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35831C9E-6FB7-4840-817A-9D86B810A6F4}"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20" i="72"/>
  <c r="P20" i="72"/>
  <c r="N20" i="72"/>
  <c r="L20" i="72"/>
  <c r="J20" i="72"/>
  <c r="R19" i="72"/>
  <c r="P19" i="72"/>
  <c r="N19" i="72"/>
  <c r="L19" i="72"/>
  <c r="J19" i="72"/>
  <c r="R18" i="72"/>
  <c r="N18" i="72"/>
  <c r="L18" i="72"/>
  <c r="J18" i="72"/>
  <c r="R17" i="72"/>
  <c r="P17" i="72"/>
  <c r="N17" i="72"/>
  <c r="L17" i="72"/>
  <c r="J17" i="72"/>
  <c r="R16" i="72"/>
  <c r="P16" i="72"/>
  <c r="N16" i="72"/>
  <c r="L16" i="72"/>
  <c r="J16" i="72"/>
  <c r="R15" i="72"/>
  <c r="P15" i="72"/>
  <c r="N15" i="72"/>
  <c r="L15" i="72"/>
  <c r="J15" i="72"/>
  <c r="R14" i="72"/>
  <c r="P14" i="72"/>
  <c r="N14" i="72"/>
  <c r="L14" i="72"/>
  <c r="J14" i="72"/>
  <c r="R13" i="72"/>
  <c r="N13" i="72"/>
  <c r="L13" i="72"/>
  <c r="J13" i="72"/>
  <c r="R12" i="72"/>
  <c r="P12" i="72"/>
  <c r="N12" i="72"/>
  <c r="L12" i="72"/>
  <c r="J12" i="72"/>
  <c r="R11" i="72"/>
  <c r="P11" i="72"/>
  <c r="N11" i="72"/>
  <c r="L11" i="72"/>
  <c r="J11" i="72"/>
  <c r="R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O27" i="72"/>
  <c r="S11" i="73"/>
  <c r="M27" i="73"/>
  <c r="M9" i="73"/>
  <c r="O20" i="73"/>
  <c r="Q24" i="73"/>
  <c r="E26" i="73"/>
  <c r="Q28" i="73"/>
  <c r="O30" i="73"/>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O14" i="72"/>
  <c r="Q17" i="72"/>
  <c r="O18" i="72"/>
  <c r="Q21" i="72"/>
  <c r="O22" i="72"/>
  <c r="Q25" i="72"/>
  <c r="O26"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S26" i="68" l="1"/>
  <c r="M26" i="69"/>
  <c r="Q26" i="68"/>
  <c r="K26" i="69"/>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<sst xmlns="http://schemas.openxmlformats.org/spreadsheetml/2006/main" count="10801" uniqueCount="2072">
  <si>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</si>
  <si>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</si>
  <si>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</si>
  <si>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</si>
  <si>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</si>
  <si>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</si>
  <si>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</si>
  <si>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</si>
  <si>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</si>
  <si>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</si>
  <si>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</si>
  <si>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</si>
  <si>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</si>
  <si>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</si>
  <si>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</si>
  <si>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</si>
  <si>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</si>
  <si>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</si>
  <si>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</si>
  <si>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</si>
  <si>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</si>
  <si>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</si>
  <si>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</si>
  <si>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</si>
  <si>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</si>
  <si>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</si>
  <si>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</si>
  <si>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</si>
  <si>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</si>
  <si>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</si>
  <si>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</si>
  <si>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</si>
  <si>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</si>
  <si>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</si>
  <si>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</si>
  <si>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</si>
  <si>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</si>
  <si>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</si>
  <si>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</si>
  <si>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</si>
  <si>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</si>
  <si>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</si>
  <si>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</si>
  <si>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</si>
  <si>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</si>
  <si>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</si>
  <si>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</si>
  <si>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</si>
  <si>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</si>
  <si>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</si>
  <si>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</si>
  <si>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</si>
  <si>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</si>
  <si>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</si>
  <si>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</si>
  <si>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</si>
  <si>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</si>
  <si>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</si>
  <si>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</si>
  <si>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</si>
  <si>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</si>
  <si>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</si>
  <si>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</si>
  <si>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</si>
  <si>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</si>
  <si>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</si>
  <si>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</si>
  <si>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</si>
  <si>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</si>
  <si>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</si>
  <si>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</si>
  <si>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</si>
  <si>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</si>
  <si>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</si>
  <si>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</si>
  <si>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</si>
  <si>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</si>
  <si>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</si>
  <si>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</si>
  <si>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</si>
  <si>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</si>
  <si>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</si>
  <si>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</si>
  <si>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</si>
  <si>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</si>
  <si>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</si>
  <si>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</si>
  <si>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</si>
  <si>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</si>
  <si>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</si>
  <si>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</si>
  <si>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</si>
  <si>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</si>
  <si>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</si>
  <si>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</si>
  <si>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</si>
  <si>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</si>
  <si>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</si>
  <si>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</si>
  <si>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</si>
  <si>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</si>
  <si>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</si>
  <si>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</si>
  <si>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</si>
  <si>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</si>
  <si>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</si>
  <si>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</si>
  <si>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</si>
  <si>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</si>
  <si>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</si>
  <si>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</si>
  <si>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</si>
  <si>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</si>
  <si>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</si>
  <si>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</si>
  <si>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</si>
  <si>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</si>
  <si>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</si>
  <si>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</si>
  <si>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</si>
  <si>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</si>
  <si>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</si>
  <si>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</si>
  <si>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</si>
  <si>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</si>
  <si>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</si>
  <si>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</si>
  <si>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</si>
  <si>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</si>
  <si>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</si>
  <si>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</si>
  <si>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</si>
  <si>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</si>
  <si>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</si>
  <si>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</si>
  <si>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</si>
  <si>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</si>
  <si>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</si>
  <si>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</si>
  <si>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</si>
  <si>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</si>
  <si>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</si>
  <si>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</si>
  <si>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</si>
  <si>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</si>
  <si>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</si>
  <si>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</si>
  <si>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</si>
  <si>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</si>
  <si>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</si>
  <si>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</si>
  <si>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</si>
  <si>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</si>
  <si>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</si>
  <si>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</si>
  <si>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</si>
  <si>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</si>
  <si>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</si>
  <si>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</si>
  <si>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</si>
  <si>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</si>
  <si>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</si>
  <si>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</si>
  <si>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</si>
  <si>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</si>
  <si>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</si>
  <si>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</si>
  <si>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</si>
  <si>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</si>
  <si>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</si>
  <si>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</si>
  <si>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</si>
  <si>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</si>
  <si>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</si>
  <si>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</si>
  <si>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</si>
  <si>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</si>
  <si>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</si>
  <si>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</si>
  <si>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</si>
  <si>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</si>
  <si>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</si>
  <si>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</si>
  <si>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</si>
  <si>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</si>
  <si>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</si>
  <si>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</si>
  <si>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</si>
  <si>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</si>
  <si>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</si>
  <si>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</si>
  <si>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</si>
  <si>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</si>
  <si>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</si>
  <si>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</si>
  <si>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</si>
  <si>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</si>
  <si>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</si>
  <si>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</si>
  <si>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</si>
  <si>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</si>
  <si>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</si>
  <si>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</si>
  <si>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</si>
  <si>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</si>
  <si>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</si>
  <si>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</si>
  <si>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</si>
  <si>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</si>
  <si>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</si>
  <si>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</si>
  <si>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</si>
  <si>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</si>
  <si>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</si>
  <si>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</si>
  <si>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</si>
  <si>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</si>
  <si>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</si>
  <si>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</si>
  <si>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</si>
  <si>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</si>
  <si>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</si>
  <si>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</si>
  <si>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</si>
  <si>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</si>
  <si>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</si>
  <si>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</si>
  <si>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</si>
  <si>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</si>
  <si>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</si>
  <si>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</si>
  <si>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</si>
  <si>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</si>
  <si>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</si>
  <si>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</si>
  <si>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</si>
  <si>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</si>
  <si>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</si>
  <si>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</si>
  <si>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</si>
  <si>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</si>
  <si>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</si>
  <si>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</si>
  <si>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</si>
  <si>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</si>
  <si>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</si>
  <si>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</si>
  <si>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</si>
  <si>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</si>
  <si>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</si>
  <si>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</si>
  <si>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</si>
  <si>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</si>
  <si>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</si>
  <si>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</si>
  <si>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</si>
  <si>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</si>
  <si>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</si>
  <si>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</si>
  <si>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</si>
  <si>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</si>
  <si>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</si>
  <si>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</si>
  <si>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</si>
  <si>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</si>
  <si>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</si>
  <si>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</si>
  <si>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</si>
  <si>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</si>
  <si>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</si>
  <si>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</si>
  <si>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</si>
  <si>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</si>
  <si>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</si>
  <si>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</si>
  <si>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</si>
  <si>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</si>
  <si>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</si>
  <si>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</si>
  <si>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</si>
  <si>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</si>
  <si>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</si>
  <si>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</si>
  <si>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</si>
  <si>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</si>
  <si>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</si>
  <si>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</si>
  <si>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</si>
  <si>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</si>
  <si>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</si>
  <si>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</si>
  <si>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</si>
  <si>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</si>
  <si>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</si>
  <si>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</si>
  <si>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</si>
  <si>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</si>
  <si>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</si>
  <si>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</si>
  <si>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</si>
  <si>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</si>
  <si>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</si>
  <si>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</si>
  <si>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</si>
  <si>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</si>
  <si>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</si>
  <si>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</si>
  <si>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</si>
  <si>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</si>
  <si>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</si>
  <si>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</si>
  <si>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</si>
  <si>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</si>
  <si>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</si>
  <si>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</si>
  <si>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</si>
  <si>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</si>
  <si>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</si>
  <si>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</si>
  <si>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</si>
  <si>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</si>
  <si>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</si>
  <si>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</si>
  <si>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</si>
  <si>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</si>
  <si>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</si>
  <si>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</si>
  <si>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</si>
  <si>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</si>
  <si>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</si>
  <si>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</si>
  <si>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</si>
  <si>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</si>
  <si>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</si>
  <si>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</si>
  <si>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</si>
  <si>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</si>
  <si>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</si>
  <si>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</si>
  <si>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</si>
  <si>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</si>
  <si>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</si>
  <si>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</si>
  <si>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</si>
  <si>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</si>
  <si>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</si>
  <si>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</si>
  <si>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</si>
  <si>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</si>
  <si>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</si>
  <si>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</si>
  <si>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</si>
  <si>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</si>
  <si>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</si>
  <si>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</si>
  <si>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</si>
  <si>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</si>
  <si>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</si>
  <si>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</si>
  <si>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</si>
  <si>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</si>
  <si>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</si>
  <si>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</si>
  <si>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</si>
  <si>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</si>
  <si>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</si>
  <si>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</si>
  <si>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</si>
  <si>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</si>
  <si>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</si>
  <si>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</si>
  <si>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</si>
  <si>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</si>
  <si>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</si>
  <si>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</si>
  <si>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</si>
  <si>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</si>
  <si>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</si>
  <si>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</si>
  <si>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</si>
  <si>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</si>
  <si>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</si>
  <si>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</si>
  <si>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</si>
  <si>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</si>
  <si>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</si>
  <si>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</si>
  <si>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</si>
  <si>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</si>
  <si>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</si>
  <si>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</si>
  <si>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</si>
  <si>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</si>
  <si>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</si>
  <si>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</si>
  <si>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</si>
  <si>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</si>
  <si>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</si>
  <si>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</si>
  <si>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</si>
  <si>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</si>
  <si>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</si>
  <si>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</si>
  <si>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</si>
  <si>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</si>
  <si>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</si>
  <si>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</si>
  <si>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</si>
  <si>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</si>
  <si>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</si>
  <si>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</si>
  <si>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</si>
  <si>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</si>
  <si>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</si>
  <si>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</si>
  <si>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</si>
  <si>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</si>
  <si>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</si>
  <si>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</si>
  <si>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</si>
  <si>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</si>
  <si>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</si>
  <si>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</si>
  <si>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</si>
  <si>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</si>
  <si>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</si>
  <si>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</si>
  <si>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</si>
  <si>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</si>
  <si>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</si>
  <si>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</si>
  <si>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</si>
  <si>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</si>
  <si>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</si>
  <si>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</si>
  <si>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</si>
  <si>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</si>
  <si>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</si>
  <si>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</si>
  <si>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</si>
  <si>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</si>
  <si>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</si>
  <si>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</si>
  <si>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</si>
  <si>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</si>
  <si>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</si>
  <si>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</si>
  <si>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</si>
  <si>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</si>
  <si>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</si>
  <si>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</si>
  <si>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</si>
  <si>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</si>
  <si>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</si>
  <si>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</si>
  <si>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</si>
  <si>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</si>
  <si>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</si>
  <si>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</si>
  <si>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</si>
  <si>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</si>
  <si>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</si>
  <si>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</si>
  <si>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</si>
  <si>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</si>
  <si>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</si>
  <si>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</si>
  <si>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</si>
  <si>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</si>
  <si>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</si>
  <si>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</si>
  <si>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</si>
  <si>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</si>
  <si>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</si>
  <si>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</si>
  <si>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</si>
  <si>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</si>
  <si>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</si>
  <si>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</si>
  <si>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</si>
  <si>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</si>
  <si>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</si>
  <si>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</si>
  <si>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</si>
  <si>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</si>
  <si>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</si>
  <si>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</si>
  <si>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</si>
  <si>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</si>
  <si>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</si>
  <si>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</si>
  <si>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</si>
  <si>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</si>
  <si>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</si>
  <si>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</si>
  <si>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</si>
  <si>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</si>
  <si>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</si>
  <si>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</si>
  <si>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</si>
  <si>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</si>
  <si>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</si>
  <si>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</si>
  <si>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</si>
  <si>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</si>
  <si>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</si>
  <si>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</si>
  <si>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</si>
  <si>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</si>
  <si>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</si>
  <si>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</si>
  <si>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</si>
  <si>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</si>
  <si>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</si>
  <si>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</si>
  <si>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</si>
  <si>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</si>
  <si>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</si>
  <si>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</si>
  <si>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</si>
  <si>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</si>
  <si>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</si>
  <si>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</si>
  <si>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</si>
  <si>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</si>
  <si>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</si>
  <si>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</si>
  <si>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</si>
  <si>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</si>
  <si>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</si>
  <si>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</si>
  <si>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</si>
  <si>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</si>
  <si>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</si>
  <si>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</si>
  <si>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</si>
  <si>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</si>
  <si>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</si>
  <si>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</si>
  <si>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</si>
  <si>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</si>
  <si>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</si>
  <si>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</si>
  <si>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</si>
  <si>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</si>
  <si>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</si>
  <si>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</si>
  <si>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</si>
  <si>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</si>
  <si>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</si>
  <si>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</si>
  <si>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</si>
  <si>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</si>
  <si>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</si>
  <si>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</si>
  <si>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</si>
  <si>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</si>
  <si>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</si>
  <si>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</si>
  <si>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</si>
  <si>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</si>
  <si>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</si>
  <si>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</si>
  <si>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</si>
  <si>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</si>
  <si>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</si>
  <si>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</si>
  <si>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</si>
  <si>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</si>
  <si>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</si>
  <si>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</si>
  <si>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</si>
  <si>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</si>
  <si>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</si>
  <si>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</si>
  <si>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</si>
  <si>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</si>
  <si>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</si>
  <si>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</si>
  <si>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</si>
  <si>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</si>
  <si>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</si>
  <si>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</si>
  <si>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</si>
  <si>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</si>
  <si>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</si>
  <si>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</si>
  <si>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</si>
  <si>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</si>
  <si>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</si>
  <si>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</si>
  <si>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</si>
  <si>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</si>
  <si>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</si>
  <si>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</si>
  <si>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</si>
  <si>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</si>
  <si>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</si>
  <si>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</si>
  <si>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</si>
  <si>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</si>
  <si>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</si>
  <si>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</si>
  <si>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</si>
  <si>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</si>
  <si>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</si>
  <si>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</si>
  <si>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</si>
  <si>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</si>
  <si>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</si>
  <si>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</si>
  <si>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</si>
  <si>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</si>
  <si>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</si>
  <si>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</si>
  <si>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</si>
  <si>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</si>
  <si>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</si>
  <si>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</si>
  <si>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</si>
  <si>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</si>
  <si>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</si>
  <si>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</si>
  <si>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</si>
  <si>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</si>
  <si>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</si>
  <si>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</si>
  <si>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</si>
  <si>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</si>
  <si>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</si>
  <si>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</si>
  <si>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</si>
  <si>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</si>
  <si>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</si>
  <si>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</si>
  <si>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</si>
  <si>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</si>
  <si>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</si>
  <si>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</si>
  <si>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</si>
  <si>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</si>
  <si>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</si>
  <si>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</si>
  <si>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</si>
  <si>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</si>
  <si>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</si>
  <si>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</si>
  <si>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</si>
  <si>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</si>
  <si>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</si>
  <si>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</si>
  <si>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</si>
  <si>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</si>
  <si>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</si>
  <si>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</si>
  <si>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</si>
  <si>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</si>
  <si>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</si>
  <si>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</si>
  <si>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</si>
  <si>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</si>
  <si>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</si>
  <si>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</si>
  <si>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</si>
  <si>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</si>
  <si>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</si>
  <si>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</si>
  <si>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</si>
  <si>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</si>
  <si>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</si>
  <si>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</si>
  <si>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</si>
  <si>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</si>
  <si>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</si>
  <si>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</si>
  <si>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</si>
  <si>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</si>
  <si>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</si>
  <si>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</si>
  <si>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</si>
  <si>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</si>
  <si>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</si>
  <si>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</si>
  <si>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</si>
  <si>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</si>
  <si>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</si>
  <si>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</si>
  <si>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</si>
  <si>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</si>
  <si>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</si>
  <si>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</si>
  <si>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</si>
  <si>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</si>
  <si>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</si>
  <si>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</si>
  <si>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</si>
  <si>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</si>
  <si>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</si>
  <si>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</si>
  <si>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</si>
  <si>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</si>
  <si>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</si>
  <si>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</si>
  <si>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</si>
  <si>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</si>
  <si>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</si>
  <si>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</si>
  <si>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</si>
  <si>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</si>
  <si>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</si>
  <si>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</si>
  <si>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</si>
  <si>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</si>
  <si>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</si>
  <si>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</si>
  <si>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</si>
  <si>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</si>
  <si>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</si>
  <si>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</si>
  <si>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</si>
  <si>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</si>
  <si>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</si>
  <si>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</si>
  <si>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</si>
  <si>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</si>
  <si>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</si>
  <si>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</si>
  <si>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</si>
  <si>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</si>
  <si>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</si>
  <si>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</si>
  <si>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</si>
  <si>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</si>
  <si>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</si>
  <si>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</si>
  <si>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</si>
  <si>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</si>
  <si>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</si>
  <si>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</si>
  <si>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</si>
  <si>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</si>
  <si>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</si>
  <si>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</si>
  <si>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</si>
  <si>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</si>
  <si>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</si>
  <si>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</si>
  <si>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</si>
  <si>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</si>
  <si>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</si>
  <si>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</si>
  <si>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</si>
  <si>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</si>
  <si>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</si>
  <si>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</si>
  <si>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</si>
  <si>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</si>
  <si>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</si>
  <si>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</si>
  <si>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</si>
  <si>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</si>
  <si>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</si>
  <si>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</si>
  <si>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</si>
  <si>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</si>
  <si>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</si>
  <si>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</si>
  <si>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</si>
  <si>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</si>
  <si>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</si>
  <si>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</si>
  <si>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</si>
  <si>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</si>
  <si>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</si>
  <si>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</si>
  <si>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</si>
  <si>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</si>
  <si>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</si>
  <si>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</si>
  <si>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</si>
  <si>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</si>
  <si>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</si>
  <si>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</si>
  <si>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</si>
  <si>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</si>
  <si>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</si>
  <si>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</si>
  <si>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</si>
  <si>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</si>
  <si>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</si>
  <si>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</si>
  <si>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</si>
  <si>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</si>
  <si>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</si>
  <si>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</si>
  <si>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</si>
  <si>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</si>
  <si>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</si>
  <si>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</si>
  <si>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</si>
  <si>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</si>
  <si>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</si>
  <si>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</si>
  <si>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</si>
  <si>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</si>
  <si>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</si>
  <si>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</si>
  <si>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</si>
  <si>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</si>
  <si>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</si>
  <si>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</si>
  <si>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</si>
  <si>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</si>
  <si>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</si>
  <si>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</si>
  <si>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</si>
  <si>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</si>
  <si>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</si>
  <si>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</si>
  <si>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</si>
  <si>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</si>
  <si>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</si>
  <si>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</si>
  <si>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</si>
  <si>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</si>
  <si>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</si>
  <si>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</si>
  <si>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</si>
  <si>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</si>
  <si>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</si>
  <si>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</si>
  <si>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</si>
  <si>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</si>
  <si>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</si>
  <si>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</si>
  <si>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</si>
  <si>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</si>
  <si>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</si>
  <si>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</si>
  <si>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</si>
  <si>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</si>
  <si>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</si>
  <si>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</si>
  <si>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</si>
  <si>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</si>
  <si>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</si>
  <si>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</si>
  <si>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</si>
  <si>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</si>
  <si>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</si>
  <si>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</si>
  <si>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</si>
  <si>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</si>
  <si>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</si>
  <si>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</si>
  <si>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</si>
  <si>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</si>
  <si>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</si>
  <si>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</si>
  <si>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</si>
  <si>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</si>
  <si>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</si>
  <si>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</si>
  <si>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</si>
  <si>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</si>
  <si>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</si>
  <si>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</si>
  <si>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</si>
  <si>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</si>
  <si>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</si>
  <si>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</si>
  <si>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</si>
  <si>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</si>
  <si>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</si>
  <si>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</si>
  <si>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</si>
  <si>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</si>
  <si>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</si>
  <si>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</si>
  <si>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</si>
  <si>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</si>
  <si>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</si>
  <si>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</si>
  <si>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</si>
  <si>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</si>
  <si>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</si>
  <si>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</si>
  <si>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</si>
  <si>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</si>
  <si>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</si>
  <si>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</si>
  <si>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</si>
  <si>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</si>
  <si>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</si>
  <si>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</si>
  <si>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</si>
  <si>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</si>
  <si>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</si>
  <si>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</si>
  <si>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</si>
  <si>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</si>
  <si>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</si>
  <si>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</si>
  <si>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</si>
  <si>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</si>
  <si>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</si>
  <si>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</si>
  <si>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</si>
  <si>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</si>
  <si>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</si>
  <si>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</si>
  <si>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</si>
  <si>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</si>
  <si>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</si>
  <si>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</si>
  <si>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</si>
  <si>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</si>
  <si>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</si>
  <si>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</si>
  <si>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</si>
  <si>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</si>
  <si>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</si>
  <si>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</si>
  <si>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</si>
  <si>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</si>
  <si>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</si>
  <si>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</si>
  <si>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</si>
  <si>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</si>
  <si>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</si>
  <si>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</si>
  <si>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</si>
  <si>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</si>
  <si>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</si>
  <si>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</si>
  <si>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</si>
  <si>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</si>
  <si>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</si>
  <si>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</si>
  <si>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</si>
  <si>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</si>
  <si>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</si>
  <si>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</si>
  <si>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</si>
  <si>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</si>
  <si>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</si>
  <si>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</si>
  <si>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</si>
  <si>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</si>
  <si>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</si>
  <si>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</si>
  <si>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</si>
  <si>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</si>
  <si>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</si>
  <si>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</si>
  <si>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</si>
  <si>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</si>
  <si>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</si>
  <si>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</si>
  <si>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</si>
  <si>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</si>
  <si>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</si>
  <si>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</si>
  <si>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</si>
  <si>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</si>
  <si>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</si>
  <si>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</si>
  <si>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</si>
  <si>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</si>
  <si>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</si>
  <si>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</si>
  <si>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</si>
  <si>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</si>
  <si>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</si>
  <si>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</si>
  <si>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</si>
  <si>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</si>
  <si>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</si>
  <si>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</si>
  <si>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</si>
  <si>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</si>
  <si>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</si>
  <si>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</si>
  <si>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</si>
  <si>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</si>
  <si>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</si>
  <si>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</si>
  <si>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</si>
  <si>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</si>
  <si>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</si>
  <si>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</si>
  <si>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</si>
  <si>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</si>
  <si>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</si>
  <si>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</si>
  <si>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</si>
  <si>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</si>
  <si>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</si>
  <si>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</si>
  <si>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</si>
  <si>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</si>
  <si>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</si>
  <si>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</si>
  <si>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</si>
  <si>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</si>
  <si>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</si>
  <si>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</si>
  <si>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</si>
  <si>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</si>
  <si>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</si>
  <si>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</si>
  <si>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</si>
  <si>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</si>
  <si>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</si>
  <si>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</si>
  <si>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</si>
  <si>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</si>
  <si>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</si>
  <si>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</si>
  <si>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</si>
  <si>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</si>
  <si>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</si>
  <si>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</si>
  <si>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</si>
  <si>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</si>
  <si>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</si>
  <si>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</si>
  <si>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</si>
  <si>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</si>
  <si>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</si>
  <si>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</si>
  <si>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</si>
  <si>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</si>
  <si>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</si>
  <si>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</si>
  <si>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</si>
  <si>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</si>
  <si>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</si>
  <si>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</si>
  <si>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</si>
  <si>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</si>
  <si>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</si>
  <si>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</si>
  <si>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</si>
  <si>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</si>
  <si>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</si>
  <si>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</si>
  <si>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</si>
  <si>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</si>
  <si>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</si>
  <si>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</si>
  <si>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</si>
  <si>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</si>
  <si>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</si>
  <si>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</si>
  <si>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</si>
  <si>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</si>
  <si>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</si>
  <si>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</si>
  <si>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</si>
  <si>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</si>
  <si>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</si>
  <si>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</si>
  <si>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</si>
  <si>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</si>
  <si>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</si>
  <si>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</si>
  <si>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</si>
  <si>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</si>
  <si>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</si>
  <si>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</si>
  <si>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</si>
  <si>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</si>
  <si>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</si>
  <si>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</si>
  <si>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</si>
  <si>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</si>
  <si>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</si>
  <si>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</si>
  <si>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</si>
  <si>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</si>
  <si>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</si>
  <si>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</si>
  <si>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</si>
  <si>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</si>
  <si>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</si>
  <si>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</si>
  <si>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</si>
  <si>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</si>
  <si>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</si>
  <si>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</si>
  <si>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</si>
  <si>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</si>
  <si>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</si>
  <si>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</si>
  <si>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</si>
  <si>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</si>
  <si>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</si>
  <si>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</si>
  <si>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</si>
  <si>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</si>
  <si>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</si>
  <si>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</si>
  <si>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</si>
  <si>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</si>
  <si>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</si>
  <si>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</si>
  <si>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</si>
  <si>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</si>
  <si>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</si>
  <si>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</si>
  <si>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</si>
  <si>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</si>
  <si>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</si>
  <si>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</si>
  <si>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</si>
  <si>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</si>
  <si>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</si>
  <si>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</si>
  <si>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</si>
  <si>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</si>
  <si>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</si>
  <si>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</si>
  <si>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</si>
  <si>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</si>
  <si>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</si>
  <si>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</si>
  <si>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</si>
  <si>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</si>
  <si>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</si>
  <si>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</si>
  <si>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</si>
  <si>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</si>
  <si>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</si>
  <si>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</si>
  <si>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</si>
  <si>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</si>
  <si>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</si>
  <si>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</si>
  <si>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</si>
  <si>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</si>
  <si>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</si>
  <si>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</si>
  <si>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</si>
  <si>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</si>
  <si>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</si>
  <si>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</si>
  <si>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</si>
  <si>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</si>
  <si>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</si>
  <si>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</si>
  <si>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</si>
  <si>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</si>
  <si>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</si>
  <si>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</si>
  <si>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</si>
  <si>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</si>
  <si>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</si>
  <si>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</si>
  <si>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</si>
  <si>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</si>
  <si>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</si>
  <si>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</si>
  <si>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</si>
  <si>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</si>
  <si>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</si>
  <si>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</si>
  <si>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</si>
  <si>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</si>
  <si>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</si>
  <si>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</si>
  <si>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</si>
  <si>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</si>
  <si>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</si>
  <si>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</si>
  <si>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</si>
  <si>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</si>
  <si>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</si>
  <si>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</si>
  <si>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</si>
  <si>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</si>
  <si>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</si>
  <si>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</si>
  <si>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</si>
  <si>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</si>
  <si>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</si>
  <si>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</si>
  <si>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</si>
  <si>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</si>
  <si>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</si>
  <si>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</si>
  <si>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</si>
  <si>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</si>
  <si>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</si>
  <si>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</si>
  <si>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</si>
  <si>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</si>
  <si>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</si>
  <si>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</si>
  <si>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</si>
  <si>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</si>
  <si>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</si>
  <si>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</si>
  <si>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</si>
  <si>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</si>
  <si>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</si>
  <si>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</si>
  <si>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</si>
  <si>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</si>
  <si>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</si>
  <si>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</si>
  <si>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</si>
  <si>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</si>
  <si>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</si>
  <si>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</si>
  <si>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</si>
  <si>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</si>
  <si>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</si>
  <si>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</si>
  <si>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</si>
  <si>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</si>
  <si>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</si>
  <si>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</si>
  <si>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</si>
  <si>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</si>
  <si>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</si>
  <si>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</si>
  <si>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</si>
  <si>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</si>
  <si>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</si>
  <si>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</si>
  <si>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</si>
  <si>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</si>
  <si>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</si>
  <si>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</si>
  <si>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</si>
  <si>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</si>
  <si>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</si>
  <si>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</si>
  <si>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</si>
  <si>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</si>
  <si>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</si>
  <si>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</si>
  <si>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</si>
  <si>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</si>
  <si>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</si>
  <si>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</si>
  <si>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</si>
  <si>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</si>
  <si>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</si>
  <si>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</si>
  <si>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</si>
  <si>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</si>
  <si>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</si>
  <si>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</si>
  <si>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</si>
  <si>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</si>
  <si>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</si>
  <si>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</si>
  <si>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</si>
  <si>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</si>
  <si>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</si>
  <si>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</si>
  <si>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</si>
  <si>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</si>
  <si>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</si>
  <si>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</si>
  <si>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</si>
  <si>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</si>
  <si>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</si>
  <si>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</si>
  <si>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</si>
  <si>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</si>
  <si>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</si>
  <si>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</si>
  <si>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</si>
  <si>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</si>
  <si>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</si>
  <si>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</si>
  <si>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</si>
  <si>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</si>
  <si>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</si>
  <si>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</si>
  <si>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</si>
  <si>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</si>
  <si>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</si>
  <si>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</si>
  <si>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</si>
  <si>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</si>
  <si>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</si>
  <si>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</si>
  <si>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</si>
  <si>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</si>
  <si>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</si>
  <si>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</si>
  <si>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</si>
  <si>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</si>
  <si>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</si>
  <si>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</si>
  <si>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</si>
  <si>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</si>
  <si>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</si>
  <si>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</si>
  <si>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</si>
  <si>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</si>
  <si>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</si>
  <si>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</si>
  <si>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</si>
  <si>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</si>
  <si>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</si>
  <si>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</si>
  <si>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</si>
  <si>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</si>
  <si>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</si>
  <si>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</si>
  <si>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</si>
  <si>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</si>
  <si>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</si>
  <si>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</si>
  <si>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</si>
  <si>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</si>
  <si>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</si>
  <si>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</si>
  <si>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</si>
  <si>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</si>
  <si>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</si>
  <si>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</si>
  <si>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</si>
  <si>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</si>
  <si>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</si>
  <si>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</si>
  <si>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</si>
  <si>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</si>
  <si>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</si>
  <si>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</si>
  <si>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</si>
  <si>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</si>
  <si>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</si>
  <si>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</si>
  <si>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</si>
  <si>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</si>
  <si>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</si>
  <si>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</si>
  <si>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</si>
  <si>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</si>
  <si>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</si>
  <si>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</si>
  <si>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</si>
  <si>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</si>
  <si>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</si>
  <si>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</si>
  <si>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</si>
  <si>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</si>
  <si>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</si>
  <si>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</si>
  <si>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</si>
  <si>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</si>
  <si>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</si>
  <si>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</si>
  <si>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</si>
  <si>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</si>
  <si>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</si>
  <si>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</si>
  <si>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</si>
  <si>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</si>
  <si>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</si>
  <si>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</si>
  <si>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</si>
  <si>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</si>
  <si>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</si>
  <si>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</si>
  <si>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</si>
  <si>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</si>
  <si>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</si>
  <si>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</si>
  <si>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</si>
  <si>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</si>
  <si>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</si>
  <si>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</si>
  <si>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</si>
  <si>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</si>
  <si>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</si>
  <si>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</si>
  <si>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</si>
  <si>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</si>
  <si>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</si>
  <si>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</si>
  <si>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</si>
  <si>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</si>
  <si>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</si>
  <si>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</si>
  <si>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</si>
  <si>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</si>
  <si>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</si>
  <si>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</si>
  <si>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</si>
  <si>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</si>
  <si>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</si>
  <si>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</si>
  <si>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</si>
  <si>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</si>
  <si>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</si>
  <si>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</si>
  <si>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</si>
  <si>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</si>
  <si>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</si>
  <si>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</si>
  <si>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</si>
  <si>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</si>
  <si>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</si>
  <si>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</si>
  <si>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</si>
  <si>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</si>
  <si>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</si>
  <si>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</si>
  <si>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</si>
  <si>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</si>
  <si>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</si>
  <si>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</si>
  <si>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</si>
  <si>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</si>
  <si>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</si>
  <si>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</si>
  <si>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</si>
  <si>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</si>
  <si>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</si>
  <si>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</si>
  <si>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</si>
  <si>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</si>
  <si>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</si>
  <si>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</si>
  <si>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</si>
  <si>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</si>
  <si>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</si>
  <si>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</si>
  <si>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</si>
  <si>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</si>
  <si>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</si>
  <si>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</si>
  <si>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</si>
  <si>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</si>
  <si>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</si>
  <si>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</si>
  <si>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</si>
  <si>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</si>
  <si>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</si>
  <si>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</si>
  <si>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</si>
  <si>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</si>
  <si>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</si>
  <si>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</si>
  <si>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</si>
  <si>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</si>
  <si>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</si>
  <si>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</si>
  <si>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</si>
  <si>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</si>
  <si>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</si>
  <si>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</si>
  <si>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</si>
  <si>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</si>
  <si>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</si>
  <si>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</si>
  <si>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</si>
  <si>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</si>
  <si>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</si>
  <si>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</si>
  <si>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</si>
  <si>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</si>
  <si>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</si>
  <si>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</si>
  <si>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</si>
  <si>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</si>
  <si>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</si>
  <si>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</si>
  <si>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</si>
  <si>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</si>
  <si>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</si>
  <si>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</si>
  <si>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</si>
  <si>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</si>
  <si>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</si>
  <si>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</si>
  <si>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</si>
  <si>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</si>
  <si>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</si>
  <si>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</si>
  <si>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</si>
  <si>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</si>
  <si>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</si>
  <si>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</si>
  <si>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</si>
  <si>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</si>
  <si>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</si>
  <si>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</si>
  <si>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</si>
  <si>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</si>
  <si>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</si>
  <si>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</si>
  <si>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</si>
  <si>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</si>
  <si>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</si>
  <si>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</si>
  <si>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</si>
  <si>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</si>
  <si>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</si>
  <si>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</si>
  <si>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</si>
  <si>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</si>
  <si>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</si>
  <si>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</si>
  <si>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</si>
  <si>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</si>
  <si>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</si>
  <si>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</si>
  <si>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</si>
  <si>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</si>
  <si>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</si>
  <si>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</si>
  <si>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</si>
  <si>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</si>
  <si>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</si>
  <si>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</si>
  <si>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</si>
  <si>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</si>
  <si>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</si>
  <si>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</si>
  <si>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</si>
  <si>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</si>
  <si>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</si>
  <si>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</si>
  <si>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</si>
  <si>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</si>
  <si>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</si>
  <si>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</si>
  <si>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</si>
  <si>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</si>
  <si>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</si>
  <si>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</si>
  <si>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</si>
  <si>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</si>
  <si>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</si>
  <si>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</si>
  <si>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</si>
  <si>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</si>
  <si>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</si>
  <si>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</si>
  <si>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</si>
  <si>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</si>
  <si>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</si>
  <si>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</si>
  <si>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</si>
  <si>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</si>
  <si>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</si>
  <si>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</si>
  <si>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</si>
  <si>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</si>
  <si>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</si>
  <si>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</si>
  <si>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</si>
  <si>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</si>
  <si>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</si>
  <si>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</si>
  <si>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</si>
  <si>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</si>
  <si>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</si>
  <si>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</si>
  <si>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</si>
  <si>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</si>
  <si>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</si>
  <si>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</si>
  <si>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</si>
  <si>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</si>
  <si>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</si>
  <si>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</si>
  <si>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</si>
  <si>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</si>
  <si>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</si>
  <si>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</si>
  <si>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</si>
  <si>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</si>
  <si>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</si>
  <si>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</si>
  <si>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</si>
  <si>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</si>
  <si>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</si>
  <si>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</si>
  <si>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</si>
  <si>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</si>
  <si>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</si>
  <si>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</si>
  <si>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</si>
  <si>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</si>
  <si>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</si>
  <si>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</si>
  <si>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</si>
  <si>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</si>
  <si>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</si>
  <si>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</si>
  <si>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</si>
  <si>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</si>
  <si>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</si>
  <si>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</si>
  <si>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</si>
  <si>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</si>
  <si>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</si>
  <si>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</si>
  <si>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</si>
  <si>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</si>
  <si>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</si>
  <si>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</si>
  <si>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</si>
  <si>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</si>
  <si>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</si>
  <si>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</si>
  <si>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</si>
  <si>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</si>
  <si>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</si>
  <si>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</si>
  <si>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</si>
  <si>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</si>
  <si>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</si>
  <si>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</si>
  <si>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</si>
  <si>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</si>
  <si>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</si>
  <si>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</si>
  <si>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</si>
  <si>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</si>
  <si>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</si>
  <si>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</si>
  <si>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</si>
  <si>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</si>
  <si>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</si>
  <si>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</si>
  <si>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</si>
  <si>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</si>
  <si>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</si>
  <si>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</si>
  <si>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</si>
  <si>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</si>
  <si>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</si>
  <si>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</si>
  <si>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</si>
  <si>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</si>
  <si>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</si>
  <si>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</si>
  <si>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</si>
  <si>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</si>
  <si>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</si>
  <si>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</si>
  <si>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</si>
  <si>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</si>
  <si>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</si>
  <si>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</si>
  <si>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</si>
  <si>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</si>
  <si>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</si>
  <si>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</si>
  <si>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</si>
  <si>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</si>
  <si>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</si>
  <si>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</si>
  <si>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</si>
  <si>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</si>
  <si>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</si>
  <si>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</si>
  <si>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</si>
  <si>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</si>
  <si>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</si>
  <si>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</si>
  <si>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</si>
  <si>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</si>
  <si>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</si>
  <si>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</si>
  <si>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</si>
  <si>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</si>
  <si>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</si>
  <si>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</si>
  <si>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</si>
  <si>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</si>
  <si>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</si>
  <si>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</si>
  <si>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</si>
  <si>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</si>
  <si>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</si>
  <si>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</si>
  <si>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</si>
  <si>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</si>
  <si>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</si>
  <si>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</si>
  <si>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</si>
  <si>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</si>
  <si>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</si>
  <si>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</si>
  <si>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</si>
  <si>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</si>
  <si>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</si>
  <si>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</si>
  <si>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</si>
  <si>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</si>
  <si>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</si>
  <si>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</si>
  <si>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</si>
  <si>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</si>
  <si>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</si>
  <si>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</si>
  <si>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</si>
  <si>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</si>
  <si>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</si>
  <si>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</si>
  <si>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</si>
  <si>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</si>
  <si>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</si>
  <si>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</si>
  <si>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</si>
  <si>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</si>
  <si>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</si>
  <si>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</si>
  <si>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</si>
  <si>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</si>
  <si>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</si>
  <si>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</si>
  <si>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</si>
  <si>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</si>
  <si>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</si>
  <si>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</si>
  <si>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</si>
  <si>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</si>
  <si>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</si>
  <si>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</si>
  <si>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</si>
  <si>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</si>
  <si>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</si>
  <si>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</si>
  <si>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</si>
  <si>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</si>
  <si>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</si>
  <si>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</si>
  <si>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</si>
  <si>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</si>
  <si>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</si>
  <si>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</si>
  <si>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</si>
  <si>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</si>
  <si>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</si>
  <si>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</si>
  <si>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</si>
  <si>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</si>
  <si>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</si>
  <si>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</si>
  <si>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</si>
  <si>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</si>
  <si>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</si>
  <si>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</si>
  <si>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</si>
  <si>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</si>
  <si>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</si>
  <si>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</si>
  <si>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</si>
  <si>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</si>
  <si>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</si>
  <si>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</si>
  <si>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</si>
  <si>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</si>
  <si>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</si>
  <si>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</si>
  <si>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</si>
  <si>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</si>
  <si>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</si>
  <si>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</si>
  <si>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</si>
  <si>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</si>
  <si>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</si>
  <si>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</si>
  <si>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</si>
  <si>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</si>
  <si>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</si>
  <si>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</si>
  <si>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</si>
  <si>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</si>
  <si>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</si>
  <si>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</si>
  <si>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</si>
  <si>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</si>
  <si>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</si>
  <si>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</si>
  <si>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</si>
  <si>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</si>
  <si>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</si>
  <si>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</si>
  <si>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</si>
  <si>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</si>
  <si>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</si>
  <si>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</si>
  <si>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</si>
  <si>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</si>
  <si>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</si>
  <si>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</si>
  <si>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</si>
  <si>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</si>
  <si>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</si>
  <si>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</si>
  <si>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</si>
  <si>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</si>
  <si>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</si>
  <si>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</si>
  <si>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</si>
  <si>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</si>
  <si>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</si>
  <si>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</si>
  <si>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</si>
  <si>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</si>
  <si>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</si>
  <si>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</si>
  <si>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</si>
  <si>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</si>
  <si>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</si>
  <si>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</si>
  <si>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</si>
  <si>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</si>
  <si>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</si>
  <si>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</si>
  <si>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</si>
  <si>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</si>
  <si>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</si>
  <si>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</si>
  <si>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</si>
  <si>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</si>
  <si>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</si>
  <si>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</si>
  <si>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</si>
  <si>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</si>
  <si>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</si>
  <si>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</si>
  <si>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</si>
  <si>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</si>
  <si>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</si>
  <si>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</si>
  <si>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</si>
  <si>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</si>
  <si>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</si>
  <si>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</si>
  <si>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</si>
  <si>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</si>
  <si>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</si>
  <si>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</si>
  <si>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</si>
  <si>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</si>
  <si>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</si>
  <si>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</si>
  <si>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</si>
  <si>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</si>
  <si>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</si>
  <si>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</si>
  <si>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</si>
  <si>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</si>
  <si>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</si>
  <si>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</si>
  <si>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</si>
  <si>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</si>
  <si>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</si>
  <si>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</si>
  <si>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</si>
  <si>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</si>
  <si>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</si>
  <si>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</si>
  <si>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</si>
  <si>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</si>
  <si>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</si>
  <si>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</si>
  <si>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</si>
  <si>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</si>
  <si>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</si>
  <si>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</si>
  <si>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</si>
  <si>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</si>
  <si>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</si>
  <si>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</si>
  <si>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</si>
  <si>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</si>
  <si>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</si>
  <si>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</si>
  <si>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</si>
  <si>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</si>
  <si>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</si>
  <si>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</si>
  <si>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</si>
  <si>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</si>
  <si>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</si>
  <si>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</si>
  <si>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</si>
  <si>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</si>
  <si>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</si>
  <si>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</si>
  <si>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</si>
  <si>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</si>
  <si>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</si>
  <si>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</si>
  <si>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</si>
  <si>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</si>
  <si>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</si>
  <si>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</si>
  <si>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</si>
  <si>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</si>
  <si>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</si>
  <si>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</si>
  <si>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</si>
  <si>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</si>
  <si>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</si>
  <si>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</si>
  <si>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</si>
  <si>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</si>
  <si>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</si>
  <si>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</si>
  <si>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</si>
  <si>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</si>
  <si>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</si>
  <si>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</si>
  <si>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</si>
  <si>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</si>
  <si>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</si>
  <si>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</si>
  <si>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</si>
  <si>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</si>
  <si>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</si>
  <si>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</si>
  <si>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</si>
  <si>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</si>
  <si>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</si>
  <si>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</si>
  <si>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</si>
  <si>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</si>
  <si>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</si>
  <si>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</si>
  <si>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</si>
  <si>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</si>
  <si>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</si>
  <si>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</si>
  <si>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</si>
  <si>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</si>
  <si>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</si>
  <si>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</si>
  <si>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</si>
  <si>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</si>
  <si>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</si>
  <si>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</si>
  <si>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</si>
  <si>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</si>
  <si>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</si>
  <si>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</si>
  <si>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</si>
  <si>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</si>
  <si>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</si>
  <si>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</si>
  <si>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</si>
  <si>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</si>
  <si>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</si>
  <si>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</si>
  <si>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</si>
  <si>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</si>
  <si>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</si>
  <si>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</si>
  <si>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</si>
  <si>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</si>
  <si>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</si>
  <si>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</si>
  <si>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</si>
  <si>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</si>
  <si>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</si>
  <si>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</si>
  <si>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</si>
  <si>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</si>
  <si>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</si>
  <si>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</si>
  <si>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</si>
  <si>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</si>
  <si>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</si>
  <si>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</si>
  <si>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</si>
  <si>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</si>
  <si>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</si>
  <si>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</si>
  <si>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</si>
  <si>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</si>
  <si>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</si>
  <si>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</si>
  <si>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</si>
  <si>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</si>
  <si>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</si>
  <si>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</si>
  <si>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</si>
  <si>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</si>
  <si>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</si>
  <si>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</si>
  <si>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</si>
  <si>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</si>
  <si>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</si>
  <si>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</si>
  <si>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</si>
  <si>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</si>
  <si>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</si>
  <si>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</si>
  <si>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</si>
  <si>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</si>
  <si>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</si>
  <si>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</si>
  <si>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</si>
  <si>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</si>
  <si>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</si>
  <si>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</si>
  <si>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</si>
  <si>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</si>
  <si>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</si>
  <si>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</si>
  <si>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</si>
  <si>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</si>
  <si>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</si>
  <si>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</si>
  <si>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</si>
  <si>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</si>
  <si>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</si>
  <si>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</si>
  <si>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</si>
  <si>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</si>
  <si>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</si>
  <si>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</si>
  <si>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</si>
  <si>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</si>
  <si>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</si>
  <si>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</si>
  <si>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</si>
  <si>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</si>
  <si>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</si>
  <si>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</si>
  <si>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</si>
  <si>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</si>
  <si>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</si>
  <si>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</si>
  <si>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</si>
  <si>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</si>
  <si>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</si>
  <si>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</si>
  <si>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</si>
  <si>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</si>
  <si>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</si>
  <si>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</si>
  <si>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</si>
  <si>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</si>
  <si>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</si>
  <si>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</si>
  <si>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</si>
  <si>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</si>
  <si>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</si>
  <si>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</si>
  <si>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</si>
  <si>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</si>
  <si>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</si>
  <si>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</si>
  <si>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</si>
  <si>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</si>
  <si>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</si>
  <si>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</si>
  <si>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</si>
  <si>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</si>
  <si>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</si>
  <si>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</si>
  <si>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</si>
  <si>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IDFC CRISIL IBX Gilt June 2027 Index Fund(G)-Direct Plan</t>
  </si>
  <si>
    <t>IDFC CRISIL IBX Gilt June 2027 Index Fund-Reg(G)</t>
  </si>
  <si>
    <t>IDFC CRISIL IBX Gilt April 2028 Index Fund(G)-Direct Plan</t>
  </si>
  <si>
    <t>IDFC CRISIL IBX Gilt April 2028 Index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</si>
</sst>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1607</v>
      </c>
      <c r="T3" s="141"/>
      <c r="U3" s="142"/>
      <c r="W3" s="140" t="s">
        <v>1608</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1596</v>
      </c>
      <c r="L15" s="141"/>
      <c r="M15" s="142"/>
      <c r="O15" s="140" t="s">
        <v>1597</v>
      </c>
      <c r="P15" s="141"/>
      <c r="Q15" s="142"/>
      <c r="S15" s="140" t="s">
        <v>1461</v>
      </c>
      <c r="T15" s="141"/>
      <c r="U15" s="142"/>
      <c r="W15" s="140" t="s">
        <v>1462</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46" t="s">
        <v>450</v>
      </c>
      <c r="D19" s="147"/>
      <c r="E19" s="148"/>
      <c r="G19" s="146" t="s">
        <v>451</v>
      </c>
      <c r="H19" s="147"/>
      <c r="I19" s="148"/>
      <c r="K19" s="146" t="s">
        <v>452</v>
      </c>
      <c r="L19" s="147"/>
      <c r="M19" s="148"/>
      <c r="O19" s="146" t="s">
        <v>453</v>
      </c>
      <c r="P19" s="147"/>
      <c r="Q19" s="148"/>
      <c r="S19" s="146" t="s">
        <v>455</v>
      </c>
      <c r="T19" s="147"/>
      <c r="U19" s="148"/>
      <c r="W19" s="146" t="s">
        <v>454</v>
      </c>
      <c r="X19" s="147"/>
      <c r="Y19" s="148"/>
      <c r="Z19" s="50"/>
    </row>
    <row r="20" spans="2:26" s="16" customFormat="1" ht="15" customHeight="1" thickBot="1" x14ac:dyDescent="0.35">
      <c r="B20" s="49"/>
      <c r="C20" s="149"/>
      <c r="D20" s="150"/>
      <c r="E20" s="151"/>
      <c r="G20" s="149"/>
      <c r="H20" s="150"/>
      <c r="I20" s="151"/>
      <c r="K20" s="149"/>
      <c r="L20" s="150"/>
      <c r="M20" s="151"/>
      <c r="O20" s="149"/>
      <c r="P20" s="150"/>
      <c r="Q20" s="151"/>
      <c r="S20" s="149"/>
      <c r="T20" s="150"/>
      <c r="U20" s="151"/>
      <c r="W20" s="149"/>
      <c r="X20" s="150"/>
      <c r="Y20" s="151"/>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46" t="s">
        <v>1459</v>
      </c>
      <c r="D23" s="147"/>
      <c r="E23" s="148"/>
      <c r="G23" s="146" t="s">
        <v>1460</v>
      </c>
      <c r="H23" s="147"/>
      <c r="I23" s="148"/>
      <c r="K23" s="128" t="s">
        <v>448</v>
      </c>
      <c r="L23" s="129"/>
      <c r="M23" s="130"/>
      <c r="O23" s="128" t="s">
        <v>449</v>
      </c>
      <c r="P23" s="129"/>
      <c r="Q23" s="130"/>
      <c r="S23" s="128" t="s">
        <v>336</v>
      </c>
      <c r="T23" s="129"/>
      <c r="U23" s="130"/>
      <c r="W23" s="128" t="s">
        <v>337</v>
      </c>
      <c r="X23" s="129"/>
      <c r="Y23" s="130"/>
      <c r="Z23" s="50"/>
    </row>
    <row r="24" spans="2:26" s="16" customFormat="1" ht="15" thickBot="1" x14ac:dyDescent="0.35">
      <c r="B24" s="49"/>
      <c r="C24" s="149"/>
      <c r="D24" s="150"/>
      <c r="E24" s="151"/>
      <c r="G24" s="149"/>
      <c r="H24" s="150"/>
      <c r="I24" s="151"/>
      <c r="K24" s="131"/>
      <c r="L24" s="132"/>
      <c r="M24" s="133"/>
      <c r="O24" s="131"/>
      <c r="P24" s="132"/>
      <c r="Q24" s="133"/>
      <c r="S24" s="131"/>
      <c r="T24" s="132"/>
      <c r="U24" s="133"/>
      <c r="W24" s="131"/>
      <c r="X24" s="132"/>
      <c r="Y24" s="133"/>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28" t="s">
        <v>1412</v>
      </c>
      <c r="D27" s="129"/>
      <c r="E27" s="130"/>
      <c r="G27" s="128" t="s">
        <v>1413</v>
      </c>
      <c r="H27" s="129"/>
      <c r="I27" s="130"/>
      <c r="K27" s="128" t="s">
        <v>458</v>
      </c>
      <c r="L27" s="129"/>
      <c r="M27" s="130"/>
      <c r="O27" s="128" t="s">
        <v>459</v>
      </c>
      <c r="P27" s="129"/>
      <c r="Q27" s="130"/>
      <c r="S27" s="128" t="s">
        <v>460</v>
      </c>
      <c r="T27" s="129"/>
      <c r="U27" s="130"/>
      <c r="W27" s="128" t="s">
        <v>461</v>
      </c>
      <c r="X27" s="129"/>
      <c r="Y27" s="130"/>
      <c r="Z27" s="50"/>
    </row>
    <row r="28" spans="2:26" s="16" customFormat="1" ht="15" thickBot="1" x14ac:dyDescent="0.35">
      <c r="B28" s="49"/>
      <c r="C28" s="131"/>
      <c r="D28" s="132"/>
      <c r="E28" s="133"/>
      <c r="G28" s="131"/>
      <c r="H28" s="132"/>
      <c r="I28" s="133"/>
      <c r="K28" s="131"/>
      <c r="L28" s="132"/>
      <c r="M28" s="133"/>
      <c r="O28" s="131"/>
      <c r="P28" s="132"/>
      <c r="Q28" s="133"/>
      <c r="S28" s="131"/>
      <c r="T28" s="132"/>
      <c r="U28" s="133"/>
      <c r="W28" s="131"/>
      <c r="X28" s="132"/>
      <c r="Y28" s="133"/>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28" t="s">
        <v>463</v>
      </c>
      <c r="D31" s="129"/>
      <c r="E31" s="130"/>
      <c r="G31" s="128" t="s">
        <v>462</v>
      </c>
      <c r="H31" s="129"/>
      <c r="I31" s="130"/>
      <c r="K31" s="128" t="s">
        <v>464</v>
      </c>
      <c r="L31" s="129"/>
      <c r="M31" s="130"/>
      <c r="O31" s="128" t="s">
        <v>465</v>
      </c>
      <c r="P31" s="129"/>
      <c r="Q31" s="130"/>
      <c r="S31" s="128" t="s">
        <v>466</v>
      </c>
      <c r="T31" s="129"/>
      <c r="U31" s="130"/>
      <c r="W31" s="128" t="s">
        <v>467</v>
      </c>
      <c r="X31" s="129"/>
      <c r="Y31" s="130"/>
      <c r="Z31" s="50"/>
    </row>
    <row r="32" spans="2:26" s="16" customFormat="1" ht="15" thickBot="1" x14ac:dyDescent="0.35">
      <c r="B32" s="49"/>
      <c r="C32" s="131"/>
      <c r="D32" s="132"/>
      <c r="E32" s="133"/>
      <c r="G32" s="131"/>
      <c r="H32" s="132"/>
      <c r="I32" s="133"/>
      <c r="K32" s="131"/>
      <c r="L32" s="132"/>
      <c r="M32" s="133"/>
      <c r="O32" s="131"/>
      <c r="P32" s="132"/>
      <c r="Q32" s="133"/>
      <c r="S32" s="131"/>
      <c r="T32" s="132"/>
      <c r="U32" s="133"/>
      <c r="W32" s="131"/>
      <c r="X32" s="132"/>
      <c r="Y32" s="133"/>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28" t="s">
        <v>468</v>
      </c>
      <c r="D35" s="129"/>
      <c r="E35" s="130"/>
      <c r="G35" s="128" t="s">
        <v>469</v>
      </c>
      <c r="H35" s="129"/>
      <c r="I35" s="130"/>
      <c r="K35" s="128" t="s">
        <v>338</v>
      </c>
      <c r="L35" s="129"/>
      <c r="M35" s="130"/>
      <c r="O35" s="128" t="s">
        <v>339</v>
      </c>
      <c r="P35" s="129"/>
      <c r="Q35" s="130"/>
      <c r="S35" s="128" t="s">
        <v>470</v>
      </c>
      <c r="T35" s="129"/>
      <c r="U35" s="130"/>
      <c r="W35" s="128" t="s">
        <v>471</v>
      </c>
      <c r="X35" s="129"/>
      <c r="Y35" s="130"/>
      <c r="Z35" s="50"/>
    </row>
    <row r="36" spans="2:26" s="16" customFormat="1" ht="15" thickBot="1" x14ac:dyDescent="0.35">
      <c r="B36" s="49"/>
      <c r="C36" s="131"/>
      <c r="D36" s="132"/>
      <c r="E36" s="133"/>
      <c r="G36" s="131"/>
      <c r="H36" s="132"/>
      <c r="I36" s="133"/>
      <c r="K36" s="131"/>
      <c r="L36" s="132"/>
      <c r="M36" s="133"/>
      <c r="O36" s="131"/>
      <c r="P36" s="132"/>
      <c r="Q36" s="133"/>
      <c r="S36" s="131"/>
      <c r="T36" s="132"/>
      <c r="U36" s="133"/>
      <c r="W36" s="131"/>
      <c r="X36" s="132"/>
      <c r="Y36" s="133"/>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28" t="s">
        <v>1451</v>
      </c>
      <c r="D39" s="129"/>
      <c r="E39" s="130"/>
      <c r="G39" s="128" t="s">
        <v>1452</v>
      </c>
      <c r="H39" s="129"/>
      <c r="I39" s="130"/>
      <c r="K39" s="128" t="s">
        <v>1410</v>
      </c>
      <c r="L39" s="129"/>
      <c r="M39" s="130"/>
      <c r="O39" s="128" t="s">
        <v>1411</v>
      </c>
      <c r="P39" s="129"/>
      <c r="Q39" s="130"/>
      <c r="S39" s="134" t="s">
        <v>456</v>
      </c>
      <c r="T39" s="135"/>
      <c r="U39" s="136"/>
      <c r="W39" s="134" t="s">
        <v>457</v>
      </c>
      <c r="X39" s="135"/>
      <c r="Y39" s="136"/>
      <c r="Z39" s="50"/>
    </row>
    <row r="40" spans="2:26" s="16" customFormat="1" ht="15" thickBot="1" x14ac:dyDescent="0.35">
      <c r="B40" s="49"/>
      <c r="C40" s="131"/>
      <c r="D40" s="132"/>
      <c r="E40" s="133"/>
      <c r="G40" s="131"/>
      <c r="H40" s="132"/>
      <c r="I40" s="133"/>
      <c r="K40" s="131"/>
      <c r="L40" s="132"/>
      <c r="M40" s="133"/>
      <c r="O40" s="131"/>
      <c r="P40" s="132"/>
      <c r="Q40" s="133"/>
      <c r="S40" s="137"/>
      <c r="T40" s="138"/>
      <c r="U40" s="139"/>
      <c r="W40" s="137"/>
      <c r="X40" s="138"/>
      <c r="Y40" s="139"/>
      <c r="Z40" s="50"/>
    </row>
    <row r="41" spans="2:26" s="16" customFormat="1" ht="12" customHeight="1" x14ac:dyDescent="0.3">
      <c r="B41" s="49"/>
      <c r="Z41" s="50"/>
    </row>
    <row r="42" spans="2:26" x14ac:dyDescent="0.3">
      <c r="B42" s="47"/>
      <c r="E42" s="127"/>
      <c r="F42" s="127"/>
      <c r="G42" s="127"/>
      <c r="H42" s="127" t="s">
        <v>353</v>
      </c>
      <c r="I42" s="127"/>
      <c r="J42" s="127"/>
      <c r="K42" s="127" t="s">
        <v>352</v>
      </c>
      <c r="L42" s="127"/>
      <c r="M42" s="127"/>
      <c r="N42" s="127"/>
      <c r="O42" s="127" t="s">
        <v>354</v>
      </c>
      <c r="P42" s="127"/>
      <c r="Q42" s="127"/>
      <c r="R42" s="127"/>
      <c r="S42" s="127"/>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44958</v>
      </c>
      <c r="C8" s="60">
        <f>VLOOKUP($A8,'Return Data'!$B$7:$R$2292,4,0)</f>
        <v>1123.42</v>
      </c>
      <c r="D8" s="60">
        <f>VLOOKUP($A8,'Return Data'!$B$7:$R$2292,10,0)</f>
        <v>-4.2121000000000004</v>
      </c>
      <c r="E8" s="61">
        <f t="shared" ref="E8:E38" si="0">RANK(D8,D$8:D$38,0)</f>
        <v>29</v>
      </c>
      <c r="F8" s="60">
        <f>VLOOKUP($A8,'Return Data'!$B$7:$R$2292,11,0)</f>
        <v>-1.7431000000000001</v>
      </c>
      <c r="G8" s="61">
        <f t="shared" ref="G8:G38" si="1">RANK(F8,F$8:F$38,0)</f>
        <v>30</v>
      </c>
      <c r="H8" s="60">
        <f>VLOOKUP($A8,'Return Data'!$B$7:$R$2292,12,0)</f>
        <v>-3.4356</v>
      </c>
      <c r="I8" s="61">
        <f t="shared" ref="I8:I38" si="2">RANK(H8,H$8:H$38,0)</f>
        <v>31</v>
      </c>
      <c r="J8" s="60">
        <f>VLOOKUP($A8,'Return Data'!$B$7:$R$2292,13,0)</f>
        <v>-3.5516999999999999</v>
      </c>
      <c r="K8" s="61">
        <f t="shared" ref="K8:K38" si="3">RANK(J8,J$8:J$38,0)</f>
        <v>29</v>
      </c>
      <c r="L8" s="60">
        <f>VLOOKUP($A8,'Return Data'!$B$7:$R$2292,17,0)</f>
        <v>8.9527999999999999</v>
      </c>
      <c r="M8" s="61">
        <f t="shared" ref="M8:M38" si="4">RANK(L8,L$8:L$38,0)</f>
        <v>24</v>
      </c>
      <c r="N8" s="60">
        <f>VLOOKUP($A8,'Return Data'!$B$7:$R$2292,14,0)</f>
        <v>11.1197</v>
      </c>
      <c r="O8" s="61">
        <f t="shared" ref="O8:O38" si="5">RANK(N8,N$8:N$38,0)</f>
        <v>22</v>
      </c>
      <c r="P8" s="60">
        <f>VLOOKUP($A8,'Return Data'!$B$7:$R$2292,15,0)</f>
        <v>6.7332000000000001</v>
      </c>
      <c r="Q8" s="61">
        <f>RANK(P8,P$8:P$38,0)</f>
        <v>22</v>
      </c>
      <c r="R8" s="60">
        <f>VLOOKUP($A8,'Return Data'!$B$7:$R$2292,16,0)</f>
        <v>12.286300000000001</v>
      </c>
      <c r="S8" s="62">
        <f t="shared" ref="S8:S38" si="6">RANK(R8,R$8:R$38,0)</f>
        <v>17</v>
      </c>
    </row>
    <row r="9" spans="1:20" x14ac:dyDescent="0.3">
      <c r="A9" s="58" t="s">
        <v>476</v>
      </c>
      <c r="B9" s="59">
        <f>VLOOKUP($A9,'Return Data'!$B$7:$R$2292,3,0)</f>
        <v>44958</v>
      </c>
      <c r="C9" s="60">
        <f>VLOOKUP($A9,'Return Data'!$B$7:$R$2292,4,0)</f>
        <v>15.58</v>
      </c>
      <c r="D9" s="60">
        <f>VLOOKUP($A9,'Return Data'!$B$7:$R$2292,10,0)</f>
        <v>-4.4172000000000002</v>
      </c>
      <c r="E9" s="61">
        <f t="shared" si="0"/>
        <v>30</v>
      </c>
      <c r="F9" s="60">
        <f>VLOOKUP($A9,'Return Data'!$B$7:$R$2292,11,0)</f>
        <v>-2.3197000000000001</v>
      </c>
      <c r="G9" s="61">
        <f t="shared" si="1"/>
        <v>31</v>
      </c>
      <c r="H9" s="60">
        <f>VLOOKUP($A9,'Return Data'!$B$7:$R$2292,12,0)</f>
        <v>-1.2674000000000001</v>
      </c>
      <c r="I9" s="61">
        <f t="shared" si="2"/>
        <v>30</v>
      </c>
      <c r="J9" s="60">
        <f>VLOOKUP($A9,'Return Data'!$B$7:$R$2292,13,0)</f>
        <v>-5.4038000000000004</v>
      </c>
      <c r="K9" s="61">
        <f t="shared" si="3"/>
        <v>31</v>
      </c>
      <c r="L9" s="60">
        <f>VLOOKUP($A9,'Return Data'!$B$7:$R$2292,17,0)</f>
        <v>7.9489000000000001</v>
      </c>
      <c r="M9" s="61">
        <f t="shared" si="4"/>
        <v>28</v>
      </c>
      <c r="N9" s="60">
        <f>VLOOKUP($A9,'Return Data'!$B$7:$R$2292,14,0)</f>
        <v>10.375999999999999</v>
      </c>
      <c r="O9" s="61">
        <f t="shared" si="5"/>
        <v>27</v>
      </c>
      <c r="P9" s="60"/>
      <c r="Q9" s="61"/>
      <c r="R9" s="60">
        <f>VLOOKUP($A9,'Return Data'!$B$7:$R$2292,16,0)</f>
        <v>10.3917</v>
      </c>
      <c r="S9" s="62">
        <f t="shared" si="6"/>
        <v>26</v>
      </c>
    </row>
    <row r="10" spans="1:20" x14ac:dyDescent="0.3">
      <c r="A10" s="58" t="s">
        <v>1958</v>
      </c>
      <c r="B10" s="59">
        <f>VLOOKUP($A10,'Return Data'!$B$7:$R$2292,3,0)</f>
        <v>44958</v>
      </c>
      <c r="C10" s="60">
        <f>VLOOKUP($A10,'Return Data'!$B$7:$R$2292,4,0)</f>
        <v>24.07</v>
      </c>
      <c r="D10" s="60">
        <f>VLOOKUP($A10,'Return Data'!$B$7:$R$2292,10,0)</f>
        <v>-0.33129999999999998</v>
      </c>
      <c r="E10" s="61">
        <f t="shared" si="0"/>
        <v>4</v>
      </c>
      <c r="F10" s="60">
        <f>VLOOKUP($A10,'Return Data'!$B$7:$R$2292,11,0)</f>
        <v>4.5613000000000001</v>
      </c>
      <c r="G10" s="61">
        <f t="shared" si="1"/>
        <v>5</v>
      </c>
      <c r="H10" s="60">
        <f>VLOOKUP($A10,'Return Data'!$B$7:$R$2292,12,0)</f>
        <v>0.37530000000000002</v>
      </c>
      <c r="I10" s="61">
        <f t="shared" si="2"/>
        <v>27</v>
      </c>
      <c r="J10" s="60">
        <f>VLOOKUP($A10,'Return Data'!$B$7:$R$2292,13,0)</f>
        <v>-3.8353999999999999</v>
      </c>
      <c r="K10" s="61">
        <f t="shared" si="3"/>
        <v>30</v>
      </c>
      <c r="L10" s="60">
        <f>VLOOKUP($A10,'Return Data'!$B$7:$R$2292,17,0)</f>
        <v>21.407299999999999</v>
      </c>
      <c r="M10" s="61">
        <f t="shared" si="4"/>
        <v>3</v>
      </c>
      <c r="N10" s="60">
        <f>VLOOKUP($A10,'Return Data'!$B$7:$R$2292,14,0)</f>
        <v>22.003299999999999</v>
      </c>
      <c r="O10" s="61">
        <f t="shared" si="5"/>
        <v>2</v>
      </c>
      <c r="P10" s="60">
        <f>VLOOKUP($A10,'Return Data'!$B$7:$R$2292,15,0)</f>
        <v>10.389200000000001</v>
      </c>
      <c r="Q10" s="61">
        <f t="shared" ref="Q10:Q17" si="7">RANK(P10,P$8:P$38,0)</f>
        <v>9</v>
      </c>
      <c r="R10" s="60">
        <f>VLOOKUP($A10,'Return Data'!$B$7:$R$2292,16,0)</f>
        <v>14.375299999999999</v>
      </c>
      <c r="S10" s="62">
        <f t="shared" si="6"/>
        <v>5</v>
      </c>
    </row>
    <row r="11" spans="1:20" x14ac:dyDescent="0.3">
      <c r="A11" s="58" t="s">
        <v>1902</v>
      </c>
      <c r="B11" s="59">
        <f>VLOOKUP($A11,'Return Data'!$B$7:$R$2292,3,0)</f>
        <v>44958</v>
      </c>
      <c r="C11" s="60">
        <f>VLOOKUP($A11,'Return Data'!$B$7:$R$2292,4,0)</f>
        <v>20.4499</v>
      </c>
      <c r="D11" s="60">
        <f>VLOOKUP($A11,'Return Data'!$B$7:$R$2292,10,0)</f>
        <v>-1.7383999999999999</v>
      </c>
      <c r="E11" s="61">
        <f t="shared" si="0"/>
        <v>16</v>
      </c>
      <c r="F11" s="60">
        <f>VLOOKUP($A11,'Return Data'!$B$7:$R$2292,11,0)</f>
        <v>2.3835999999999999</v>
      </c>
      <c r="G11" s="61">
        <f t="shared" si="1"/>
        <v>15</v>
      </c>
      <c r="H11" s="60">
        <f>VLOOKUP($A11,'Return Data'!$B$7:$R$2292,12,0)</f>
        <v>4.4683999999999999</v>
      </c>
      <c r="I11" s="61">
        <f t="shared" si="2"/>
        <v>14</v>
      </c>
      <c r="J11" s="60">
        <f>VLOOKUP($A11,'Return Data'!$B$7:$R$2292,13,0)</f>
        <v>1.8462000000000001</v>
      </c>
      <c r="K11" s="61">
        <f t="shared" si="3"/>
        <v>14</v>
      </c>
      <c r="L11" s="60">
        <f>VLOOKUP($A11,'Return Data'!$B$7:$R$2292,17,0)</f>
        <v>11.7936</v>
      </c>
      <c r="M11" s="61">
        <f t="shared" si="4"/>
        <v>14</v>
      </c>
      <c r="N11" s="60">
        <f>VLOOKUP($A11,'Return Data'!$B$7:$R$2292,14,0)</f>
        <v>13.925599999999999</v>
      </c>
      <c r="O11" s="61">
        <f t="shared" si="5"/>
        <v>16</v>
      </c>
      <c r="P11" s="60">
        <f>VLOOKUP($A11,'Return Data'!$B$7:$R$2292,15,0)</f>
        <v>12.5105</v>
      </c>
      <c r="Q11" s="61">
        <f t="shared" si="7"/>
        <v>3</v>
      </c>
      <c r="R11" s="60">
        <f>VLOOKUP($A11,'Return Data'!$B$7:$R$2292,16,0)</f>
        <v>13.068300000000001</v>
      </c>
      <c r="S11" s="62">
        <f t="shared" si="6"/>
        <v>13</v>
      </c>
    </row>
    <row r="12" spans="1:20" x14ac:dyDescent="0.3">
      <c r="A12" s="58" t="s">
        <v>480</v>
      </c>
      <c r="B12" s="59">
        <f>VLOOKUP($A12,'Return Data'!$B$7:$R$2292,3,0)</f>
        <v>44958</v>
      </c>
      <c r="C12" s="60">
        <f>VLOOKUP($A12,'Return Data'!$B$7:$R$2292,4,0)</f>
        <v>270.07</v>
      </c>
      <c r="D12" s="60">
        <f>VLOOKUP($A12,'Return Data'!$B$7:$R$2292,10,0)</f>
        <v>-2.3889999999999998</v>
      </c>
      <c r="E12" s="61">
        <f t="shared" si="0"/>
        <v>20</v>
      </c>
      <c r="F12" s="60">
        <f>VLOOKUP($A12,'Return Data'!$B$7:$R$2292,11,0)</f>
        <v>1.821</v>
      </c>
      <c r="G12" s="61">
        <f t="shared" si="1"/>
        <v>18</v>
      </c>
      <c r="H12" s="60">
        <f>VLOOKUP($A12,'Return Data'!$B$7:$R$2292,12,0)</f>
        <v>3.8971</v>
      </c>
      <c r="I12" s="61">
        <f t="shared" si="2"/>
        <v>16</v>
      </c>
      <c r="J12" s="60">
        <f>VLOOKUP($A12,'Return Data'!$B$7:$R$2292,13,0)</f>
        <v>-1.8499999999999999E-2</v>
      </c>
      <c r="K12" s="61">
        <f t="shared" si="3"/>
        <v>21</v>
      </c>
      <c r="L12" s="60">
        <f>VLOOKUP($A12,'Return Data'!$B$7:$R$2292,17,0)</f>
        <v>10.9152</v>
      </c>
      <c r="M12" s="61">
        <f t="shared" si="4"/>
        <v>20</v>
      </c>
      <c r="N12" s="60">
        <f>VLOOKUP($A12,'Return Data'!$B$7:$R$2292,14,0)</f>
        <v>14.1145</v>
      </c>
      <c r="O12" s="61">
        <f t="shared" si="5"/>
        <v>13</v>
      </c>
      <c r="P12" s="60">
        <f>VLOOKUP($A12,'Return Data'!$B$7:$R$2292,15,0)</f>
        <v>11.642099999999999</v>
      </c>
      <c r="Q12" s="61">
        <f t="shared" si="7"/>
        <v>5</v>
      </c>
      <c r="R12" s="60">
        <f>VLOOKUP($A12,'Return Data'!$B$7:$R$2292,16,0)</f>
        <v>14.050599999999999</v>
      </c>
      <c r="S12" s="62">
        <f t="shared" si="6"/>
        <v>7</v>
      </c>
    </row>
    <row r="13" spans="1:20" x14ac:dyDescent="0.3">
      <c r="A13" s="58" t="s">
        <v>482</v>
      </c>
      <c r="B13" s="59">
        <f>VLOOKUP($A13,'Return Data'!$B$7:$R$2292,3,0)</f>
        <v>44958</v>
      </c>
      <c r="C13" s="60">
        <f>VLOOKUP($A13,'Return Data'!$B$7:$R$2292,4,0)</f>
        <v>249.75</v>
      </c>
      <c r="D13" s="60">
        <f>VLOOKUP($A13,'Return Data'!$B$7:$R$2292,10,0)</f>
        <v>-2.1566999999999998</v>
      </c>
      <c r="E13" s="61">
        <f t="shared" si="0"/>
        <v>19</v>
      </c>
      <c r="F13" s="60">
        <f>VLOOKUP($A13,'Return Data'!$B$7:$R$2292,11,0)</f>
        <v>0.3826</v>
      </c>
      <c r="G13" s="61">
        <f t="shared" si="1"/>
        <v>26</v>
      </c>
      <c r="H13" s="60">
        <f>VLOOKUP($A13,'Return Data'!$B$7:$R$2292,12,0)</f>
        <v>2.8557000000000001</v>
      </c>
      <c r="I13" s="61">
        <f t="shared" si="2"/>
        <v>23</v>
      </c>
      <c r="J13" s="60">
        <f>VLOOKUP($A13,'Return Data'!$B$7:$R$2292,13,0)</f>
        <v>-2.3685999999999998</v>
      </c>
      <c r="K13" s="61">
        <f t="shared" si="3"/>
        <v>26</v>
      </c>
      <c r="L13" s="60">
        <f>VLOOKUP($A13,'Return Data'!$B$7:$R$2292,17,0)</f>
        <v>9.1422000000000008</v>
      </c>
      <c r="M13" s="61">
        <f t="shared" si="4"/>
        <v>22</v>
      </c>
      <c r="N13" s="60">
        <f>VLOOKUP($A13,'Return Data'!$B$7:$R$2292,14,0)</f>
        <v>11.8024</v>
      </c>
      <c r="O13" s="61">
        <f t="shared" si="5"/>
        <v>19</v>
      </c>
      <c r="P13" s="60">
        <f>VLOOKUP($A13,'Return Data'!$B$7:$R$2292,15,0)</f>
        <v>9.8087999999999997</v>
      </c>
      <c r="Q13" s="61">
        <f t="shared" si="7"/>
        <v>13</v>
      </c>
      <c r="R13" s="60">
        <f>VLOOKUP($A13,'Return Data'!$B$7:$R$2292,16,0)</f>
        <v>13.0738</v>
      </c>
      <c r="S13" s="62">
        <f t="shared" si="6"/>
        <v>12</v>
      </c>
    </row>
    <row r="14" spans="1:20" x14ac:dyDescent="0.3">
      <c r="A14" s="58" t="s">
        <v>484</v>
      </c>
      <c r="B14" s="59">
        <f>VLOOKUP($A14,'Return Data'!$B$7:$R$2292,3,0)</f>
        <v>44958</v>
      </c>
      <c r="C14" s="60">
        <f>VLOOKUP($A14,'Return Data'!$B$7:$R$2292,4,0)</f>
        <v>44.53</v>
      </c>
      <c r="D14" s="60">
        <f>VLOOKUP($A14,'Return Data'!$B$7:$R$2292,10,0)</f>
        <v>-0.46939999999999998</v>
      </c>
      <c r="E14" s="61">
        <f t="shared" si="0"/>
        <v>7</v>
      </c>
      <c r="F14" s="60">
        <f>VLOOKUP($A14,'Return Data'!$B$7:$R$2292,11,0)</f>
        <v>5.5213000000000001</v>
      </c>
      <c r="G14" s="61">
        <f t="shared" si="1"/>
        <v>2</v>
      </c>
      <c r="H14" s="60">
        <f>VLOOKUP($A14,'Return Data'!$B$7:$R$2292,12,0)</f>
        <v>6.9661</v>
      </c>
      <c r="I14" s="61">
        <f t="shared" si="2"/>
        <v>5</v>
      </c>
      <c r="J14" s="60">
        <f>VLOOKUP($A14,'Return Data'!$B$7:$R$2292,13,0)</f>
        <v>5.4962999999999997</v>
      </c>
      <c r="K14" s="61">
        <f t="shared" si="3"/>
        <v>4</v>
      </c>
      <c r="L14" s="60">
        <f>VLOOKUP($A14,'Return Data'!$B$7:$R$2292,17,0)</f>
        <v>16.3398</v>
      </c>
      <c r="M14" s="61">
        <f t="shared" si="4"/>
        <v>4</v>
      </c>
      <c r="N14" s="60">
        <f>VLOOKUP($A14,'Return Data'!$B$7:$R$2292,14,0)</f>
        <v>16.265599999999999</v>
      </c>
      <c r="O14" s="61">
        <f t="shared" si="5"/>
        <v>8</v>
      </c>
      <c r="P14" s="60">
        <f>VLOOKUP($A14,'Return Data'!$B$7:$R$2292,15,0)</f>
        <v>11.4152</v>
      </c>
      <c r="Q14" s="61">
        <f t="shared" si="7"/>
        <v>6</v>
      </c>
      <c r="R14" s="60">
        <f>VLOOKUP($A14,'Return Data'!$B$7:$R$2292,16,0)</f>
        <v>13.1128</v>
      </c>
      <c r="S14" s="62">
        <f t="shared" si="6"/>
        <v>11</v>
      </c>
    </row>
    <row r="15" spans="1:20" x14ac:dyDescent="0.3">
      <c r="A15" s="58" t="s">
        <v>487</v>
      </c>
      <c r="B15" s="59">
        <f>VLOOKUP($A15,'Return Data'!$B$7:$R$2292,3,0)</f>
        <v>44958</v>
      </c>
      <c r="C15" s="60">
        <f>VLOOKUP($A15,'Return Data'!$B$7:$R$2292,4,0)</f>
        <v>199.68780000000001</v>
      </c>
      <c r="D15" s="60">
        <f>VLOOKUP($A15,'Return Data'!$B$7:$R$2292,10,0)</f>
        <v>-2.0981000000000001</v>
      </c>
      <c r="E15" s="61">
        <f t="shared" si="0"/>
        <v>18</v>
      </c>
      <c r="F15" s="60">
        <f>VLOOKUP($A15,'Return Data'!$B$7:$R$2292,11,0)</f>
        <v>3.8643999999999998</v>
      </c>
      <c r="G15" s="61">
        <f t="shared" si="1"/>
        <v>11</v>
      </c>
      <c r="H15" s="60">
        <f>VLOOKUP($A15,'Return Data'!$B$7:$R$2292,12,0)</f>
        <v>5.3613</v>
      </c>
      <c r="I15" s="61">
        <f t="shared" si="2"/>
        <v>8</v>
      </c>
      <c r="J15" s="60">
        <f>VLOOKUP($A15,'Return Data'!$B$7:$R$2292,13,0)</f>
        <v>2.0377999999999998</v>
      </c>
      <c r="K15" s="61">
        <f t="shared" si="3"/>
        <v>12</v>
      </c>
      <c r="L15" s="60">
        <f>VLOOKUP($A15,'Return Data'!$B$7:$R$2292,17,0)</f>
        <v>11.7128</v>
      </c>
      <c r="M15" s="61">
        <f t="shared" si="4"/>
        <v>16</v>
      </c>
      <c r="N15" s="60">
        <f>VLOOKUP($A15,'Return Data'!$B$7:$R$2292,14,0)</f>
        <v>14.0344</v>
      </c>
      <c r="O15" s="61">
        <f t="shared" si="5"/>
        <v>14</v>
      </c>
      <c r="P15" s="60">
        <f>VLOOKUP($A15,'Return Data'!$B$7:$R$2292,15,0)</f>
        <v>9.9448000000000008</v>
      </c>
      <c r="Q15" s="61">
        <f t="shared" si="7"/>
        <v>12</v>
      </c>
      <c r="R15" s="60">
        <f>VLOOKUP($A15,'Return Data'!$B$7:$R$2292,16,0)</f>
        <v>13.5997</v>
      </c>
      <c r="S15" s="62">
        <f t="shared" si="6"/>
        <v>9</v>
      </c>
    </row>
    <row r="16" spans="1:20" x14ac:dyDescent="0.3">
      <c r="A16" s="58" t="s">
        <v>489</v>
      </c>
      <c r="B16" s="59">
        <f>VLOOKUP($A16,'Return Data'!$B$7:$R$2292,3,0)</f>
        <v>44958</v>
      </c>
      <c r="C16" s="60">
        <f>VLOOKUP($A16,'Return Data'!$B$7:$R$2292,4,0)</f>
        <v>90.07</v>
      </c>
      <c r="D16" s="60">
        <f>VLOOKUP($A16,'Return Data'!$B$7:$R$2292,10,0)</f>
        <v>-9.8699999999999996E-2</v>
      </c>
      <c r="E16" s="61">
        <f t="shared" si="0"/>
        <v>3</v>
      </c>
      <c r="F16" s="60">
        <f>VLOOKUP($A16,'Return Data'!$B$7:$R$2292,11,0)</f>
        <v>5.2428999999999997</v>
      </c>
      <c r="G16" s="61">
        <f t="shared" si="1"/>
        <v>4</v>
      </c>
      <c r="H16" s="60">
        <f>VLOOKUP($A16,'Return Data'!$B$7:$R$2292,12,0)</f>
        <v>7.5373000000000001</v>
      </c>
      <c r="I16" s="61">
        <f t="shared" si="2"/>
        <v>2</v>
      </c>
      <c r="J16" s="60">
        <f>VLOOKUP($A16,'Return Data'!$B$7:$R$2292,13,0)</f>
        <v>5.4141000000000004</v>
      </c>
      <c r="K16" s="61">
        <f t="shared" si="3"/>
        <v>5</v>
      </c>
      <c r="L16" s="60">
        <f>VLOOKUP($A16,'Return Data'!$B$7:$R$2292,17,0)</f>
        <v>14.680400000000001</v>
      </c>
      <c r="M16" s="61">
        <f t="shared" si="4"/>
        <v>8</v>
      </c>
      <c r="N16" s="60">
        <f>VLOOKUP($A16,'Return Data'!$B$7:$R$2292,14,0)</f>
        <v>15.895200000000001</v>
      </c>
      <c r="O16" s="61">
        <f t="shared" si="5"/>
        <v>9</v>
      </c>
      <c r="P16" s="60">
        <f>VLOOKUP($A16,'Return Data'!$B$7:$R$2292,15,0)</f>
        <v>10.4154</v>
      </c>
      <c r="Q16" s="61">
        <f t="shared" si="7"/>
        <v>8</v>
      </c>
      <c r="R16" s="60">
        <f>VLOOKUP($A16,'Return Data'!$B$7:$R$2292,16,0)</f>
        <v>14.9636</v>
      </c>
      <c r="S16" s="62">
        <f t="shared" si="6"/>
        <v>4</v>
      </c>
    </row>
    <row r="17" spans="1:19" x14ac:dyDescent="0.3">
      <c r="A17" s="102" t="s">
        <v>2009</v>
      </c>
      <c r="B17" s="59">
        <f>VLOOKUP($A17,'Return Data'!$B$7:$R$2292,3,0)</f>
        <v>44958</v>
      </c>
      <c r="C17" s="60">
        <f>VLOOKUP($A17,'Return Data'!$B$7:$R$2292,4,0)</f>
        <v>39.748899999999999</v>
      </c>
      <c r="D17" s="60">
        <f>VLOOKUP($A17,'Return Data'!$B$7:$R$2292,10,0)</f>
        <v>-3.3860999999999999</v>
      </c>
      <c r="E17" s="61">
        <f t="shared" si="0"/>
        <v>27</v>
      </c>
      <c r="F17" s="60">
        <f>VLOOKUP($A17,'Return Data'!$B$7:$R$2292,11,0)</f>
        <v>0.71940000000000004</v>
      </c>
      <c r="G17" s="61">
        <f t="shared" si="1"/>
        <v>24</v>
      </c>
      <c r="H17" s="60">
        <f>VLOOKUP($A17,'Return Data'!$B$7:$R$2292,12,0)</f>
        <v>0.1787</v>
      </c>
      <c r="I17" s="61">
        <f t="shared" si="2"/>
        <v>28</v>
      </c>
      <c r="J17" s="60">
        <f>VLOOKUP($A17,'Return Data'!$B$7:$R$2292,13,0)</f>
        <v>-3.1011000000000002</v>
      </c>
      <c r="K17" s="61">
        <f t="shared" si="3"/>
        <v>28</v>
      </c>
      <c r="L17" s="60">
        <f>VLOOKUP($A17,'Return Data'!$B$7:$R$2292,17,0)</f>
        <v>8.1862999999999992</v>
      </c>
      <c r="M17" s="61">
        <f t="shared" si="4"/>
        <v>27</v>
      </c>
      <c r="N17" s="60">
        <f>VLOOKUP($A17,'Return Data'!$B$7:$R$2292,14,0)</f>
        <v>10.7197</v>
      </c>
      <c r="O17" s="61">
        <f t="shared" si="5"/>
        <v>26</v>
      </c>
      <c r="P17" s="60">
        <f>VLOOKUP($A17,'Return Data'!$B$7:$R$2292,15,0)</f>
        <v>7.05</v>
      </c>
      <c r="Q17" s="61">
        <f t="shared" si="7"/>
        <v>21</v>
      </c>
      <c r="R17" s="60">
        <f>VLOOKUP($A17,'Return Data'!$B$7:$R$2292,16,0)</f>
        <v>13.0425</v>
      </c>
      <c r="S17" s="62">
        <f t="shared" si="6"/>
        <v>14</v>
      </c>
    </row>
    <row r="18" spans="1:19" x14ac:dyDescent="0.3">
      <c r="A18" s="58" t="s">
        <v>490</v>
      </c>
      <c r="B18" s="59">
        <f>VLOOKUP($A18,'Return Data'!$B$7:$R$2292,3,0)</f>
        <v>0</v>
      </c>
      <c r="C18" s="60">
        <f>VLOOKUP($A18,'Return Data'!$B$7:$R$2292,4,0)</f>
        <v>0</v>
      </c>
      <c r="D18" s="60">
        <f>VLOOKUP($A18,'Return Data'!$B$7:$R$2292,10,0)</f>
        <v>0</v>
      </c>
      <c r="E18" s="61">
        <f t="shared" si="0"/>
        <v>2</v>
      </c>
      <c r="F18" s="60">
        <f>VLOOKUP($A18,'Return Data'!$B$7:$R$2292,11,0)</f>
        <v>0</v>
      </c>
      <c r="G18" s="61">
        <f t="shared" si="1"/>
        <v>29</v>
      </c>
      <c r="H18" s="60">
        <f>VLOOKUP($A18,'Return Data'!$B$7:$R$2292,12,0)</f>
        <v>0</v>
      </c>
      <c r="I18" s="61">
        <f t="shared" si="2"/>
        <v>29</v>
      </c>
      <c r="J18" s="60">
        <f>VLOOKUP($A18,'Return Data'!$B$7:$R$2292,13,0)</f>
        <v>0</v>
      </c>
      <c r="K18" s="61">
        <f t="shared" si="3"/>
        <v>20</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493</v>
      </c>
      <c r="B19" s="59">
        <f>VLOOKUP($A19,'Return Data'!$B$7:$R$2292,3,0)</f>
        <v>44958</v>
      </c>
      <c r="C19" s="60">
        <f>VLOOKUP($A19,'Return Data'!$B$7:$R$2292,4,0)</f>
        <v>261.82</v>
      </c>
      <c r="D19" s="60">
        <f>VLOOKUP($A19,'Return Data'!$B$7:$R$2292,10,0)</f>
        <v>-1.1701999999999999</v>
      </c>
      <c r="E19" s="61">
        <f t="shared" si="0"/>
        <v>8</v>
      </c>
      <c r="F19" s="60">
        <f>VLOOKUP($A19,'Return Data'!$B$7:$R$2292,11,0)</f>
        <v>5.3135000000000003</v>
      </c>
      <c r="G19" s="61">
        <f t="shared" si="1"/>
        <v>3</v>
      </c>
      <c r="H19" s="60">
        <f>VLOOKUP($A19,'Return Data'!$B$7:$R$2292,12,0)</f>
        <v>6.4005999999999998</v>
      </c>
      <c r="I19" s="61">
        <f t="shared" si="2"/>
        <v>6</v>
      </c>
      <c r="J19" s="60">
        <f>VLOOKUP($A19,'Return Data'!$B$7:$R$2292,13,0)</f>
        <v>6.1632999999999996</v>
      </c>
      <c r="K19" s="61">
        <f t="shared" si="3"/>
        <v>2</v>
      </c>
      <c r="L19" s="60">
        <f>VLOOKUP($A19,'Return Data'!$B$7:$R$2292,17,0)</f>
        <v>23.492799999999999</v>
      </c>
      <c r="M19" s="61">
        <f t="shared" si="4"/>
        <v>2</v>
      </c>
      <c r="N19" s="60">
        <f>VLOOKUP($A19,'Return Data'!$B$7:$R$2292,14,0)</f>
        <v>20.608799999999999</v>
      </c>
      <c r="O19" s="61">
        <f t="shared" si="5"/>
        <v>4</v>
      </c>
      <c r="P19" s="60">
        <f>VLOOKUP($A19,'Return Data'!$B$7:$R$2292,15,0)</f>
        <v>13.458299999999999</v>
      </c>
      <c r="Q19" s="61">
        <f>RANK(P19,P$8:P$38,0)</f>
        <v>2</v>
      </c>
      <c r="R19" s="60">
        <f>VLOOKUP($A19,'Return Data'!$B$7:$R$2292,16,0)</f>
        <v>16.479900000000001</v>
      </c>
      <c r="S19" s="62">
        <f t="shared" si="6"/>
        <v>3</v>
      </c>
    </row>
    <row r="20" spans="1:19" x14ac:dyDescent="0.3">
      <c r="A20" s="58" t="s">
        <v>495</v>
      </c>
      <c r="B20" s="59">
        <f>VLOOKUP($A20,'Return Data'!$B$7:$R$2292,3,0)</f>
        <v>44958</v>
      </c>
      <c r="C20" s="60">
        <f>VLOOKUP($A20,'Return Data'!$B$7:$R$2292,4,0)</f>
        <v>17</v>
      </c>
      <c r="D20" s="60">
        <f>VLOOKUP($A20,'Return Data'!$B$7:$R$2292,10,0)</f>
        <v>-1.7222</v>
      </c>
      <c r="E20" s="61">
        <f t="shared" si="0"/>
        <v>15</v>
      </c>
      <c r="F20" s="60">
        <f>VLOOKUP($A20,'Return Data'!$B$7:$R$2292,11,0)</f>
        <v>1.264</v>
      </c>
      <c r="G20" s="61">
        <f t="shared" si="1"/>
        <v>23</v>
      </c>
      <c r="H20" s="60">
        <f>VLOOKUP($A20,'Return Data'!$B$7:$R$2292,12,0)</f>
        <v>1.9154</v>
      </c>
      <c r="I20" s="61">
        <f t="shared" si="2"/>
        <v>25</v>
      </c>
      <c r="J20" s="60">
        <f>VLOOKUP($A20,'Return Data'!$B$7:$R$2292,13,0)</f>
        <v>-2.1785000000000001</v>
      </c>
      <c r="K20" s="61">
        <f t="shared" si="3"/>
        <v>25</v>
      </c>
      <c r="L20" s="60">
        <f>VLOOKUP($A20,'Return Data'!$B$7:$R$2292,17,0)</f>
        <v>8.9062999999999999</v>
      </c>
      <c r="M20" s="61">
        <f t="shared" si="4"/>
        <v>25</v>
      </c>
      <c r="N20" s="60">
        <f>VLOOKUP($A20,'Return Data'!$B$7:$R$2292,14,0)</f>
        <v>11.3893</v>
      </c>
      <c r="O20" s="61">
        <f t="shared" si="5"/>
        <v>20</v>
      </c>
      <c r="P20" s="60">
        <f>VLOOKUP($A20,'Return Data'!$B$7:$R$2292,15,0)</f>
        <v>6.4641999999999999</v>
      </c>
      <c r="Q20" s="61">
        <f>RANK(P20,P$8:P$38,0)</f>
        <v>23</v>
      </c>
      <c r="R20" s="60">
        <f>VLOOKUP($A20,'Return Data'!$B$7:$R$2292,16,0)</f>
        <v>8.8216000000000001</v>
      </c>
      <c r="S20" s="62">
        <f t="shared" si="6"/>
        <v>30</v>
      </c>
    </row>
    <row r="21" spans="1:19" x14ac:dyDescent="0.3">
      <c r="A21" s="58" t="s">
        <v>496</v>
      </c>
      <c r="B21" s="59">
        <f>VLOOKUP($A21,'Return Data'!$B$7:$R$2292,3,0)</f>
        <v>44958</v>
      </c>
      <c r="C21" s="60">
        <f>VLOOKUP($A21,'Return Data'!$B$7:$R$2292,4,0)</f>
        <v>18.574000000000002</v>
      </c>
      <c r="D21" s="60">
        <f>VLOOKUP($A21,'Return Data'!$B$7:$R$2292,10,0)</f>
        <v>-2.8809999999999998</v>
      </c>
      <c r="E21" s="61">
        <f t="shared" si="0"/>
        <v>24</v>
      </c>
      <c r="F21" s="60">
        <f>VLOOKUP($A21,'Return Data'!$B$7:$R$2292,11,0)</f>
        <v>1.4418</v>
      </c>
      <c r="G21" s="61">
        <f t="shared" si="1"/>
        <v>22</v>
      </c>
      <c r="H21" s="60">
        <f>VLOOKUP($A21,'Return Data'!$B$7:$R$2292,12,0)</f>
        <v>3.0171999999999999</v>
      </c>
      <c r="I21" s="61">
        <f t="shared" si="2"/>
        <v>21</v>
      </c>
      <c r="J21" s="60">
        <f>VLOOKUP($A21,'Return Data'!$B$7:$R$2292,13,0)</f>
        <v>-0.35410000000000003</v>
      </c>
      <c r="K21" s="61">
        <f t="shared" si="3"/>
        <v>22</v>
      </c>
      <c r="L21" s="60">
        <f>VLOOKUP($A21,'Return Data'!$B$7:$R$2292,17,0)</f>
        <v>12.791499999999999</v>
      </c>
      <c r="M21" s="61">
        <f t="shared" si="4"/>
        <v>12</v>
      </c>
      <c r="N21" s="60">
        <f>VLOOKUP($A21,'Return Data'!$B$7:$R$2292,14,0)</f>
        <v>14.2675</v>
      </c>
      <c r="O21" s="61">
        <f t="shared" si="5"/>
        <v>11</v>
      </c>
      <c r="P21" s="60">
        <f>VLOOKUP($A21,'Return Data'!$B$7:$R$2292,15,0)</f>
        <v>9.0663</v>
      </c>
      <c r="Q21" s="61">
        <f>RANK(P21,P$8:P$38,0)</f>
        <v>16</v>
      </c>
      <c r="R21" s="60">
        <f>VLOOKUP($A21,'Return Data'!$B$7:$R$2292,16,0)</f>
        <v>10.696099999999999</v>
      </c>
      <c r="S21" s="62">
        <f t="shared" si="6"/>
        <v>24</v>
      </c>
    </row>
    <row r="22" spans="1:19" x14ac:dyDescent="0.3">
      <c r="A22" s="58" t="s">
        <v>498</v>
      </c>
      <c r="B22" s="59">
        <f>VLOOKUP($A22,'Return Data'!$B$7:$R$2292,3,0)</f>
        <v>44958</v>
      </c>
      <c r="C22" s="60">
        <f>VLOOKUP($A22,'Return Data'!$B$7:$R$2292,4,0)</f>
        <v>16.102</v>
      </c>
      <c r="D22" s="60">
        <f>VLOOKUP($A22,'Return Data'!$B$7:$R$2292,10,0)</f>
        <v>-1.5373000000000001</v>
      </c>
      <c r="E22" s="61">
        <f t="shared" si="0"/>
        <v>13</v>
      </c>
      <c r="F22" s="60">
        <f>VLOOKUP($A22,'Return Data'!$B$7:$R$2292,11,0)</f>
        <v>4.0208000000000004</v>
      </c>
      <c r="G22" s="61">
        <f t="shared" si="1"/>
        <v>9</v>
      </c>
      <c r="H22" s="60">
        <f>VLOOKUP($A22,'Return Data'!$B$7:$R$2292,12,0)</f>
        <v>4.6426999999999996</v>
      </c>
      <c r="I22" s="61">
        <f t="shared" si="2"/>
        <v>13</v>
      </c>
      <c r="J22" s="60">
        <f>VLOOKUP($A22,'Return Data'!$B$7:$R$2292,13,0)</f>
        <v>2.3264999999999998</v>
      </c>
      <c r="K22" s="61">
        <f t="shared" si="3"/>
        <v>11</v>
      </c>
      <c r="L22" s="60">
        <f>VLOOKUP($A22,'Return Data'!$B$7:$R$2292,17,0)</f>
        <v>11.1044</v>
      </c>
      <c r="M22" s="61">
        <f t="shared" si="4"/>
        <v>19</v>
      </c>
      <c r="N22" s="60">
        <f>VLOOKUP($A22,'Return Data'!$B$7:$R$2292,14,0)</f>
        <v>12.602399999999999</v>
      </c>
      <c r="O22" s="61">
        <f t="shared" si="5"/>
        <v>17</v>
      </c>
      <c r="P22" s="60"/>
      <c r="Q22" s="61"/>
      <c r="R22" s="60">
        <f>VLOOKUP($A22,'Return Data'!$B$7:$R$2292,16,0)</f>
        <v>12.1952</v>
      </c>
      <c r="S22" s="62">
        <f t="shared" si="6"/>
        <v>18</v>
      </c>
    </row>
    <row r="23" spans="1:19" x14ac:dyDescent="0.3">
      <c r="A23" s="58" t="s">
        <v>500</v>
      </c>
      <c r="B23" s="59">
        <f>VLOOKUP($A23,'Return Data'!$B$7:$R$2292,3,0)</f>
        <v>44958</v>
      </c>
      <c r="C23" s="60">
        <f>VLOOKUP($A23,'Return Data'!$B$7:$R$2292,4,0)</f>
        <v>15.2912</v>
      </c>
      <c r="D23" s="60">
        <f>VLOOKUP($A23,'Return Data'!$B$7:$R$2292,10,0)</f>
        <v>-2.7406999999999999</v>
      </c>
      <c r="E23" s="61">
        <f t="shared" si="0"/>
        <v>22</v>
      </c>
      <c r="F23" s="60">
        <f>VLOOKUP($A23,'Return Data'!$B$7:$R$2292,11,0)</f>
        <v>1.7785</v>
      </c>
      <c r="G23" s="61">
        <f t="shared" si="1"/>
        <v>19</v>
      </c>
      <c r="H23" s="60">
        <f>VLOOKUP($A23,'Return Data'!$B$7:$R$2292,12,0)</f>
        <v>3.3740999999999999</v>
      </c>
      <c r="I23" s="61">
        <f t="shared" si="2"/>
        <v>19</v>
      </c>
      <c r="J23" s="60">
        <f>VLOOKUP($A23,'Return Data'!$B$7:$R$2292,13,0)</f>
        <v>-0.64129999999999998</v>
      </c>
      <c r="K23" s="61">
        <f t="shared" si="3"/>
        <v>23</v>
      </c>
      <c r="L23" s="60">
        <f>VLOOKUP($A23,'Return Data'!$B$7:$R$2292,17,0)</f>
        <v>9.0300999999999991</v>
      </c>
      <c r="M23" s="61">
        <f t="shared" si="4"/>
        <v>23</v>
      </c>
      <c r="N23" s="60">
        <f>VLOOKUP($A23,'Return Data'!$B$7:$R$2292,14,0)</f>
        <v>10.044700000000001</v>
      </c>
      <c r="O23" s="61">
        <f t="shared" si="5"/>
        <v>28</v>
      </c>
      <c r="P23" s="60"/>
      <c r="Q23" s="61"/>
      <c r="R23" s="60">
        <f>VLOOKUP($A23,'Return Data'!$B$7:$R$2292,16,0)</f>
        <v>9.6841000000000008</v>
      </c>
      <c r="S23" s="62">
        <f t="shared" si="6"/>
        <v>28</v>
      </c>
    </row>
    <row r="24" spans="1:19" x14ac:dyDescent="0.3">
      <c r="A24" s="58" t="s">
        <v>503</v>
      </c>
      <c r="B24" s="59">
        <f>VLOOKUP($A24,'Return Data'!$B$7:$R$2292,3,0)</f>
        <v>44958</v>
      </c>
      <c r="C24" s="60">
        <f>VLOOKUP($A24,'Return Data'!$B$7:$R$2292,4,0)</f>
        <v>78.520200000000003</v>
      </c>
      <c r="D24" s="60">
        <f>VLOOKUP($A24,'Return Data'!$B$7:$R$2292,10,0)</f>
        <v>0.51900000000000002</v>
      </c>
      <c r="E24" s="61">
        <f t="shared" si="0"/>
        <v>1</v>
      </c>
      <c r="F24" s="60">
        <f>VLOOKUP($A24,'Return Data'!$B$7:$R$2292,11,0)</f>
        <v>6.1185999999999998</v>
      </c>
      <c r="G24" s="61">
        <f t="shared" si="1"/>
        <v>1</v>
      </c>
      <c r="H24" s="60">
        <f>VLOOKUP($A24,'Return Data'!$B$7:$R$2292,12,0)</f>
        <v>9.0556999999999999</v>
      </c>
      <c r="I24" s="61">
        <f t="shared" si="2"/>
        <v>1</v>
      </c>
      <c r="J24" s="60">
        <f>VLOOKUP($A24,'Return Data'!$B$7:$R$2292,13,0)</f>
        <v>5.5933999999999999</v>
      </c>
      <c r="K24" s="61">
        <f t="shared" si="3"/>
        <v>3</v>
      </c>
      <c r="L24" s="60">
        <f>VLOOKUP($A24,'Return Data'!$B$7:$R$2292,17,0)</f>
        <v>14.4353</v>
      </c>
      <c r="M24" s="61">
        <f t="shared" si="4"/>
        <v>10</v>
      </c>
      <c r="N24" s="60">
        <f>VLOOKUP($A24,'Return Data'!$B$7:$R$2292,14,0)</f>
        <v>20.967400000000001</v>
      </c>
      <c r="O24" s="61">
        <f t="shared" si="5"/>
        <v>3</v>
      </c>
      <c r="P24" s="60">
        <f>VLOOKUP($A24,'Return Data'!$B$7:$R$2292,15,0)</f>
        <v>10.038399999999999</v>
      </c>
      <c r="Q24" s="61">
        <f>RANK(P24,P$8:P$38,0)</f>
        <v>11</v>
      </c>
      <c r="R24" s="60">
        <f>VLOOKUP($A24,'Return Data'!$B$7:$R$2292,16,0)</f>
        <v>12.009399999999999</v>
      </c>
      <c r="S24" s="62">
        <f t="shared" si="6"/>
        <v>19</v>
      </c>
    </row>
    <row r="25" spans="1:19" x14ac:dyDescent="0.3">
      <c r="A25" s="108" t="s">
        <v>1655</v>
      </c>
      <c r="B25" s="59">
        <f>VLOOKUP($A25,'Return Data'!$B$7:$R$2292,3,0)</f>
        <v>44958</v>
      </c>
      <c r="C25" s="60">
        <f>VLOOKUP($A25,'Return Data'!$B$7:$R$2292,4,0)</f>
        <v>46.694000000000003</v>
      </c>
      <c r="D25" s="60">
        <f>VLOOKUP($A25,'Return Data'!$B$7:$R$2292,10,0)</f>
        <v>-1.2205999999999999</v>
      </c>
      <c r="E25" s="61">
        <f t="shared" si="0"/>
        <v>9</v>
      </c>
      <c r="F25" s="60">
        <f>VLOOKUP($A25,'Return Data'!$B$7:$R$2292,11,0)</f>
        <v>3.4106000000000001</v>
      </c>
      <c r="G25" s="61">
        <f t="shared" si="1"/>
        <v>12</v>
      </c>
      <c r="H25" s="60">
        <f>VLOOKUP($A25,'Return Data'!$B$7:$R$2292,12,0)</f>
        <v>4.9870000000000001</v>
      </c>
      <c r="I25" s="61">
        <f t="shared" si="2"/>
        <v>11</v>
      </c>
      <c r="J25" s="60">
        <f>VLOOKUP($A25,'Return Data'!$B$7:$R$2292,13,0)</f>
        <v>3.3601999999999999</v>
      </c>
      <c r="K25" s="61">
        <f t="shared" si="3"/>
        <v>9</v>
      </c>
      <c r="L25" s="60">
        <f>VLOOKUP($A25,'Return Data'!$B$7:$R$2292,17,0)</f>
        <v>15.566599999999999</v>
      </c>
      <c r="M25" s="61">
        <f t="shared" si="4"/>
        <v>6</v>
      </c>
      <c r="N25" s="60">
        <f>VLOOKUP($A25,'Return Data'!$B$7:$R$2292,14,0)</f>
        <v>16.279699999999998</v>
      </c>
      <c r="O25" s="61">
        <f t="shared" si="5"/>
        <v>7</v>
      </c>
      <c r="P25" s="60">
        <f>VLOOKUP($A25,'Return Data'!$B$7:$R$2292,15,0)</f>
        <v>11.822699999999999</v>
      </c>
      <c r="Q25" s="61">
        <f>RANK(P25,P$8:P$38,0)</f>
        <v>4</v>
      </c>
      <c r="R25" s="60">
        <f>VLOOKUP($A25,'Return Data'!$B$7:$R$2292,16,0)</f>
        <v>12.295199999999999</v>
      </c>
      <c r="S25" s="62">
        <f t="shared" si="6"/>
        <v>16</v>
      </c>
    </row>
    <row r="26" spans="1:19" x14ac:dyDescent="0.3">
      <c r="A26" s="58" t="s">
        <v>505</v>
      </c>
      <c r="B26" s="59">
        <f>VLOOKUP($A26,'Return Data'!$B$7:$R$2292,3,0)</f>
        <v>44958</v>
      </c>
      <c r="C26" s="60">
        <f>VLOOKUP($A26,'Return Data'!$B$7:$R$2292,4,0)</f>
        <v>148.58439999999999</v>
      </c>
      <c r="D26" s="60">
        <f>VLOOKUP($A26,'Return Data'!$B$7:$R$2292,10,0)</f>
        <v>-2.8708</v>
      </c>
      <c r="E26" s="61">
        <f t="shared" si="0"/>
        <v>23</v>
      </c>
      <c r="F26" s="60">
        <f>VLOOKUP($A26,'Return Data'!$B$7:$R$2292,11,0)</f>
        <v>0.37259999999999999</v>
      </c>
      <c r="G26" s="61">
        <f t="shared" si="1"/>
        <v>27</v>
      </c>
      <c r="H26" s="60">
        <f>VLOOKUP($A26,'Return Data'!$B$7:$R$2292,12,0)</f>
        <v>2.448</v>
      </c>
      <c r="I26" s="61">
        <f t="shared" si="2"/>
        <v>24</v>
      </c>
      <c r="J26" s="60">
        <f>VLOOKUP($A26,'Return Data'!$B$7:$R$2292,13,0)</f>
        <v>-2.7038000000000002</v>
      </c>
      <c r="K26" s="61">
        <f t="shared" si="3"/>
        <v>27</v>
      </c>
      <c r="L26" s="60">
        <f>VLOOKUP($A26,'Return Data'!$B$7:$R$2292,17,0)</f>
        <v>6.8792</v>
      </c>
      <c r="M26" s="61">
        <f t="shared" si="4"/>
        <v>30</v>
      </c>
      <c r="N26" s="60">
        <f>VLOOKUP($A26,'Return Data'!$B$7:$R$2292,14,0)</f>
        <v>7.7310999999999996</v>
      </c>
      <c r="O26" s="61">
        <f t="shared" si="5"/>
        <v>30</v>
      </c>
      <c r="P26" s="60">
        <f>VLOOKUP($A26,'Return Data'!$B$7:$R$2292,15,0)</f>
        <v>7.2016999999999998</v>
      </c>
      <c r="Q26" s="61">
        <f>RANK(P26,P$8:P$38,0)</f>
        <v>20</v>
      </c>
      <c r="R26" s="60">
        <f>VLOOKUP($A26,'Return Data'!$B$7:$R$2292,16,0)</f>
        <v>9.4240999999999993</v>
      </c>
      <c r="S26" s="62">
        <f t="shared" si="6"/>
        <v>29</v>
      </c>
    </row>
    <row r="27" spans="1:19" x14ac:dyDescent="0.3">
      <c r="A27" s="58" t="s">
        <v>506</v>
      </c>
      <c r="B27" s="59">
        <f>VLOOKUP($A27,'Return Data'!$B$7:$R$2292,3,0)</f>
        <v>44958</v>
      </c>
      <c r="C27" s="60">
        <f>VLOOKUP($A27,'Return Data'!$B$7:$R$2292,4,0)</f>
        <v>18.3462</v>
      </c>
      <c r="D27" s="60">
        <f>VLOOKUP($A27,'Return Data'!$B$7:$R$2292,10,0)</f>
        <v>-1.7554000000000001</v>
      </c>
      <c r="E27" s="61">
        <f t="shared" si="0"/>
        <v>17</v>
      </c>
      <c r="F27" s="60">
        <f>VLOOKUP($A27,'Return Data'!$B$7:$R$2292,11,0)</f>
        <v>2.7780999999999998</v>
      </c>
      <c r="G27" s="61">
        <f t="shared" si="1"/>
        <v>14</v>
      </c>
      <c r="H27" s="60">
        <f>VLOOKUP($A27,'Return Data'!$B$7:$R$2292,12,0)</f>
        <v>5.14</v>
      </c>
      <c r="I27" s="61">
        <f t="shared" si="2"/>
        <v>9</v>
      </c>
      <c r="J27" s="60">
        <f>VLOOKUP($A27,'Return Data'!$B$7:$R$2292,13,0)</f>
        <v>1.8514999999999999</v>
      </c>
      <c r="K27" s="61">
        <f t="shared" si="3"/>
        <v>13</v>
      </c>
      <c r="L27" s="60">
        <f>VLOOKUP($A27,'Return Data'!$B$7:$R$2292,17,0)</f>
        <v>16.314</v>
      </c>
      <c r="M27" s="61">
        <f t="shared" si="4"/>
        <v>5</v>
      </c>
      <c r="N27" s="60">
        <f>VLOOKUP($A27,'Return Data'!$B$7:$R$2292,14,0)</f>
        <v>17.398499999999999</v>
      </c>
      <c r="O27" s="61">
        <f t="shared" si="5"/>
        <v>5</v>
      </c>
      <c r="P27" s="60"/>
      <c r="Q27" s="61"/>
      <c r="R27" s="60">
        <f>VLOOKUP($A27,'Return Data'!$B$7:$R$2292,16,0)</f>
        <v>18.685099999999998</v>
      </c>
      <c r="S27" s="62">
        <f t="shared" si="6"/>
        <v>1</v>
      </c>
    </row>
    <row r="28" spans="1:19" x14ac:dyDescent="0.3">
      <c r="A28" s="58" t="s">
        <v>509</v>
      </c>
      <c r="B28" s="59">
        <f>VLOOKUP($A28,'Return Data'!$B$7:$R$2292,3,0)</f>
        <v>44958</v>
      </c>
      <c r="C28" s="60">
        <f>VLOOKUP($A28,'Return Data'!$B$7:$R$2292,4,0)</f>
        <v>24.937999999999999</v>
      </c>
      <c r="D28" s="60">
        <f>VLOOKUP($A28,'Return Data'!$B$7:$R$2292,10,0)</f>
        <v>-1.5125999999999999</v>
      </c>
      <c r="E28" s="61">
        <f t="shared" si="0"/>
        <v>12</v>
      </c>
      <c r="F28" s="60">
        <f>VLOOKUP($A28,'Return Data'!$B$7:$R$2292,11,0)</f>
        <v>1.6798</v>
      </c>
      <c r="G28" s="61">
        <f t="shared" si="1"/>
        <v>21</v>
      </c>
      <c r="H28" s="60">
        <f>VLOOKUP($A28,'Return Data'!$B$7:$R$2292,12,0)</f>
        <v>3.7786</v>
      </c>
      <c r="I28" s="61">
        <f t="shared" si="2"/>
        <v>17</v>
      </c>
      <c r="J28" s="60">
        <f>VLOOKUP($A28,'Return Data'!$B$7:$R$2292,13,0)</f>
        <v>1.0207999999999999</v>
      </c>
      <c r="K28" s="61">
        <f t="shared" si="3"/>
        <v>18</v>
      </c>
      <c r="L28" s="60">
        <f>VLOOKUP($A28,'Return Data'!$B$7:$R$2292,17,0)</f>
        <v>11.5281</v>
      </c>
      <c r="M28" s="61">
        <f t="shared" si="4"/>
        <v>17</v>
      </c>
      <c r="N28" s="60">
        <f>VLOOKUP($A28,'Return Data'!$B$7:$R$2292,14,0)</f>
        <v>14.0143</v>
      </c>
      <c r="O28" s="61">
        <f t="shared" si="5"/>
        <v>15</v>
      </c>
      <c r="P28" s="60">
        <f>VLOOKUP($A28,'Return Data'!$B$7:$R$2292,15,0)</f>
        <v>11.063499999999999</v>
      </c>
      <c r="Q28" s="61">
        <f>RANK(P28,P$8:P$38,0)</f>
        <v>7</v>
      </c>
      <c r="R28" s="60">
        <f>VLOOKUP($A28,'Return Data'!$B$7:$R$2292,16,0)</f>
        <v>12.924899999999999</v>
      </c>
      <c r="S28" s="62">
        <f t="shared" si="6"/>
        <v>15</v>
      </c>
    </row>
    <row r="29" spans="1:19" x14ac:dyDescent="0.3">
      <c r="A29" s="58" t="s">
        <v>511</v>
      </c>
      <c r="B29" s="59">
        <f>VLOOKUP($A29,'Return Data'!$B$7:$R$2292,3,0)</f>
        <v>44958</v>
      </c>
      <c r="C29" s="60">
        <f>VLOOKUP($A29,'Return Data'!$B$7:$R$2292,4,0)</f>
        <v>16.195699999999999</v>
      </c>
      <c r="D29" s="60">
        <f>VLOOKUP($A29,'Return Data'!$B$7:$R$2292,10,0)</f>
        <v>-4.0095999999999998</v>
      </c>
      <c r="E29" s="61">
        <f t="shared" si="0"/>
        <v>28</v>
      </c>
      <c r="F29" s="60">
        <f>VLOOKUP($A29,'Return Data'!$B$7:$R$2292,11,0)</f>
        <v>1.7657</v>
      </c>
      <c r="G29" s="61">
        <f t="shared" si="1"/>
        <v>20</v>
      </c>
      <c r="H29" s="60">
        <f>VLOOKUP($A29,'Return Data'!$B$7:$R$2292,12,0)</f>
        <v>4.9882999999999997</v>
      </c>
      <c r="I29" s="61">
        <f t="shared" si="2"/>
        <v>10</v>
      </c>
      <c r="J29" s="60">
        <f>VLOOKUP($A29,'Return Data'!$B$7:$R$2292,13,0)</f>
        <v>2.5615999999999999</v>
      </c>
      <c r="K29" s="61">
        <f t="shared" si="3"/>
        <v>10</v>
      </c>
      <c r="L29" s="60">
        <f>VLOOKUP($A29,'Return Data'!$B$7:$R$2292,17,0)</f>
        <v>7.5052000000000003</v>
      </c>
      <c r="M29" s="61">
        <f t="shared" si="4"/>
        <v>29</v>
      </c>
      <c r="N29" s="60">
        <f>VLOOKUP($A29,'Return Data'!$B$7:$R$2292,14,0)</f>
        <v>10.857699999999999</v>
      </c>
      <c r="O29" s="61">
        <f t="shared" si="5"/>
        <v>24</v>
      </c>
      <c r="P29" s="60"/>
      <c r="Q29" s="61"/>
      <c r="R29" s="60">
        <f>VLOOKUP($A29,'Return Data'!$B$7:$R$2292,16,0)</f>
        <v>11.619300000000001</v>
      </c>
      <c r="S29" s="62">
        <f t="shared" si="6"/>
        <v>21</v>
      </c>
    </row>
    <row r="30" spans="1:19" x14ac:dyDescent="0.3">
      <c r="A30" s="58" t="s">
        <v>1811</v>
      </c>
      <c r="B30" s="59">
        <f>VLOOKUP($A30,'Return Data'!$B$7:$R$2292,3,0)</f>
        <v>44958</v>
      </c>
      <c r="C30" s="60">
        <f>VLOOKUP($A30,'Return Data'!$B$7:$R$2292,4,0)</f>
        <v>15.6394</v>
      </c>
      <c r="D30" s="60">
        <f>VLOOKUP($A30,'Return Data'!$B$7:$R$2292,10,0)</f>
        <v>-1.6105</v>
      </c>
      <c r="E30" s="61">
        <f t="shared" si="0"/>
        <v>14</v>
      </c>
      <c r="F30" s="60">
        <f>VLOOKUP($A30,'Return Data'!$B$7:$R$2292,11,0)</f>
        <v>3.0943000000000001</v>
      </c>
      <c r="G30" s="61">
        <f t="shared" si="1"/>
        <v>13</v>
      </c>
      <c r="H30" s="60">
        <f>VLOOKUP($A30,'Return Data'!$B$7:$R$2292,12,0)</f>
        <v>3.5283000000000002</v>
      </c>
      <c r="I30" s="61">
        <f t="shared" si="2"/>
        <v>18</v>
      </c>
      <c r="J30" s="60">
        <f>VLOOKUP($A30,'Return Data'!$B$7:$R$2292,13,0)</f>
        <v>1.5598000000000001</v>
      </c>
      <c r="K30" s="61">
        <f t="shared" si="3"/>
        <v>15</v>
      </c>
      <c r="L30" s="60">
        <f>VLOOKUP($A30,'Return Data'!$B$7:$R$2292,17,0)</f>
        <v>11.7919</v>
      </c>
      <c r="M30" s="61">
        <f t="shared" si="4"/>
        <v>15</v>
      </c>
      <c r="N30" s="60">
        <f>VLOOKUP($A30,'Return Data'!$B$7:$R$2292,14,0)</f>
        <v>11.1408</v>
      </c>
      <c r="O30" s="61">
        <f t="shared" si="5"/>
        <v>21</v>
      </c>
      <c r="P30" s="60"/>
      <c r="Q30" s="61"/>
      <c r="R30" s="60">
        <f>VLOOKUP($A30,'Return Data'!$B$7:$R$2292,16,0)</f>
        <v>9.8470999999999993</v>
      </c>
      <c r="S30" s="62">
        <f t="shared" si="6"/>
        <v>27</v>
      </c>
    </row>
    <row r="31" spans="1:19" x14ac:dyDescent="0.3">
      <c r="A31" s="58" t="s">
        <v>514</v>
      </c>
      <c r="B31" s="59">
        <f>VLOOKUP($A31,'Return Data'!$B$7:$R$2292,3,0)</f>
        <v>44958</v>
      </c>
      <c r="C31" s="60">
        <f>VLOOKUP($A31,'Return Data'!$B$7:$R$2292,4,0)</f>
        <v>76.356999999999999</v>
      </c>
      <c r="D31" s="60">
        <f>VLOOKUP($A31,'Return Data'!$B$7:$R$2292,10,0)</f>
        <v>-1.4698</v>
      </c>
      <c r="E31" s="61">
        <f t="shared" si="0"/>
        <v>11</v>
      </c>
      <c r="F31" s="60">
        <f>VLOOKUP($A31,'Return Data'!$B$7:$R$2292,11,0)</f>
        <v>4.2657999999999996</v>
      </c>
      <c r="G31" s="61">
        <f t="shared" si="1"/>
        <v>6</v>
      </c>
      <c r="H31" s="60">
        <f>VLOOKUP($A31,'Return Data'!$B$7:$R$2292,12,0)</f>
        <v>5.5568999999999997</v>
      </c>
      <c r="I31" s="61">
        <f t="shared" si="2"/>
        <v>7</v>
      </c>
      <c r="J31" s="60">
        <f>VLOOKUP($A31,'Return Data'!$B$7:$R$2292,13,0)</f>
        <v>3.6745000000000001</v>
      </c>
      <c r="K31" s="61">
        <f t="shared" si="3"/>
        <v>8</v>
      </c>
      <c r="L31" s="60">
        <f>VLOOKUP($A31,'Return Data'!$B$7:$R$2292,17,0)</f>
        <v>14.673500000000001</v>
      </c>
      <c r="M31" s="61">
        <f t="shared" si="4"/>
        <v>9</v>
      </c>
      <c r="N31" s="60">
        <f>VLOOKUP($A31,'Return Data'!$B$7:$R$2292,14,0)</f>
        <v>9.2887000000000004</v>
      </c>
      <c r="O31" s="61">
        <f t="shared" si="5"/>
        <v>29</v>
      </c>
      <c r="P31" s="60">
        <f>VLOOKUP($A31,'Return Data'!$B$7:$R$2292,15,0)</f>
        <v>4.9554</v>
      </c>
      <c r="Q31" s="61">
        <f t="shared" ref="Q31:Q38" si="8">RANK(P31,P$8:P$38,0)</f>
        <v>24</v>
      </c>
      <c r="R31" s="60">
        <f>VLOOKUP($A31,'Return Data'!$B$7:$R$2292,16,0)</f>
        <v>11.358499999999999</v>
      </c>
      <c r="S31" s="62">
        <f t="shared" si="6"/>
        <v>22</v>
      </c>
    </row>
    <row r="32" spans="1:19" x14ac:dyDescent="0.3">
      <c r="A32" s="58" t="s">
        <v>520</v>
      </c>
      <c r="B32" s="59">
        <f>VLOOKUP($A32,'Return Data'!$B$7:$R$2292,3,0)</f>
        <v>44958</v>
      </c>
      <c r="C32" s="60">
        <f>VLOOKUP($A32,'Return Data'!$B$7:$R$2292,4,0)</f>
        <v>106.49</v>
      </c>
      <c r="D32" s="60">
        <f>VLOOKUP($A32,'Return Data'!$B$7:$R$2292,10,0)</f>
        <v>-0.41149999999999998</v>
      </c>
      <c r="E32" s="61">
        <f t="shared" si="0"/>
        <v>6</v>
      </c>
      <c r="F32" s="60">
        <f>VLOOKUP($A32,'Return Data'!$B$7:$R$2292,11,0)</f>
        <v>4.1262999999999996</v>
      </c>
      <c r="G32" s="61">
        <f t="shared" si="1"/>
        <v>7</v>
      </c>
      <c r="H32" s="60">
        <f>VLOOKUP($A32,'Return Data'!$B$7:$R$2292,12,0)</f>
        <v>4.7305000000000001</v>
      </c>
      <c r="I32" s="61">
        <f t="shared" si="2"/>
        <v>12</v>
      </c>
      <c r="J32" s="60">
        <f>VLOOKUP($A32,'Return Data'!$B$7:$R$2292,13,0)</f>
        <v>-0.80110000000000003</v>
      </c>
      <c r="K32" s="61">
        <f t="shared" si="3"/>
        <v>24</v>
      </c>
      <c r="L32" s="60">
        <f>VLOOKUP($A32,'Return Data'!$B$7:$R$2292,17,0)</f>
        <v>9.6877999999999993</v>
      </c>
      <c r="M32" s="61">
        <f t="shared" si="4"/>
        <v>21</v>
      </c>
      <c r="N32" s="60">
        <f>VLOOKUP($A32,'Return Data'!$B$7:$R$2292,14,0)</f>
        <v>11.090299999999999</v>
      </c>
      <c r="O32" s="61">
        <f t="shared" si="5"/>
        <v>23</v>
      </c>
      <c r="P32" s="60">
        <f>VLOOKUP($A32,'Return Data'!$B$7:$R$2292,15,0)</f>
        <v>7.8930999999999996</v>
      </c>
      <c r="Q32" s="61">
        <f t="shared" si="8"/>
        <v>19</v>
      </c>
      <c r="R32" s="60">
        <f>VLOOKUP($A32,'Return Data'!$B$7:$R$2292,16,0)</f>
        <v>11.0838</v>
      </c>
      <c r="S32" s="62">
        <f t="shared" si="6"/>
        <v>23</v>
      </c>
    </row>
    <row r="33" spans="1:19" x14ac:dyDescent="0.3">
      <c r="A33" s="58" t="s">
        <v>522</v>
      </c>
      <c r="B33" s="59">
        <f>VLOOKUP($A33,'Return Data'!$B$7:$R$2292,3,0)</f>
        <v>44958</v>
      </c>
      <c r="C33" s="60">
        <f>VLOOKUP($A33,'Return Data'!$B$7:$R$2292,4,0)</f>
        <v>306.95240000000001</v>
      </c>
      <c r="D33" s="60">
        <f>VLOOKUP($A33,'Return Data'!$B$7:$R$2292,10,0)</f>
        <v>-6.2671000000000001</v>
      </c>
      <c r="E33" s="61">
        <f t="shared" si="0"/>
        <v>31</v>
      </c>
      <c r="F33" s="60">
        <f>VLOOKUP($A33,'Return Data'!$B$7:$R$2292,11,0)</f>
        <v>2.2688000000000001</v>
      </c>
      <c r="G33" s="61">
        <f t="shared" si="1"/>
        <v>16</v>
      </c>
      <c r="H33" s="60">
        <f>VLOOKUP($A33,'Return Data'!$B$7:$R$2292,12,0)</f>
        <v>3.1646000000000001</v>
      </c>
      <c r="I33" s="61">
        <f t="shared" si="2"/>
        <v>20</v>
      </c>
      <c r="J33" s="60">
        <f>VLOOKUP($A33,'Return Data'!$B$7:$R$2292,13,0)</f>
        <v>6.5010000000000003</v>
      </c>
      <c r="K33" s="61">
        <f t="shared" si="3"/>
        <v>1</v>
      </c>
      <c r="L33" s="60">
        <f>VLOOKUP($A33,'Return Data'!$B$7:$R$2292,17,0)</f>
        <v>23.592500000000001</v>
      </c>
      <c r="M33" s="61">
        <f t="shared" si="4"/>
        <v>1</v>
      </c>
      <c r="N33" s="60">
        <f>VLOOKUP($A33,'Return Data'!$B$7:$R$2292,14,0)</f>
        <v>28.4056</v>
      </c>
      <c r="O33" s="61">
        <f t="shared" si="5"/>
        <v>1</v>
      </c>
      <c r="P33" s="60">
        <f>VLOOKUP($A33,'Return Data'!$B$7:$R$2292,15,0)</f>
        <v>17.758600000000001</v>
      </c>
      <c r="Q33" s="61">
        <f t="shared" si="8"/>
        <v>1</v>
      </c>
      <c r="R33" s="60">
        <f>VLOOKUP($A33,'Return Data'!$B$7:$R$2292,16,0)</f>
        <v>16.930299999999999</v>
      </c>
      <c r="S33" s="62">
        <f t="shared" si="6"/>
        <v>2</v>
      </c>
    </row>
    <row r="34" spans="1:19" x14ac:dyDescent="0.3">
      <c r="A34" s="58" t="s">
        <v>1659</v>
      </c>
      <c r="B34" s="59">
        <f>VLOOKUP($A34,'Return Data'!$B$7:$R$2292,3,0)</f>
        <v>44958</v>
      </c>
      <c r="C34" s="60">
        <f>VLOOKUP($A34,'Return Data'!$B$7:$R$2292,4,0)</f>
        <v>219.7542</v>
      </c>
      <c r="D34" s="60">
        <f>VLOOKUP($A34,'Return Data'!$B$7:$R$2292,10,0)</f>
        <v>-3.3580999999999999</v>
      </c>
      <c r="E34" s="61">
        <f t="shared" si="0"/>
        <v>26</v>
      </c>
      <c r="F34" s="60">
        <f>VLOOKUP($A34,'Return Data'!$B$7:$R$2292,11,0)</f>
        <v>0.1381</v>
      </c>
      <c r="G34" s="61">
        <f t="shared" si="1"/>
        <v>28</v>
      </c>
      <c r="H34" s="60">
        <f>VLOOKUP($A34,'Return Data'!$B$7:$R$2292,12,0)</f>
        <v>0.73699999999999999</v>
      </c>
      <c r="I34" s="61">
        <f t="shared" si="2"/>
        <v>26</v>
      </c>
      <c r="J34" s="60">
        <f>VLOOKUP($A34,'Return Data'!$B$7:$R$2292,13,0)</f>
        <v>0.39229999999999998</v>
      </c>
      <c r="K34" s="61">
        <f t="shared" si="3"/>
        <v>19</v>
      </c>
      <c r="L34" s="60">
        <f>VLOOKUP($A34,'Return Data'!$B$7:$R$2292,17,0)</f>
        <v>11.134600000000001</v>
      </c>
      <c r="M34" s="61">
        <f t="shared" si="4"/>
        <v>18</v>
      </c>
      <c r="N34" s="60">
        <f>VLOOKUP($A34,'Return Data'!$B$7:$R$2292,14,0)</f>
        <v>11.857699999999999</v>
      </c>
      <c r="O34" s="61">
        <f t="shared" si="5"/>
        <v>18</v>
      </c>
      <c r="P34" s="60">
        <f>VLOOKUP($A34,'Return Data'!$B$7:$R$2292,15,0)</f>
        <v>10.294600000000001</v>
      </c>
      <c r="Q34" s="61">
        <f t="shared" si="8"/>
        <v>10</v>
      </c>
      <c r="R34" s="60">
        <f>VLOOKUP($A34,'Return Data'!$B$7:$R$2292,16,0)</f>
        <v>14.365</v>
      </c>
      <c r="S34" s="62">
        <f t="shared" si="6"/>
        <v>6</v>
      </c>
    </row>
    <row r="35" spans="1:19" x14ac:dyDescent="0.3">
      <c r="A35" s="58" t="s">
        <v>523</v>
      </c>
      <c r="B35" s="59">
        <f>VLOOKUP($A35,'Return Data'!$B$7:$R$2292,3,0)</f>
        <v>44958</v>
      </c>
      <c r="C35" s="60">
        <f>VLOOKUP($A35,'Return Data'!$B$7:$R$2292,4,0)</f>
        <v>25.119900000000001</v>
      </c>
      <c r="D35" s="60">
        <f>VLOOKUP($A35,'Return Data'!$B$7:$R$2292,10,0)</f>
        <v>-2.5173999999999999</v>
      </c>
      <c r="E35" s="61">
        <f t="shared" si="0"/>
        <v>21</v>
      </c>
      <c r="F35" s="60">
        <f>VLOOKUP($A35,'Return Data'!$B$7:$R$2292,11,0)</f>
        <v>0.57289999999999996</v>
      </c>
      <c r="G35" s="61">
        <f t="shared" si="1"/>
        <v>25</v>
      </c>
      <c r="H35" s="60">
        <f>VLOOKUP($A35,'Return Data'!$B$7:$R$2292,12,0)</f>
        <v>2.8952</v>
      </c>
      <c r="I35" s="61">
        <f t="shared" si="2"/>
        <v>22</v>
      </c>
      <c r="J35" s="60">
        <f>VLOOKUP($A35,'Return Data'!$B$7:$R$2292,13,0)</f>
        <v>1.2356</v>
      </c>
      <c r="K35" s="61">
        <f t="shared" si="3"/>
        <v>16</v>
      </c>
      <c r="L35" s="60">
        <f>VLOOKUP($A35,'Return Data'!$B$7:$R$2292,17,0)</f>
        <v>8.6575000000000006</v>
      </c>
      <c r="M35" s="61">
        <f t="shared" si="4"/>
        <v>26</v>
      </c>
      <c r="N35" s="60">
        <f>VLOOKUP($A35,'Return Data'!$B$7:$R$2292,14,0)</f>
        <v>10.834199999999999</v>
      </c>
      <c r="O35" s="61">
        <f t="shared" si="5"/>
        <v>25</v>
      </c>
      <c r="P35" s="60">
        <f>VLOOKUP($A35,'Return Data'!$B$7:$R$2292,15,0)</f>
        <v>8.4741999999999997</v>
      </c>
      <c r="Q35" s="61">
        <f t="shared" si="8"/>
        <v>18</v>
      </c>
      <c r="R35" s="60">
        <f>VLOOKUP($A35,'Return Data'!$B$7:$R$2292,16,0)</f>
        <v>10.5832</v>
      </c>
      <c r="S35" s="62">
        <f t="shared" si="6"/>
        <v>25</v>
      </c>
    </row>
    <row r="36" spans="1:19" x14ac:dyDescent="0.3">
      <c r="A36" s="58" t="s">
        <v>1846</v>
      </c>
      <c r="B36" s="59">
        <f>VLOOKUP($A36,'Return Data'!$B$7:$R$2292,3,0)</f>
        <v>44958</v>
      </c>
      <c r="C36" s="60">
        <f>VLOOKUP($A36,'Return Data'!$B$7:$R$2292,4,0)</f>
        <v>124.6807</v>
      </c>
      <c r="D36" s="60">
        <f>VLOOKUP($A36,'Return Data'!$B$7:$R$2292,10,0)</f>
        <v>-3.0333000000000001</v>
      </c>
      <c r="E36" s="61">
        <f t="shared" si="0"/>
        <v>25</v>
      </c>
      <c r="F36" s="60">
        <f>VLOOKUP($A36,'Return Data'!$B$7:$R$2292,11,0)</f>
        <v>1.8365</v>
      </c>
      <c r="G36" s="61">
        <f t="shared" si="1"/>
        <v>17</v>
      </c>
      <c r="H36" s="60">
        <f>VLOOKUP($A36,'Return Data'!$B$7:$R$2292,12,0)</f>
        <v>4.0366999999999997</v>
      </c>
      <c r="I36" s="61">
        <f t="shared" si="2"/>
        <v>15</v>
      </c>
      <c r="J36" s="60">
        <f>VLOOKUP($A36,'Return Data'!$B$7:$R$2292,13,0)</f>
        <v>1.1716</v>
      </c>
      <c r="K36" s="61">
        <f t="shared" si="3"/>
        <v>17</v>
      </c>
      <c r="L36" s="60">
        <f>VLOOKUP($A36,'Return Data'!$B$7:$R$2292,17,0)</f>
        <v>12.189</v>
      </c>
      <c r="M36" s="61">
        <f t="shared" si="4"/>
        <v>13</v>
      </c>
      <c r="N36" s="60">
        <f>VLOOKUP($A36,'Return Data'!$B$7:$R$2292,14,0)</f>
        <v>14.5076</v>
      </c>
      <c r="O36" s="61">
        <f t="shared" si="5"/>
        <v>10</v>
      </c>
      <c r="P36" s="60">
        <f>VLOOKUP($A36,'Return Data'!$B$7:$R$2292,15,0)</f>
        <v>9.1091999999999995</v>
      </c>
      <c r="Q36" s="61">
        <f t="shared" si="8"/>
        <v>15</v>
      </c>
      <c r="R36" s="60">
        <f>VLOOKUP($A36,'Return Data'!$B$7:$R$2292,16,0)</f>
        <v>13.601900000000001</v>
      </c>
      <c r="S36" s="62">
        <f t="shared" si="6"/>
        <v>8</v>
      </c>
    </row>
    <row r="37" spans="1:19" x14ac:dyDescent="0.3">
      <c r="A37" s="58" t="s">
        <v>527</v>
      </c>
      <c r="B37" s="59">
        <f>VLOOKUP($A37,'Return Data'!$B$7:$R$2292,3,0)</f>
        <v>44958</v>
      </c>
      <c r="C37" s="60">
        <f>VLOOKUP($A37,'Return Data'!$B$7:$R$2292,4,0)</f>
        <v>347.32659999999998</v>
      </c>
      <c r="D37" s="60">
        <f>VLOOKUP($A37,'Return Data'!$B$7:$R$2292,10,0)</f>
        <v>-1.383</v>
      </c>
      <c r="E37" s="61">
        <f t="shared" si="0"/>
        <v>10</v>
      </c>
      <c r="F37" s="60">
        <f>VLOOKUP($A37,'Return Data'!$B$7:$R$2292,11,0)</f>
        <v>4.0766999999999998</v>
      </c>
      <c r="G37" s="61">
        <f t="shared" si="1"/>
        <v>8</v>
      </c>
      <c r="H37" s="60">
        <f>VLOOKUP($A37,'Return Data'!$B$7:$R$2292,12,0)</f>
        <v>7.3502000000000001</v>
      </c>
      <c r="I37" s="61">
        <f t="shared" si="2"/>
        <v>3</v>
      </c>
      <c r="J37" s="60">
        <f>VLOOKUP($A37,'Return Data'!$B$7:$R$2292,13,0)</f>
        <v>4.0961999999999996</v>
      </c>
      <c r="K37" s="61">
        <f t="shared" si="3"/>
        <v>6</v>
      </c>
      <c r="L37" s="60">
        <f>VLOOKUP($A37,'Return Data'!$B$7:$R$2292,17,0)</f>
        <v>13.7928</v>
      </c>
      <c r="M37" s="61">
        <f t="shared" si="4"/>
        <v>11</v>
      </c>
      <c r="N37" s="60">
        <f>VLOOKUP($A37,'Return Data'!$B$7:$R$2292,14,0)</f>
        <v>14.1686</v>
      </c>
      <c r="O37" s="61">
        <f t="shared" si="5"/>
        <v>12</v>
      </c>
      <c r="P37" s="60">
        <f>VLOOKUP($A37,'Return Data'!$B$7:$R$2292,15,0)</f>
        <v>9.4069000000000003</v>
      </c>
      <c r="Q37" s="61">
        <f t="shared" si="8"/>
        <v>14</v>
      </c>
      <c r="R37" s="60">
        <f>VLOOKUP($A37,'Return Data'!$B$7:$R$2292,16,0)</f>
        <v>13.2225</v>
      </c>
      <c r="S37" s="62">
        <f t="shared" si="6"/>
        <v>10</v>
      </c>
    </row>
    <row r="38" spans="1:19" x14ac:dyDescent="0.3">
      <c r="A38" s="58" t="s">
        <v>529</v>
      </c>
      <c r="B38" s="59">
        <f>VLOOKUP($A38,'Return Data'!$B$7:$R$2292,3,0)</f>
        <v>44958</v>
      </c>
      <c r="C38" s="60">
        <f>VLOOKUP($A38,'Return Data'!$B$7:$R$2292,4,0)</f>
        <v>276.16590000000002</v>
      </c>
      <c r="D38" s="60">
        <f>VLOOKUP($A38,'Return Data'!$B$7:$R$2292,10,0)</f>
        <v>-0.4108</v>
      </c>
      <c r="E38" s="61">
        <f t="shared" si="0"/>
        <v>5</v>
      </c>
      <c r="F38" s="60">
        <f>VLOOKUP($A38,'Return Data'!$B$7:$R$2292,11,0)</f>
        <v>4.0023999999999997</v>
      </c>
      <c r="G38" s="61">
        <f t="shared" si="1"/>
        <v>10</v>
      </c>
      <c r="H38" s="60">
        <f>VLOOKUP($A38,'Return Data'!$B$7:$R$2292,12,0)</f>
        <v>7.3078000000000003</v>
      </c>
      <c r="I38" s="61">
        <f t="shared" si="2"/>
        <v>4</v>
      </c>
      <c r="J38" s="60">
        <f>VLOOKUP($A38,'Return Data'!$B$7:$R$2292,13,0)</f>
        <v>3.9001000000000001</v>
      </c>
      <c r="K38" s="61">
        <f t="shared" si="3"/>
        <v>7</v>
      </c>
      <c r="L38" s="60">
        <f>VLOOKUP($A38,'Return Data'!$B$7:$R$2292,17,0)</f>
        <v>15.4299</v>
      </c>
      <c r="M38" s="61">
        <f t="shared" si="4"/>
        <v>7</v>
      </c>
      <c r="N38" s="60">
        <f>VLOOKUP($A38,'Return Data'!$B$7:$R$2292,14,0)</f>
        <v>16.3522</v>
      </c>
      <c r="O38" s="61">
        <f t="shared" si="5"/>
        <v>6</v>
      </c>
      <c r="P38" s="60">
        <f>VLOOKUP($A38,'Return Data'!$B$7:$R$2292,15,0)</f>
        <v>9.0150000000000006</v>
      </c>
      <c r="Q38" s="61">
        <f t="shared" si="8"/>
        <v>17</v>
      </c>
      <c r="R38" s="60">
        <f>VLOOKUP($A38,'Return Data'!$B$7:$R$2292,16,0)</f>
        <v>11.981299999999999</v>
      </c>
      <c r="S38" s="62">
        <f t="shared" si="6"/>
        <v>20</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-2.0212870967741936</v>
      </c>
      <c r="E40" s="69"/>
      <c r="F40" s="70">
        <f>AVERAGE(F8:F38)</f>
        <v>2.4115967741935487</v>
      </c>
      <c r="G40" s="69"/>
      <c r="H40" s="70">
        <f>AVERAGE(H8:H38)</f>
        <v>3.7416677419354833</v>
      </c>
      <c r="I40" s="69"/>
      <c r="J40" s="70">
        <f>AVERAGE(J8:J38)</f>
        <v>1.136932258064516</v>
      </c>
      <c r="K40" s="69"/>
      <c r="L40" s="70">
        <f>AVERAGE(L8:L38)</f>
        <v>12.244590322580642</v>
      </c>
      <c r="M40" s="69"/>
      <c r="N40" s="70">
        <f>AVERAGE(N8:N38)</f>
        <v>13.679467741935486</v>
      </c>
      <c r="O40" s="69"/>
      <c r="P40" s="70">
        <f>AVERAGE(P8:P38)</f>
        <v>9.8304708333333313</v>
      </c>
      <c r="Q40" s="69"/>
      <c r="R40" s="70">
        <f>AVERAGE(R8:R38)</f>
        <v>12.250745161290322</v>
      </c>
      <c r="S40" s="71"/>
    </row>
    <row r="41" spans="1:19" x14ac:dyDescent="0.3">
      <c r="A41" s="68" t="s">
        <v>28</v>
      </c>
      <c r="B41" s="69"/>
      <c r="C41" s="69"/>
      <c r="D41" s="70">
        <f>MIN(D8:D38)</f>
        <v>-6.2671000000000001</v>
      </c>
      <c r="E41" s="69"/>
      <c r="F41" s="70">
        <f>MIN(F8:F38)</f>
        <v>-2.3197000000000001</v>
      </c>
      <c r="G41" s="69"/>
      <c r="H41" s="70">
        <f>MIN(H8:H38)</f>
        <v>-3.4356</v>
      </c>
      <c r="I41" s="69"/>
      <c r="J41" s="70">
        <f>MIN(J8:J38)</f>
        <v>-5.4038000000000004</v>
      </c>
      <c r="K41" s="69"/>
      <c r="L41" s="70">
        <f>MIN(L8:L38)</f>
        <v>0</v>
      </c>
      <c r="M41" s="69"/>
      <c r="N41" s="70">
        <f>MIN(N8:N38)</f>
        <v>0</v>
      </c>
      <c r="O41" s="69"/>
      <c r="P41" s="70">
        <f>MIN(P8:P38)</f>
        <v>4.9554</v>
      </c>
      <c r="Q41" s="69"/>
      <c r="R41" s="70">
        <f>MIN(R8:R38)</f>
        <v>0</v>
      </c>
      <c r="S41" s="71"/>
    </row>
    <row r="42" spans="1:19" ht="15" thickBot="1" x14ac:dyDescent="0.35">
      <c r="A42" s="72" t="s">
        <v>29</v>
      </c>
      <c r="B42" s="73"/>
      <c r="C42" s="73"/>
      <c r="D42" s="74">
        <f>MAX(D8:D38)</f>
        <v>0.51900000000000002</v>
      </c>
      <c r="E42" s="73"/>
      <c r="F42" s="74">
        <f>MAX(F8:F38)</f>
        <v>6.1185999999999998</v>
      </c>
      <c r="G42" s="73"/>
      <c r="H42" s="74">
        <f>MAX(H8:H38)</f>
        <v>9.0556999999999999</v>
      </c>
      <c r="I42" s="73"/>
      <c r="J42" s="74">
        <f>MAX(J8:J38)</f>
        <v>6.5010000000000003</v>
      </c>
      <c r="K42" s="73"/>
      <c r="L42" s="74">
        <f>MAX(L8:L38)</f>
        <v>23.592500000000001</v>
      </c>
      <c r="M42" s="73"/>
      <c r="N42" s="74">
        <f>MAX(N8:N38)</f>
        <v>28.4056</v>
      </c>
      <c r="O42" s="73"/>
      <c r="P42" s="74">
        <f>MAX(P8:P38)</f>
        <v>17.758600000000001</v>
      </c>
      <c r="Q42" s="73"/>
      <c r="R42" s="74">
        <f>MAX(R8:R38)</f>
        <v>18.685099999999998</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44958</v>
      </c>
      <c r="C8" s="60">
        <f>VLOOKUP($A8,'Return Data'!$B$7:$R$2292,4,0)</f>
        <v>1022.36</v>
      </c>
      <c r="D8" s="60">
        <f>VLOOKUP($A8,'Return Data'!$B$7:$R$2292,10,0)</f>
        <v>-4.4040999999999997</v>
      </c>
      <c r="E8" s="61">
        <f t="shared" ref="E8:E38" si="0">RANK(D8,D$8:D$38,0)</f>
        <v>29</v>
      </c>
      <c r="F8" s="60">
        <f>VLOOKUP($A8,'Return Data'!$B$7:$R$2292,11,0)</f>
        <v>-2.1234000000000002</v>
      </c>
      <c r="G8" s="61">
        <f t="shared" ref="G8:G38" si="1">RANK(F8,F$8:F$38,0)</f>
        <v>30</v>
      </c>
      <c r="H8" s="60">
        <f>VLOOKUP($A8,'Return Data'!$B$7:$R$2292,12,0)</f>
        <v>-4.0101000000000004</v>
      </c>
      <c r="I8" s="61">
        <f t="shared" ref="I8:I38" si="2">RANK(H8,H$8:H$38,0)</f>
        <v>31</v>
      </c>
      <c r="J8" s="60">
        <f>VLOOKUP($A8,'Return Data'!$B$7:$R$2292,13,0)</f>
        <v>-4.3163999999999998</v>
      </c>
      <c r="K8" s="61">
        <f t="shared" ref="K8:K38" si="3">RANK(J8,J$8:J$38,0)</f>
        <v>29</v>
      </c>
      <c r="L8" s="60">
        <f>VLOOKUP($A8,'Return Data'!$B$7:$R$2292,17,0)</f>
        <v>8.1060999999999996</v>
      </c>
      <c r="M8" s="61">
        <f t="shared" ref="M8:M38" si="4">RANK(L8,L$8:L$38,0)</f>
        <v>21</v>
      </c>
      <c r="N8" s="60">
        <f>VLOOKUP($A8,'Return Data'!$B$7:$R$2292,14,0)</f>
        <v>10.2506</v>
      </c>
      <c r="O8" s="61">
        <f t="shared" ref="O8:O38" si="5">RANK(N8,N$8:N$38,0)</f>
        <v>21</v>
      </c>
      <c r="P8" s="60">
        <f>VLOOKUP($A8,'Return Data'!$B$7:$R$2292,15,0)</f>
        <v>5.8377999999999997</v>
      </c>
      <c r="Q8" s="61">
        <f>RANK(P8,P$8:P$38,0)</f>
        <v>22</v>
      </c>
      <c r="R8" s="60">
        <f>VLOOKUP($A8,'Return Data'!$B$7:$R$2292,16,0)</f>
        <v>17.973800000000001</v>
      </c>
      <c r="S8" s="62">
        <f t="shared" ref="S8:S38" si="6">RANK(R8,R$8:R$38,0)</f>
        <v>1</v>
      </c>
    </row>
    <row r="9" spans="1:20" x14ac:dyDescent="0.3">
      <c r="A9" s="58" t="s">
        <v>477</v>
      </c>
      <c r="B9" s="59">
        <f>VLOOKUP($A9,'Return Data'!$B$7:$R$2292,3,0)</f>
        <v>44958</v>
      </c>
      <c r="C9" s="60">
        <f>VLOOKUP($A9,'Return Data'!$B$7:$R$2292,4,0)</f>
        <v>14.62</v>
      </c>
      <c r="D9" s="60">
        <f>VLOOKUP($A9,'Return Data'!$B$7:$R$2292,10,0)</f>
        <v>-4.6936</v>
      </c>
      <c r="E9" s="61">
        <f t="shared" si="0"/>
        <v>30</v>
      </c>
      <c r="F9" s="60">
        <f>VLOOKUP($A9,'Return Data'!$B$7:$R$2292,11,0)</f>
        <v>-2.8571</v>
      </c>
      <c r="G9" s="61">
        <f t="shared" si="1"/>
        <v>31</v>
      </c>
      <c r="H9" s="60">
        <f>VLOOKUP($A9,'Return Data'!$B$7:$R$2292,12,0)</f>
        <v>-2.1419000000000001</v>
      </c>
      <c r="I9" s="61">
        <f t="shared" si="2"/>
        <v>30</v>
      </c>
      <c r="J9" s="60">
        <f>VLOOKUP($A9,'Return Data'!$B$7:$R$2292,13,0)</f>
        <v>-6.5815000000000001</v>
      </c>
      <c r="K9" s="61">
        <f t="shared" si="3"/>
        <v>31</v>
      </c>
      <c r="L9" s="60">
        <f>VLOOKUP($A9,'Return Data'!$B$7:$R$2292,17,0)</f>
        <v>6.5407999999999999</v>
      </c>
      <c r="M9" s="61">
        <f t="shared" si="4"/>
        <v>28</v>
      </c>
      <c r="N9" s="60">
        <f>VLOOKUP($A9,'Return Data'!$B$7:$R$2292,14,0)</f>
        <v>8.9164999999999992</v>
      </c>
      <c r="O9" s="61">
        <f t="shared" si="5"/>
        <v>27</v>
      </c>
      <c r="P9" s="60"/>
      <c r="Q9" s="61"/>
      <c r="R9" s="60">
        <f>VLOOKUP($A9,'Return Data'!$B$7:$R$2292,16,0)</f>
        <v>8.8374000000000006</v>
      </c>
      <c r="S9" s="62">
        <f t="shared" si="6"/>
        <v>26</v>
      </c>
    </row>
    <row r="10" spans="1:20" x14ac:dyDescent="0.3">
      <c r="A10" s="58" t="s">
        <v>1959</v>
      </c>
      <c r="B10" s="59">
        <f>VLOOKUP($A10,'Return Data'!$B$7:$R$2292,3,0)</f>
        <v>44958</v>
      </c>
      <c r="C10" s="60">
        <f>VLOOKUP($A10,'Return Data'!$B$7:$R$2292,4,0)</f>
        <v>22.71</v>
      </c>
      <c r="D10" s="60">
        <f>VLOOKUP($A10,'Return Data'!$B$7:$R$2292,10,0)</f>
        <v>-0.61270000000000002</v>
      </c>
      <c r="E10" s="61">
        <f t="shared" si="0"/>
        <v>5</v>
      </c>
      <c r="F10" s="60">
        <f>VLOOKUP($A10,'Return Data'!$B$7:$R$2292,11,0)</f>
        <v>3.9834999999999998</v>
      </c>
      <c r="G10" s="61">
        <f t="shared" si="1"/>
        <v>5</v>
      </c>
      <c r="H10" s="60">
        <f>VLOOKUP($A10,'Return Data'!$B$7:$R$2292,12,0)</f>
        <v>-0.43840000000000001</v>
      </c>
      <c r="I10" s="61">
        <f t="shared" si="2"/>
        <v>28</v>
      </c>
      <c r="J10" s="60">
        <f>VLOOKUP($A10,'Return Data'!$B$7:$R$2292,13,0)</f>
        <v>-4.8197999999999999</v>
      </c>
      <c r="K10" s="61">
        <f t="shared" si="3"/>
        <v>30</v>
      </c>
      <c r="L10" s="60">
        <f>VLOOKUP($A10,'Return Data'!$B$7:$R$2292,17,0)</f>
        <v>20.270399999999999</v>
      </c>
      <c r="M10" s="61">
        <f t="shared" si="4"/>
        <v>3</v>
      </c>
      <c r="N10" s="60">
        <f>VLOOKUP($A10,'Return Data'!$B$7:$R$2292,14,0)</f>
        <v>20.924099999999999</v>
      </c>
      <c r="O10" s="61">
        <f t="shared" si="5"/>
        <v>2</v>
      </c>
      <c r="P10" s="60">
        <f>VLOOKUP($A10,'Return Data'!$B$7:$R$2292,15,0)</f>
        <v>9.4128000000000007</v>
      </c>
      <c r="Q10" s="61">
        <f t="shared" ref="Q10:Q17" si="7">RANK(P10,P$8:P$38,0)</f>
        <v>9</v>
      </c>
      <c r="R10" s="60">
        <f>VLOOKUP($A10,'Return Data'!$B$7:$R$2292,16,0)</f>
        <v>13.3626</v>
      </c>
      <c r="S10" s="62">
        <f t="shared" si="6"/>
        <v>8</v>
      </c>
    </row>
    <row r="11" spans="1:20" x14ac:dyDescent="0.3">
      <c r="A11" s="58" t="s">
        <v>1903</v>
      </c>
      <c r="B11" s="59">
        <f>VLOOKUP($A11,'Return Data'!$B$7:$R$2292,3,0)</f>
        <v>44958</v>
      </c>
      <c r="C11" s="60">
        <f>VLOOKUP($A11,'Return Data'!$B$7:$R$2292,4,0)</f>
        <v>18.6187</v>
      </c>
      <c r="D11" s="60">
        <f>VLOOKUP($A11,'Return Data'!$B$7:$R$2292,10,0)</f>
        <v>-2.1356000000000002</v>
      </c>
      <c r="E11" s="61">
        <f t="shared" si="0"/>
        <v>16</v>
      </c>
      <c r="F11" s="60">
        <f>VLOOKUP($A11,'Return Data'!$B$7:$R$2292,11,0)</f>
        <v>1.5335000000000001</v>
      </c>
      <c r="G11" s="61">
        <f t="shared" si="1"/>
        <v>15</v>
      </c>
      <c r="H11" s="60">
        <f>VLOOKUP($A11,'Return Data'!$B$7:$R$2292,12,0)</f>
        <v>3.1404000000000001</v>
      </c>
      <c r="I11" s="61">
        <f t="shared" si="2"/>
        <v>14</v>
      </c>
      <c r="J11" s="60">
        <f>VLOOKUP($A11,'Return Data'!$B$7:$R$2292,13,0)</f>
        <v>0.156</v>
      </c>
      <c r="K11" s="61">
        <f t="shared" si="3"/>
        <v>13</v>
      </c>
      <c r="L11" s="60">
        <f>VLOOKUP($A11,'Return Data'!$B$7:$R$2292,17,0)</f>
        <v>9.9006000000000007</v>
      </c>
      <c r="M11" s="61">
        <f t="shared" si="4"/>
        <v>17</v>
      </c>
      <c r="N11" s="60">
        <f>VLOOKUP($A11,'Return Data'!$B$7:$R$2292,14,0)</f>
        <v>12.031000000000001</v>
      </c>
      <c r="O11" s="61">
        <f t="shared" si="5"/>
        <v>16</v>
      </c>
      <c r="P11" s="60">
        <f>VLOOKUP($A11,'Return Data'!$B$7:$R$2292,15,0)</f>
        <v>10.713900000000001</v>
      </c>
      <c r="Q11" s="61">
        <f t="shared" si="7"/>
        <v>3</v>
      </c>
      <c r="R11" s="60">
        <f>VLOOKUP($A11,'Return Data'!$B$7:$R$2292,16,0)</f>
        <v>11.261799999999999</v>
      </c>
      <c r="S11" s="62">
        <f t="shared" si="6"/>
        <v>15</v>
      </c>
    </row>
    <row r="12" spans="1:20" x14ac:dyDescent="0.3">
      <c r="A12" s="58" t="s">
        <v>481</v>
      </c>
      <c r="B12" s="59">
        <f>VLOOKUP($A12,'Return Data'!$B$7:$R$2292,3,0)</f>
        <v>44958</v>
      </c>
      <c r="C12" s="60">
        <f>VLOOKUP($A12,'Return Data'!$B$7:$R$2292,4,0)</f>
        <v>245.47</v>
      </c>
      <c r="D12" s="60">
        <f>VLOOKUP($A12,'Return Data'!$B$7:$R$2292,10,0)</f>
        <v>-2.6800999999999999</v>
      </c>
      <c r="E12" s="61">
        <f t="shared" si="0"/>
        <v>20</v>
      </c>
      <c r="F12" s="60">
        <f>VLOOKUP($A12,'Return Data'!$B$7:$R$2292,11,0)</f>
        <v>1.2039</v>
      </c>
      <c r="G12" s="61">
        <f t="shared" si="1"/>
        <v>17</v>
      </c>
      <c r="H12" s="60">
        <f>VLOOKUP($A12,'Return Data'!$B$7:$R$2292,12,0)</f>
        <v>2.9397000000000002</v>
      </c>
      <c r="I12" s="61">
        <f t="shared" si="2"/>
        <v>16</v>
      </c>
      <c r="J12" s="60">
        <f>VLOOKUP($A12,'Return Data'!$B$7:$R$2292,13,0)</f>
        <v>-1.2392000000000001</v>
      </c>
      <c r="K12" s="61">
        <f t="shared" si="3"/>
        <v>21</v>
      </c>
      <c r="L12" s="60">
        <f>VLOOKUP($A12,'Return Data'!$B$7:$R$2292,17,0)</f>
        <v>9.5627999999999993</v>
      </c>
      <c r="M12" s="61">
        <f t="shared" si="4"/>
        <v>19</v>
      </c>
      <c r="N12" s="60">
        <f>VLOOKUP($A12,'Return Data'!$B$7:$R$2292,14,0)</f>
        <v>12.762</v>
      </c>
      <c r="O12" s="61">
        <f t="shared" si="5"/>
        <v>14</v>
      </c>
      <c r="P12" s="60">
        <f>VLOOKUP($A12,'Return Data'!$B$7:$R$2292,15,0)</f>
        <v>10.2994</v>
      </c>
      <c r="Q12" s="61">
        <f t="shared" si="7"/>
        <v>5</v>
      </c>
      <c r="R12" s="60">
        <f>VLOOKUP($A12,'Return Data'!$B$7:$R$2292,16,0)</f>
        <v>11.2509</v>
      </c>
      <c r="S12" s="62">
        <f t="shared" si="6"/>
        <v>16</v>
      </c>
    </row>
    <row r="13" spans="1:20" x14ac:dyDescent="0.3">
      <c r="A13" s="58" t="s">
        <v>483</v>
      </c>
      <c r="B13" s="59">
        <f>VLOOKUP($A13,'Return Data'!$B$7:$R$2292,3,0)</f>
        <v>44958</v>
      </c>
      <c r="C13" s="60">
        <f>VLOOKUP($A13,'Return Data'!$B$7:$R$2292,4,0)</f>
        <v>227.87799999999999</v>
      </c>
      <c r="D13" s="60">
        <f>VLOOKUP($A13,'Return Data'!$B$7:$R$2292,10,0)</f>
        <v>-2.4068999999999998</v>
      </c>
      <c r="E13" s="61">
        <f t="shared" si="0"/>
        <v>19</v>
      </c>
      <c r="F13" s="60">
        <f>VLOOKUP($A13,'Return Data'!$B$7:$R$2292,11,0)</f>
        <v>-0.14330000000000001</v>
      </c>
      <c r="G13" s="61">
        <f t="shared" si="1"/>
        <v>26</v>
      </c>
      <c r="H13" s="60">
        <f>VLOOKUP($A13,'Return Data'!$B$7:$R$2292,12,0)</f>
        <v>2.0392000000000001</v>
      </c>
      <c r="I13" s="61">
        <f t="shared" si="2"/>
        <v>19</v>
      </c>
      <c r="J13" s="60">
        <f>VLOOKUP($A13,'Return Data'!$B$7:$R$2292,13,0)</f>
        <v>-3.3822000000000001</v>
      </c>
      <c r="K13" s="61">
        <f t="shared" si="3"/>
        <v>26</v>
      </c>
      <c r="L13" s="60">
        <f>VLOOKUP($A13,'Return Data'!$B$7:$R$2292,17,0)</f>
        <v>8.0261999999999993</v>
      </c>
      <c r="M13" s="61">
        <f t="shared" si="4"/>
        <v>22</v>
      </c>
      <c r="N13" s="60">
        <f>VLOOKUP($A13,'Return Data'!$B$7:$R$2292,14,0)</f>
        <v>10.6755</v>
      </c>
      <c r="O13" s="61">
        <f t="shared" si="5"/>
        <v>18</v>
      </c>
      <c r="P13" s="60">
        <f>VLOOKUP($A13,'Return Data'!$B$7:$R$2292,15,0)</f>
        <v>8.7042999999999999</v>
      </c>
      <c r="Q13" s="61">
        <f t="shared" si="7"/>
        <v>12</v>
      </c>
      <c r="R13" s="60">
        <f>VLOOKUP($A13,'Return Data'!$B$7:$R$2292,16,0)</f>
        <v>14.099500000000001</v>
      </c>
      <c r="S13" s="62">
        <f t="shared" si="6"/>
        <v>7</v>
      </c>
    </row>
    <row r="14" spans="1:20" x14ac:dyDescent="0.3">
      <c r="A14" s="58" t="s">
        <v>485</v>
      </c>
      <c r="B14" s="59">
        <f>VLOOKUP($A14,'Return Data'!$B$7:$R$2292,3,0)</f>
        <v>44958</v>
      </c>
      <c r="C14" s="60">
        <f>VLOOKUP($A14,'Return Data'!$B$7:$R$2292,4,0)</f>
        <v>40.299999999999997</v>
      </c>
      <c r="D14" s="60">
        <f>VLOOKUP($A14,'Return Data'!$B$7:$R$2292,10,0)</f>
        <v>-0.98280000000000001</v>
      </c>
      <c r="E14" s="61">
        <f t="shared" si="0"/>
        <v>7</v>
      </c>
      <c r="F14" s="60">
        <f>VLOOKUP($A14,'Return Data'!$B$7:$R$2292,11,0)</f>
        <v>4.4583000000000004</v>
      </c>
      <c r="G14" s="61">
        <f t="shared" si="1"/>
        <v>4</v>
      </c>
      <c r="H14" s="60">
        <f>VLOOKUP($A14,'Return Data'!$B$7:$R$2292,12,0)</f>
        <v>5.3594999999999997</v>
      </c>
      <c r="I14" s="61">
        <f t="shared" si="2"/>
        <v>6</v>
      </c>
      <c r="J14" s="60">
        <f>VLOOKUP($A14,'Return Data'!$B$7:$R$2292,13,0)</f>
        <v>3.4129</v>
      </c>
      <c r="K14" s="61">
        <f t="shared" si="3"/>
        <v>5</v>
      </c>
      <c r="L14" s="60">
        <f>VLOOKUP($A14,'Return Data'!$B$7:$R$2292,17,0)</f>
        <v>14.128</v>
      </c>
      <c r="M14" s="61">
        <f t="shared" si="4"/>
        <v>5</v>
      </c>
      <c r="N14" s="60">
        <f>VLOOKUP($A14,'Return Data'!$B$7:$R$2292,14,0)</f>
        <v>14.170500000000001</v>
      </c>
      <c r="O14" s="61">
        <f t="shared" si="5"/>
        <v>9</v>
      </c>
      <c r="P14" s="60">
        <f>VLOOKUP($A14,'Return Data'!$B$7:$R$2292,15,0)</f>
        <v>9.6661000000000001</v>
      </c>
      <c r="Q14" s="61">
        <f t="shared" si="7"/>
        <v>6</v>
      </c>
      <c r="R14" s="60">
        <f>VLOOKUP($A14,'Return Data'!$B$7:$R$2292,16,0)</f>
        <v>10.8888</v>
      </c>
      <c r="S14" s="62">
        <f t="shared" si="6"/>
        <v>20</v>
      </c>
    </row>
    <row r="15" spans="1:20" x14ac:dyDescent="0.3">
      <c r="A15" s="58" t="s">
        <v>486</v>
      </c>
      <c r="B15" s="59">
        <f>VLOOKUP($A15,'Return Data'!$B$7:$R$2292,3,0)</f>
        <v>44958</v>
      </c>
      <c r="C15" s="60">
        <f>VLOOKUP($A15,'Return Data'!$B$7:$R$2292,4,0)</f>
        <v>179.40880000000001</v>
      </c>
      <c r="D15" s="60">
        <f>VLOOKUP($A15,'Return Data'!$B$7:$R$2292,10,0)</f>
        <v>-2.3464999999999998</v>
      </c>
      <c r="E15" s="61">
        <f t="shared" si="0"/>
        <v>18</v>
      </c>
      <c r="F15" s="60">
        <f>VLOOKUP($A15,'Return Data'!$B$7:$R$2292,11,0)</f>
        <v>3.3435000000000001</v>
      </c>
      <c r="G15" s="61">
        <f t="shared" si="1"/>
        <v>10</v>
      </c>
      <c r="H15" s="60">
        <f>VLOOKUP($A15,'Return Data'!$B$7:$R$2292,12,0)</f>
        <v>4.5647000000000002</v>
      </c>
      <c r="I15" s="61">
        <f t="shared" si="2"/>
        <v>8</v>
      </c>
      <c r="J15" s="60">
        <f>VLOOKUP($A15,'Return Data'!$B$7:$R$2292,13,0)</f>
        <v>1.0302</v>
      </c>
      <c r="K15" s="61">
        <f t="shared" si="3"/>
        <v>10</v>
      </c>
      <c r="L15" s="60">
        <f>VLOOKUP($A15,'Return Data'!$B$7:$R$2292,17,0)</f>
        <v>10.603</v>
      </c>
      <c r="M15" s="61">
        <f t="shared" si="4"/>
        <v>14</v>
      </c>
      <c r="N15" s="60">
        <f>VLOOKUP($A15,'Return Data'!$B$7:$R$2292,14,0)</f>
        <v>12.903499999999999</v>
      </c>
      <c r="O15" s="61">
        <f t="shared" si="5"/>
        <v>12</v>
      </c>
      <c r="P15" s="60">
        <f>VLOOKUP($A15,'Return Data'!$B$7:$R$2292,15,0)</f>
        <v>8.7914999999999992</v>
      </c>
      <c r="Q15" s="61">
        <f t="shared" si="7"/>
        <v>11</v>
      </c>
      <c r="R15" s="60">
        <f>VLOOKUP($A15,'Return Data'!$B$7:$R$2292,16,0)</f>
        <v>13.2751</v>
      </c>
      <c r="S15" s="62">
        <f t="shared" si="6"/>
        <v>9</v>
      </c>
    </row>
    <row r="16" spans="1:20" x14ac:dyDescent="0.3">
      <c r="A16" s="58" t="s">
        <v>488</v>
      </c>
      <c r="B16" s="59">
        <f>VLOOKUP($A16,'Return Data'!$B$7:$R$2292,3,0)</f>
        <v>44958</v>
      </c>
      <c r="C16" s="60">
        <f>VLOOKUP($A16,'Return Data'!$B$7:$R$2292,4,0)</f>
        <v>84.412000000000006</v>
      </c>
      <c r="D16" s="60">
        <f>VLOOKUP($A16,'Return Data'!$B$7:$R$2292,10,0)</f>
        <v>-0.25640000000000002</v>
      </c>
      <c r="E16" s="61">
        <f t="shared" si="0"/>
        <v>3</v>
      </c>
      <c r="F16" s="60">
        <f>VLOOKUP($A16,'Return Data'!$B$7:$R$2292,11,0)</f>
        <v>4.9013</v>
      </c>
      <c r="G16" s="61">
        <f t="shared" si="1"/>
        <v>3</v>
      </c>
      <c r="H16" s="60">
        <f>VLOOKUP($A16,'Return Data'!$B$7:$R$2292,12,0)</f>
        <v>7.0037000000000003</v>
      </c>
      <c r="I16" s="61">
        <f t="shared" si="2"/>
        <v>2</v>
      </c>
      <c r="J16" s="60">
        <f>VLOOKUP($A16,'Return Data'!$B$7:$R$2292,13,0)</f>
        <v>4.7347000000000001</v>
      </c>
      <c r="K16" s="61">
        <f t="shared" si="3"/>
        <v>2</v>
      </c>
      <c r="L16" s="60">
        <f>VLOOKUP($A16,'Return Data'!$B$7:$R$2292,17,0)</f>
        <v>13.9476</v>
      </c>
      <c r="M16" s="61">
        <f t="shared" si="4"/>
        <v>8</v>
      </c>
      <c r="N16" s="60">
        <f>VLOOKUP($A16,'Return Data'!$B$7:$R$2292,14,0)</f>
        <v>15.1617</v>
      </c>
      <c r="O16" s="61">
        <f t="shared" si="5"/>
        <v>7</v>
      </c>
      <c r="P16" s="60">
        <f>VLOOKUP($A16,'Return Data'!$B$7:$R$2292,15,0)</f>
        <v>7.7156000000000002</v>
      </c>
      <c r="Q16" s="61">
        <f t="shared" si="7"/>
        <v>16</v>
      </c>
      <c r="R16" s="60">
        <f>VLOOKUP($A16,'Return Data'!$B$7:$R$2292,16,0)</f>
        <v>12.704499999999999</v>
      </c>
      <c r="S16" s="62">
        <f t="shared" si="6"/>
        <v>10</v>
      </c>
    </row>
    <row r="17" spans="1:19" x14ac:dyDescent="0.3">
      <c r="A17" s="102" t="s">
        <v>2010</v>
      </c>
      <c r="B17" s="59">
        <f>VLOOKUP($A17,'Return Data'!$B$7:$R$2292,3,0)</f>
        <v>44958</v>
      </c>
      <c r="C17" s="60">
        <f>VLOOKUP($A17,'Return Data'!$B$7:$R$2292,4,0)</f>
        <v>35.889000000000003</v>
      </c>
      <c r="D17" s="60">
        <f>VLOOKUP($A17,'Return Data'!$B$7:$R$2292,10,0)</f>
        <v>-3.6356000000000002</v>
      </c>
      <c r="E17" s="61">
        <f t="shared" si="0"/>
        <v>27</v>
      </c>
      <c r="F17" s="60">
        <f>VLOOKUP($A17,'Return Data'!$B$7:$R$2292,11,0)</f>
        <v>0.19819999999999999</v>
      </c>
      <c r="G17" s="61">
        <f t="shared" si="1"/>
        <v>24</v>
      </c>
      <c r="H17" s="60">
        <f>VLOOKUP($A17,'Return Data'!$B$7:$R$2292,12,0)</f>
        <v>-0.59830000000000005</v>
      </c>
      <c r="I17" s="61">
        <f t="shared" si="2"/>
        <v>29</v>
      </c>
      <c r="J17" s="60">
        <f>VLOOKUP($A17,'Return Data'!$B$7:$R$2292,13,0)</f>
        <v>-4.0837000000000003</v>
      </c>
      <c r="K17" s="61">
        <f t="shared" si="3"/>
        <v>28</v>
      </c>
      <c r="L17" s="60">
        <f>VLOOKUP($A17,'Return Data'!$B$7:$R$2292,17,0)</f>
        <v>7.0971000000000002</v>
      </c>
      <c r="M17" s="61">
        <f t="shared" si="4"/>
        <v>26</v>
      </c>
      <c r="N17" s="60">
        <f>VLOOKUP($A17,'Return Data'!$B$7:$R$2292,14,0)</f>
        <v>9.5792999999999999</v>
      </c>
      <c r="O17" s="61">
        <f t="shared" si="5"/>
        <v>22</v>
      </c>
      <c r="P17" s="60">
        <f>VLOOKUP($A17,'Return Data'!$B$7:$R$2292,15,0)</f>
        <v>5.9542999999999999</v>
      </c>
      <c r="Q17" s="61">
        <f t="shared" si="7"/>
        <v>20</v>
      </c>
      <c r="R17" s="60">
        <f>VLOOKUP($A17,'Return Data'!$B$7:$R$2292,16,0)</f>
        <v>11.2445</v>
      </c>
      <c r="S17" s="62">
        <f t="shared" si="6"/>
        <v>17</v>
      </c>
    </row>
    <row r="18" spans="1:19" x14ac:dyDescent="0.3">
      <c r="A18" s="58" t="s">
        <v>491</v>
      </c>
      <c r="B18" s="59">
        <f>VLOOKUP($A18,'Return Data'!$B$7:$R$2292,3,0)</f>
        <v>0</v>
      </c>
      <c r="C18" s="60">
        <f>VLOOKUP($A18,'Return Data'!$B$7:$R$2292,4,0)</f>
        <v>0</v>
      </c>
      <c r="D18" s="60">
        <f>VLOOKUP($A18,'Return Data'!$B$7:$R$2292,10,0)</f>
        <v>0</v>
      </c>
      <c r="E18" s="61">
        <f t="shared" si="0"/>
        <v>2</v>
      </c>
      <c r="F18" s="60">
        <f>VLOOKUP($A18,'Return Data'!$B$7:$R$2292,11,0)</f>
        <v>0</v>
      </c>
      <c r="G18" s="61">
        <f t="shared" si="1"/>
        <v>25</v>
      </c>
      <c r="H18" s="60">
        <f>VLOOKUP($A18,'Return Data'!$B$7:$R$2292,12,0)</f>
        <v>0</v>
      </c>
      <c r="I18" s="61">
        <f t="shared" si="2"/>
        <v>27</v>
      </c>
      <c r="J18" s="60">
        <f>VLOOKUP($A18,'Return Data'!$B$7:$R$2292,13,0)</f>
        <v>0</v>
      </c>
      <c r="K18" s="61">
        <f t="shared" si="3"/>
        <v>14</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492</v>
      </c>
      <c r="B19" s="59">
        <f>VLOOKUP($A19,'Return Data'!$B$7:$R$2292,3,0)</f>
        <v>44958</v>
      </c>
      <c r="C19" s="60">
        <f>VLOOKUP($A19,'Return Data'!$B$7:$R$2292,4,0)</f>
        <v>239.4</v>
      </c>
      <c r="D19" s="60">
        <f>VLOOKUP($A19,'Return Data'!$B$7:$R$2292,10,0)</f>
        <v>-1.3149999999999999</v>
      </c>
      <c r="E19" s="61">
        <f t="shared" si="0"/>
        <v>8</v>
      </c>
      <c r="F19" s="60">
        <f>VLOOKUP($A19,'Return Data'!$B$7:$R$2292,11,0)</f>
        <v>5.0091999999999999</v>
      </c>
      <c r="G19" s="61">
        <f t="shared" si="1"/>
        <v>2</v>
      </c>
      <c r="H19" s="60">
        <f>VLOOKUP($A19,'Return Data'!$B$7:$R$2292,12,0)</f>
        <v>5.9432999999999998</v>
      </c>
      <c r="I19" s="61">
        <f t="shared" si="2"/>
        <v>5</v>
      </c>
      <c r="J19" s="60">
        <f>VLOOKUP($A19,'Return Data'!$B$7:$R$2292,13,0)</f>
        <v>5.5648999999999997</v>
      </c>
      <c r="K19" s="61">
        <f t="shared" si="3"/>
        <v>1</v>
      </c>
      <c r="L19" s="60">
        <f>VLOOKUP($A19,'Return Data'!$B$7:$R$2292,17,0)</f>
        <v>22.840599999999998</v>
      </c>
      <c r="M19" s="61">
        <f t="shared" si="4"/>
        <v>1</v>
      </c>
      <c r="N19" s="60">
        <f>VLOOKUP($A19,'Return Data'!$B$7:$R$2292,14,0)</f>
        <v>19.977900000000002</v>
      </c>
      <c r="O19" s="61">
        <f t="shared" si="5"/>
        <v>3</v>
      </c>
      <c r="P19" s="60">
        <f>VLOOKUP($A19,'Return Data'!$B$7:$R$2292,15,0)</f>
        <v>12.703799999999999</v>
      </c>
      <c r="Q19" s="61">
        <f>RANK(P19,P$8:P$38,0)</f>
        <v>2</v>
      </c>
      <c r="R19" s="60">
        <f>VLOOKUP($A19,'Return Data'!$B$7:$R$2292,16,0)</f>
        <v>14.626200000000001</v>
      </c>
      <c r="S19" s="62">
        <f t="shared" si="6"/>
        <v>6</v>
      </c>
    </row>
    <row r="20" spans="1:19" x14ac:dyDescent="0.3">
      <c r="A20" s="58" t="s">
        <v>494</v>
      </c>
      <c r="B20" s="59">
        <f>VLOOKUP($A20,'Return Data'!$B$7:$R$2292,3,0)</f>
        <v>44958</v>
      </c>
      <c r="C20" s="60">
        <f>VLOOKUP($A20,'Return Data'!$B$7:$R$2292,4,0)</f>
        <v>15.664999999999999</v>
      </c>
      <c r="D20" s="60">
        <f>VLOOKUP($A20,'Return Data'!$B$7:$R$2292,10,0)</f>
        <v>-1.9411</v>
      </c>
      <c r="E20" s="61">
        <f t="shared" si="0"/>
        <v>14</v>
      </c>
      <c r="F20" s="60">
        <f>VLOOKUP($A20,'Return Data'!$B$7:$R$2292,11,0)</f>
        <v>0.81279999999999997</v>
      </c>
      <c r="G20" s="61">
        <f t="shared" si="1"/>
        <v>22</v>
      </c>
      <c r="H20" s="60">
        <f>VLOOKUP($A20,'Return Data'!$B$7:$R$2292,12,0)</f>
        <v>1.2239</v>
      </c>
      <c r="I20" s="61">
        <f t="shared" si="2"/>
        <v>25</v>
      </c>
      <c r="J20" s="60">
        <f>VLOOKUP($A20,'Return Data'!$B$7:$R$2292,13,0)</f>
        <v>-3.0078999999999998</v>
      </c>
      <c r="K20" s="61">
        <f t="shared" si="3"/>
        <v>25</v>
      </c>
      <c r="L20" s="60">
        <f>VLOOKUP($A20,'Return Data'!$B$7:$R$2292,17,0)</f>
        <v>7.984</v>
      </c>
      <c r="M20" s="61">
        <f t="shared" si="4"/>
        <v>23</v>
      </c>
      <c r="N20" s="60">
        <f>VLOOKUP($A20,'Return Data'!$B$7:$R$2292,14,0)</f>
        <v>10.460900000000001</v>
      </c>
      <c r="O20" s="61">
        <f t="shared" si="5"/>
        <v>20</v>
      </c>
      <c r="P20" s="60">
        <f>VLOOKUP($A20,'Return Data'!$B$7:$R$2292,15,0)</f>
        <v>5.2045000000000003</v>
      </c>
      <c r="Q20" s="61">
        <f>RANK(P20,P$8:P$38,0)</f>
        <v>23</v>
      </c>
      <c r="R20" s="60">
        <f>VLOOKUP($A20,'Return Data'!$B$7:$R$2292,16,0)</f>
        <v>7.4127999999999998</v>
      </c>
      <c r="S20" s="62">
        <f t="shared" si="6"/>
        <v>30</v>
      </c>
    </row>
    <row r="21" spans="1:19" x14ac:dyDescent="0.3">
      <c r="A21" s="58" t="s">
        <v>497</v>
      </c>
      <c r="B21" s="59">
        <f>VLOOKUP($A21,'Return Data'!$B$7:$R$2292,3,0)</f>
        <v>44958</v>
      </c>
      <c r="C21" s="60">
        <f>VLOOKUP($A21,'Return Data'!$B$7:$R$2292,4,0)</f>
        <v>16.975999999999999</v>
      </c>
      <c r="D21" s="60">
        <f>VLOOKUP($A21,'Return Data'!$B$7:$R$2292,10,0)</f>
        <v>-3.1934</v>
      </c>
      <c r="E21" s="61">
        <f t="shared" si="0"/>
        <v>24</v>
      </c>
      <c r="F21" s="60">
        <f>VLOOKUP($A21,'Return Data'!$B$7:$R$2292,11,0)</f>
        <v>0.80759999999999998</v>
      </c>
      <c r="G21" s="61">
        <f t="shared" si="1"/>
        <v>23</v>
      </c>
      <c r="H21" s="60">
        <f>VLOOKUP($A21,'Return Data'!$B$7:$R$2292,12,0)</f>
        <v>2.0192000000000001</v>
      </c>
      <c r="I21" s="61">
        <f t="shared" si="2"/>
        <v>21</v>
      </c>
      <c r="J21" s="60">
        <f>VLOOKUP($A21,'Return Data'!$B$7:$R$2292,13,0)</f>
        <v>-1.5884</v>
      </c>
      <c r="K21" s="61">
        <f t="shared" si="3"/>
        <v>22</v>
      </c>
      <c r="L21" s="60">
        <f>VLOOKUP($A21,'Return Data'!$B$7:$R$2292,17,0)</f>
        <v>11.3566</v>
      </c>
      <c r="M21" s="61">
        <f t="shared" si="4"/>
        <v>12</v>
      </c>
      <c r="N21" s="60">
        <f>VLOOKUP($A21,'Return Data'!$B$7:$R$2292,14,0)</f>
        <v>12.8003</v>
      </c>
      <c r="O21" s="61">
        <f t="shared" si="5"/>
        <v>13</v>
      </c>
      <c r="P21" s="60">
        <f>VLOOKUP($A21,'Return Data'!$B$7:$R$2292,15,0)</f>
        <v>7.5998999999999999</v>
      </c>
      <c r="Q21" s="61">
        <f>RANK(P21,P$8:P$38,0)</f>
        <v>17</v>
      </c>
      <c r="R21" s="60">
        <f>VLOOKUP($A21,'Return Data'!$B$7:$R$2292,16,0)</f>
        <v>9.0738000000000003</v>
      </c>
      <c r="S21" s="62">
        <f t="shared" si="6"/>
        <v>25</v>
      </c>
    </row>
    <row r="22" spans="1:19" x14ac:dyDescent="0.3">
      <c r="A22" s="58" t="s">
        <v>499</v>
      </c>
      <c r="B22" s="59">
        <f>VLOOKUP($A22,'Return Data'!$B$7:$R$2292,3,0)</f>
        <v>44958</v>
      </c>
      <c r="C22" s="60">
        <f>VLOOKUP($A22,'Return Data'!$B$7:$R$2292,4,0)</f>
        <v>14.8904</v>
      </c>
      <c r="D22" s="60">
        <f>VLOOKUP($A22,'Return Data'!$B$7:$R$2292,10,0)</f>
        <v>-1.7401</v>
      </c>
      <c r="E22" s="61">
        <f t="shared" si="0"/>
        <v>12</v>
      </c>
      <c r="F22" s="60">
        <f>VLOOKUP($A22,'Return Data'!$B$7:$R$2292,11,0)</f>
        <v>3.4580000000000002</v>
      </c>
      <c r="G22" s="61">
        <f t="shared" si="1"/>
        <v>9</v>
      </c>
      <c r="H22" s="60">
        <f>VLOOKUP($A22,'Return Data'!$B$7:$R$2292,12,0)</f>
        <v>3.5876000000000001</v>
      </c>
      <c r="I22" s="61">
        <f t="shared" si="2"/>
        <v>11</v>
      </c>
      <c r="J22" s="60">
        <f>VLOOKUP($A22,'Return Data'!$B$7:$R$2292,13,0)</f>
        <v>0.81520000000000004</v>
      </c>
      <c r="K22" s="61">
        <f t="shared" si="3"/>
        <v>12</v>
      </c>
      <c r="L22" s="60">
        <f>VLOOKUP($A22,'Return Data'!$B$7:$R$2292,17,0)</f>
        <v>9.1986000000000008</v>
      </c>
      <c r="M22" s="61">
        <f t="shared" si="4"/>
        <v>20</v>
      </c>
      <c r="N22" s="60">
        <f>VLOOKUP($A22,'Return Data'!$B$7:$R$2292,14,0)</f>
        <v>10.5663</v>
      </c>
      <c r="O22" s="61">
        <f t="shared" si="5"/>
        <v>19</v>
      </c>
      <c r="P22" s="60"/>
      <c r="Q22" s="61"/>
      <c r="R22" s="60">
        <f>VLOOKUP($A22,'Return Data'!$B$7:$R$2292,16,0)</f>
        <v>10.095000000000001</v>
      </c>
      <c r="S22" s="62">
        <f t="shared" si="6"/>
        <v>22</v>
      </c>
    </row>
    <row r="23" spans="1:19" x14ac:dyDescent="0.3">
      <c r="A23" s="58" t="s">
        <v>501</v>
      </c>
      <c r="B23" s="59">
        <f>VLOOKUP($A23,'Return Data'!$B$7:$R$2292,3,0)</f>
        <v>44958</v>
      </c>
      <c r="C23" s="60">
        <f>VLOOKUP($A23,'Return Data'!$B$7:$R$2292,4,0)</f>
        <v>14.2355</v>
      </c>
      <c r="D23" s="60">
        <f>VLOOKUP($A23,'Return Data'!$B$7:$R$2292,10,0)</f>
        <v>-3.1513</v>
      </c>
      <c r="E23" s="61">
        <f t="shared" si="0"/>
        <v>23</v>
      </c>
      <c r="F23" s="60">
        <f>VLOOKUP($A23,'Return Data'!$B$7:$R$2292,11,0)</f>
        <v>0.92659999999999998</v>
      </c>
      <c r="G23" s="61">
        <f t="shared" si="1"/>
        <v>21</v>
      </c>
      <c r="H23" s="60">
        <f>VLOOKUP($A23,'Return Data'!$B$7:$R$2292,12,0)</f>
        <v>2.0897999999999999</v>
      </c>
      <c r="I23" s="61">
        <f t="shared" si="2"/>
        <v>18</v>
      </c>
      <c r="J23" s="60">
        <f>VLOOKUP($A23,'Return Data'!$B$7:$R$2292,13,0)</f>
        <v>-2.2467999999999999</v>
      </c>
      <c r="K23" s="61">
        <f t="shared" si="3"/>
        <v>23</v>
      </c>
      <c r="L23" s="60">
        <f>VLOOKUP($A23,'Return Data'!$B$7:$R$2292,17,0)</f>
        <v>7.2610000000000001</v>
      </c>
      <c r="M23" s="61">
        <f t="shared" si="4"/>
        <v>25</v>
      </c>
      <c r="N23" s="60">
        <f>VLOOKUP($A23,'Return Data'!$B$7:$R$2292,14,0)</f>
        <v>8.2947000000000006</v>
      </c>
      <c r="O23" s="61">
        <f t="shared" si="5"/>
        <v>29</v>
      </c>
      <c r="P23" s="60"/>
      <c r="Q23" s="61"/>
      <c r="R23" s="60">
        <f>VLOOKUP($A23,'Return Data'!$B$7:$R$2292,16,0)</f>
        <v>7.9894999999999996</v>
      </c>
      <c r="S23" s="62">
        <f t="shared" si="6"/>
        <v>28</v>
      </c>
    </row>
    <row r="24" spans="1:19" x14ac:dyDescent="0.3">
      <c r="A24" s="58" t="s">
        <v>502</v>
      </c>
      <c r="B24" s="59">
        <f>VLOOKUP($A24,'Return Data'!$B$7:$R$2292,3,0)</f>
        <v>44958</v>
      </c>
      <c r="C24" s="60">
        <f>VLOOKUP($A24,'Return Data'!$B$7:$R$2292,4,0)</f>
        <v>212.44805269183101</v>
      </c>
      <c r="D24" s="60">
        <f>VLOOKUP($A24,'Return Data'!$B$7:$R$2292,10,0)</f>
        <v>0.2046</v>
      </c>
      <c r="E24" s="61">
        <f t="shared" si="0"/>
        <v>1</v>
      </c>
      <c r="F24" s="60">
        <f>VLOOKUP($A24,'Return Data'!$B$7:$R$2292,11,0)</f>
        <v>5.4500999999999999</v>
      </c>
      <c r="G24" s="61">
        <f t="shared" si="1"/>
        <v>1</v>
      </c>
      <c r="H24" s="60">
        <f>VLOOKUP($A24,'Return Data'!$B$7:$R$2292,12,0)</f>
        <v>8.1423000000000005</v>
      </c>
      <c r="I24" s="61">
        <f t="shared" si="2"/>
        <v>1</v>
      </c>
      <c r="J24" s="60">
        <f>VLOOKUP($A24,'Return Data'!$B$7:$R$2292,13,0)</f>
        <v>4.5254000000000003</v>
      </c>
      <c r="K24" s="61">
        <f t="shared" si="3"/>
        <v>4</v>
      </c>
      <c r="L24" s="60">
        <f>VLOOKUP($A24,'Return Data'!$B$7:$R$2292,17,0)</f>
        <v>13.4008</v>
      </c>
      <c r="M24" s="61">
        <f t="shared" si="4"/>
        <v>10</v>
      </c>
      <c r="N24" s="60">
        <f>VLOOKUP($A24,'Return Data'!$B$7:$R$2292,14,0)</f>
        <v>19.925799999999999</v>
      </c>
      <c r="O24" s="61">
        <f t="shared" si="5"/>
        <v>4</v>
      </c>
      <c r="P24" s="60">
        <f>VLOOKUP($A24,'Return Data'!$B$7:$R$2292,15,0)</f>
        <v>8.9887999999999995</v>
      </c>
      <c r="Q24" s="61">
        <f>RANK(P24,P$8:P$38,0)</f>
        <v>10</v>
      </c>
      <c r="R24" s="60">
        <f>VLOOKUP($A24,'Return Data'!$B$7:$R$2292,16,0)</f>
        <v>11.594900000000001</v>
      </c>
      <c r="S24" s="62">
        <f t="shared" si="6"/>
        <v>13</v>
      </c>
    </row>
    <row r="25" spans="1:19" x14ac:dyDescent="0.3">
      <c r="A25" s="108" t="s">
        <v>1654</v>
      </c>
      <c r="B25" s="59">
        <f>VLOOKUP($A25,'Return Data'!$B$7:$R$2292,3,0)</f>
        <v>44958</v>
      </c>
      <c r="C25" s="60">
        <f>VLOOKUP($A25,'Return Data'!$B$7:$R$2292,4,0)</f>
        <v>41.09</v>
      </c>
      <c r="D25" s="60">
        <f>VLOOKUP($A25,'Return Data'!$B$7:$R$2292,10,0)</f>
        <v>-1.5713999999999999</v>
      </c>
      <c r="E25" s="61">
        <f t="shared" si="0"/>
        <v>9</v>
      </c>
      <c r="F25" s="60">
        <f>VLOOKUP($A25,'Return Data'!$B$7:$R$2292,11,0)</f>
        <v>2.6737000000000002</v>
      </c>
      <c r="G25" s="61">
        <f t="shared" si="1"/>
        <v>12</v>
      </c>
      <c r="H25" s="60">
        <f>VLOOKUP($A25,'Return Data'!$B$7:$R$2292,12,0)</f>
        <v>3.8570000000000002</v>
      </c>
      <c r="I25" s="61">
        <f t="shared" si="2"/>
        <v>9</v>
      </c>
      <c r="J25" s="60">
        <f>VLOOKUP($A25,'Return Data'!$B$7:$R$2292,13,0)</f>
        <v>1.9047000000000001</v>
      </c>
      <c r="K25" s="61">
        <f t="shared" si="3"/>
        <v>9</v>
      </c>
      <c r="L25" s="60">
        <f>VLOOKUP($A25,'Return Data'!$B$7:$R$2292,17,0)</f>
        <v>13.959300000000001</v>
      </c>
      <c r="M25" s="61">
        <f t="shared" si="4"/>
        <v>7</v>
      </c>
      <c r="N25" s="60">
        <f>VLOOKUP($A25,'Return Data'!$B$7:$R$2292,14,0)</f>
        <v>14.699199999999999</v>
      </c>
      <c r="O25" s="61">
        <f t="shared" si="5"/>
        <v>8</v>
      </c>
      <c r="P25" s="60">
        <f>VLOOKUP($A25,'Return Data'!$B$7:$R$2292,15,0)</f>
        <v>10.3613</v>
      </c>
      <c r="Q25" s="61">
        <f>RANK(P25,P$8:P$38,0)</f>
        <v>4</v>
      </c>
      <c r="R25" s="60">
        <f>VLOOKUP($A25,'Return Data'!$B$7:$R$2292,16,0)</f>
        <v>10.7593</v>
      </c>
      <c r="S25" s="62">
        <f t="shared" si="6"/>
        <v>21</v>
      </c>
    </row>
    <row r="26" spans="1:19" x14ac:dyDescent="0.3">
      <c r="A26" s="58" t="s">
        <v>504</v>
      </c>
      <c r="B26" s="59">
        <f>VLOOKUP($A26,'Return Data'!$B$7:$R$2292,3,0)</f>
        <v>44958</v>
      </c>
      <c r="C26" s="60">
        <f>VLOOKUP($A26,'Return Data'!$B$7:$R$2292,4,0)</f>
        <v>134.36580000000001</v>
      </c>
      <c r="D26" s="60">
        <f>VLOOKUP($A26,'Return Data'!$B$7:$R$2292,10,0)</f>
        <v>-3.1309</v>
      </c>
      <c r="E26" s="61">
        <f t="shared" si="0"/>
        <v>22</v>
      </c>
      <c r="F26" s="60">
        <f>VLOOKUP($A26,'Return Data'!$B$7:$R$2292,11,0)</f>
        <v>-0.1641</v>
      </c>
      <c r="G26" s="61">
        <f t="shared" si="1"/>
        <v>27</v>
      </c>
      <c r="H26" s="60">
        <f>VLOOKUP($A26,'Return Data'!$B$7:$R$2292,12,0)</f>
        <v>1.6072</v>
      </c>
      <c r="I26" s="61">
        <f t="shared" si="2"/>
        <v>24</v>
      </c>
      <c r="J26" s="60">
        <f>VLOOKUP($A26,'Return Data'!$B$7:$R$2292,13,0)</f>
        <v>-3.782</v>
      </c>
      <c r="K26" s="61">
        <f t="shared" si="3"/>
        <v>27</v>
      </c>
      <c r="L26" s="60">
        <f>VLOOKUP($A26,'Return Data'!$B$7:$R$2292,17,0)</f>
        <v>5.6401000000000003</v>
      </c>
      <c r="M26" s="61">
        <f t="shared" si="4"/>
        <v>30</v>
      </c>
      <c r="N26" s="60">
        <f>VLOOKUP($A26,'Return Data'!$B$7:$R$2292,14,0)</f>
        <v>6.4819000000000004</v>
      </c>
      <c r="O26" s="61">
        <f t="shared" si="5"/>
        <v>30</v>
      </c>
      <c r="P26" s="60">
        <f>VLOOKUP($A26,'Return Data'!$B$7:$R$2292,15,0)</f>
        <v>5.9381000000000004</v>
      </c>
      <c r="Q26" s="61">
        <f>RANK(P26,P$8:P$38,0)</f>
        <v>21</v>
      </c>
      <c r="R26" s="60">
        <f>VLOOKUP($A26,'Return Data'!$B$7:$R$2292,16,0)</f>
        <v>8.4281000000000006</v>
      </c>
      <c r="S26" s="62">
        <f t="shared" si="6"/>
        <v>27</v>
      </c>
    </row>
    <row r="27" spans="1:19" x14ac:dyDescent="0.3">
      <c r="A27" s="58" t="s">
        <v>507</v>
      </c>
      <c r="B27" s="59">
        <f>VLOOKUP($A27,'Return Data'!$B$7:$R$2292,3,0)</f>
        <v>44958</v>
      </c>
      <c r="C27" s="60">
        <f>VLOOKUP($A27,'Return Data'!$B$7:$R$2292,4,0)</f>
        <v>17.145499999999998</v>
      </c>
      <c r="D27" s="60">
        <f>VLOOKUP($A27,'Return Data'!$B$7:$R$2292,10,0)</f>
        <v>-2.2475000000000001</v>
      </c>
      <c r="E27" s="61">
        <f t="shared" si="0"/>
        <v>17</v>
      </c>
      <c r="F27" s="60">
        <f>VLOOKUP($A27,'Return Data'!$B$7:$R$2292,11,0)</f>
        <v>1.7446999999999999</v>
      </c>
      <c r="G27" s="61">
        <f t="shared" si="1"/>
        <v>14</v>
      </c>
      <c r="H27" s="60">
        <f>VLOOKUP($A27,'Return Data'!$B$7:$R$2292,12,0)</f>
        <v>3.5463</v>
      </c>
      <c r="I27" s="61">
        <f t="shared" si="2"/>
        <v>12</v>
      </c>
      <c r="J27" s="60">
        <f>VLOOKUP($A27,'Return Data'!$B$7:$R$2292,13,0)</f>
        <v>-0.1729</v>
      </c>
      <c r="K27" s="61">
        <f t="shared" si="3"/>
        <v>16</v>
      </c>
      <c r="L27" s="60">
        <f>VLOOKUP($A27,'Return Data'!$B$7:$R$2292,17,0)</f>
        <v>14.0458</v>
      </c>
      <c r="M27" s="61">
        <f t="shared" si="4"/>
        <v>6</v>
      </c>
      <c r="N27" s="60">
        <f>VLOOKUP($A27,'Return Data'!$B$7:$R$2292,14,0)</f>
        <v>15.1653</v>
      </c>
      <c r="O27" s="61">
        <f t="shared" si="5"/>
        <v>6</v>
      </c>
      <c r="P27" s="60"/>
      <c r="Q27" s="61"/>
      <c r="R27" s="60">
        <f>VLOOKUP($A27,'Return Data'!$B$7:$R$2292,16,0)</f>
        <v>16.4389</v>
      </c>
      <c r="S27" s="62">
        <f t="shared" si="6"/>
        <v>3</v>
      </c>
    </row>
    <row r="28" spans="1:19" x14ac:dyDescent="0.3">
      <c r="A28" s="58" t="s">
        <v>510</v>
      </c>
      <c r="B28" s="59">
        <f>VLOOKUP($A28,'Return Data'!$B$7:$R$2292,3,0)</f>
        <v>44958</v>
      </c>
      <c r="C28" s="60">
        <f>VLOOKUP($A28,'Return Data'!$B$7:$R$2292,4,0)</f>
        <v>22.09</v>
      </c>
      <c r="D28" s="60">
        <f>VLOOKUP($A28,'Return Data'!$B$7:$R$2292,10,0)</f>
        <v>-1.8614999999999999</v>
      </c>
      <c r="E28" s="61">
        <f t="shared" si="0"/>
        <v>13</v>
      </c>
      <c r="F28" s="60">
        <f>VLOOKUP($A28,'Return Data'!$B$7:$R$2292,11,0)</f>
        <v>0.96440000000000003</v>
      </c>
      <c r="G28" s="61">
        <f t="shared" si="1"/>
        <v>20</v>
      </c>
      <c r="H28" s="60">
        <f>VLOOKUP($A28,'Return Data'!$B$7:$R$2292,12,0)</f>
        <v>2.6821000000000002</v>
      </c>
      <c r="I28" s="61">
        <f t="shared" si="2"/>
        <v>17</v>
      </c>
      <c r="J28" s="60">
        <f>VLOOKUP($A28,'Return Data'!$B$7:$R$2292,13,0)</f>
        <v>-0.36980000000000002</v>
      </c>
      <c r="K28" s="61">
        <f t="shared" si="3"/>
        <v>20</v>
      </c>
      <c r="L28" s="60">
        <f>VLOOKUP($A28,'Return Data'!$B$7:$R$2292,17,0)</f>
        <v>9.9674999999999994</v>
      </c>
      <c r="M28" s="61">
        <f t="shared" si="4"/>
        <v>16</v>
      </c>
      <c r="N28" s="60">
        <f>VLOOKUP($A28,'Return Data'!$B$7:$R$2292,14,0)</f>
        <v>12.392799999999999</v>
      </c>
      <c r="O28" s="61">
        <f t="shared" si="5"/>
        <v>15</v>
      </c>
      <c r="P28" s="60">
        <f>VLOOKUP($A28,'Return Data'!$B$7:$R$2292,15,0)</f>
        <v>9.4200999999999997</v>
      </c>
      <c r="Q28" s="61">
        <f>RANK(P28,P$8:P$38,0)</f>
        <v>8</v>
      </c>
      <c r="R28" s="60">
        <f>VLOOKUP($A28,'Return Data'!$B$7:$R$2292,16,0)</f>
        <v>11.117900000000001</v>
      </c>
      <c r="S28" s="62">
        <f t="shared" si="6"/>
        <v>18</v>
      </c>
    </row>
    <row r="29" spans="1:19" x14ac:dyDescent="0.3">
      <c r="A29" s="58" t="s">
        <v>512</v>
      </c>
      <c r="B29" s="59">
        <f>VLOOKUP($A29,'Return Data'!$B$7:$R$2292,3,0)</f>
        <v>44958</v>
      </c>
      <c r="C29" s="60">
        <f>VLOOKUP($A29,'Return Data'!$B$7:$R$2292,4,0)</f>
        <v>15.1037</v>
      </c>
      <c r="D29" s="60">
        <f>VLOOKUP($A29,'Return Data'!$B$7:$R$2292,10,0)</f>
        <v>-4.3681999999999999</v>
      </c>
      <c r="E29" s="61">
        <f t="shared" si="0"/>
        <v>28</v>
      </c>
      <c r="F29" s="60">
        <f>VLOOKUP($A29,'Return Data'!$B$7:$R$2292,11,0)</f>
        <v>0.99970000000000003</v>
      </c>
      <c r="G29" s="61">
        <f t="shared" si="1"/>
        <v>19</v>
      </c>
      <c r="H29" s="60">
        <f>VLOOKUP($A29,'Return Data'!$B$7:$R$2292,12,0)</f>
        <v>3.7763</v>
      </c>
      <c r="I29" s="61">
        <f t="shared" si="2"/>
        <v>10</v>
      </c>
      <c r="J29" s="60">
        <f>VLOOKUP($A29,'Return Data'!$B$7:$R$2292,13,0)</f>
        <v>0.97740000000000005</v>
      </c>
      <c r="K29" s="61">
        <f t="shared" si="3"/>
        <v>11</v>
      </c>
      <c r="L29" s="60">
        <f>VLOOKUP($A29,'Return Data'!$B$7:$R$2292,17,0)</f>
        <v>5.8330000000000002</v>
      </c>
      <c r="M29" s="61">
        <f t="shared" si="4"/>
        <v>29</v>
      </c>
      <c r="N29" s="60">
        <f>VLOOKUP($A29,'Return Data'!$B$7:$R$2292,14,0)</f>
        <v>9.0747999999999998</v>
      </c>
      <c r="O29" s="61">
        <f t="shared" si="5"/>
        <v>26</v>
      </c>
      <c r="P29" s="60"/>
      <c r="Q29" s="61"/>
      <c r="R29" s="60">
        <f>VLOOKUP($A29,'Return Data'!$B$7:$R$2292,16,0)</f>
        <v>9.8569999999999993</v>
      </c>
      <c r="S29" s="62">
        <f t="shared" si="6"/>
        <v>23</v>
      </c>
    </row>
    <row r="30" spans="1:19" x14ac:dyDescent="0.3">
      <c r="A30" s="58" t="s">
        <v>1812</v>
      </c>
      <c r="B30" s="59">
        <f>VLOOKUP($A30,'Return Data'!$B$7:$R$2292,3,0)</f>
        <v>44958</v>
      </c>
      <c r="C30" s="60">
        <f>VLOOKUP($A30,'Return Data'!$B$7:$R$2292,4,0)</f>
        <v>14.3645</v>
      </c>
      <c r="D30" s="60">
        <f>VLOOKUP($A30,'Return Data'!$B$7:$R$2292,10,0)</f>
        <v>-2.0817999999999999</v>
      </c>
      <c r="E30" s="61">
        <f t="shared" si="0"/>
        <v>15</v>
      </c>
      <c r="F30" s="60">
        <f>VLOOKUP($A30,'Return Data'!$B$7:$R$2292,11,0)</f>
        <v>2.1097999999999999</v>
      </c>
      <c r="G30" s="61">
        <f t="shared" si="1"/>
        <v>13</v>
      </c>
      <c r="H30" s="60">
        <f>VLOOKUP($A30,'Return Data'!$B$7:$R$2292,12,0)</f>
        <v>2.0264000000000002</v>
      </c>
      <c r="I30" s="61">
        <f t="shared" si="2"/>
        <v>20</v>
      </c>
      <c r="J30" s="60">
        <f>VLOOKUP($A30,'Return Data'!$B$7:$R$2292,13,0)</f>
        <v>-0.34410000000000002</v>
      </c>
      <c r="K30" s="61">
        <f t="shared" si="3"/>
        <v>19</v>
      </c>
      <c r="L30" s="60">
        <f>VLOOKUP($A30,'Return Data'!$B$7:$R$2292,17,0)</f>
        <v>9.7073999999999998</v>
      </c>
      <c r="M30" s="61">
        <f t="shared" si="4"/>
        <v>18</v>
      </c>
      <c r="N30" s="60">
        <f>VLOOKUP($A30,'Return Data'!$B$7:$R$2292,14,0)</f>
        <v>9.1146999999999991</v>
      </c>
      <c r="O30" s="61">
        <f t="shared" si="5"/>
        <v>25</v>
      </c>
      <c r="P30" s="60"/>
      <c r="Q30" s="61"/>
      <c r="R30" s="60">
        <f>VLOOKUP($A30,'Return Data'!$B$7:$R$2292,16,0)</f>
        <v>7.9028</v>
      </c>
      <c r="S30" s="62">
        <f t="shared" si="6"/>
        <v>29</v>
      </c>
    </row>
    <row r="31" spans="1:19" x14ac:dyDescent="0.3">
      <c r="A31" s="58" t="s">
        <v>513</v>
      </c>
      <c r="B31" s="59">
        <f>VLOOKUP($A31,'Return Data'!$B$7:$R$2292,3,0)</f>
        <v>44958</v>
      </c>
      <c r="C31" s="60">
        <f>VLOOKUP($A31,'Return Data'!$B$7:$R$2292,4,0)</f>
        <v>69.104600000000005</v>
      </c>
      <c r="D31" s="60">
        <f>VLOOKUP($A31,'Return Data'!$B$7:$R$2292,10,0)</f>
        <v>-1.6629</v>
      </c>
      <c r="E31" s="61">
        <f t="shared" si="0"/>
        <v>11</v>
      </c>
      <c r="F31" s="60">
        <f>VLOOKUP($A31,'Return Data'!$B$7:$R$2292,11,0)</f>
        <v>3.8584000000000001</v>
      </c>
      <c r="G31" s="61">
        <f t="shared" si="1"/>
        <v>6</v>
      </c>
      <c r="H31" s="60">
        <f>VLOOKUP($A31,'Return Data'!$B$7:$R$2292,12,0)</f>
        <v>4.9420999999999999</v>
      </c>
      <c r="I31" s="61">
        <f t="shared" si="2"/>
        <v>7</v>
      </c>
      <c r="J31" s="60">
        <f>VLOOKUP($A31,'Return Data'!$B$7:$R$2292,13,0)</f>
        <v>2.8791000000000002</v>
      </c>
      <c r="K31" s="61">
        <f t="shared" si="3"/>
        <v>8</v>
      </c>
      <c r="L31" s="60">
        <f>VLOOKUP($A31,'Return Data'!$B$7:$R$2292,17,0)</f>
        <v>13.786199999999999</v>
      </c>
      <c r="M31" s="61">
        <f t="shared" si="4"/>
        <v>9</v>
      </c>
      <c r="N31" s="60">
        <f>VLOOKUP($A31,'Return Data'!$B$7:$R$2292,14,0)</f>
        <v>8.4434000000000005</v>
      </c>
      <c r="O31" s="61">
        <f t="shared" si="5"/>
        <v>28</v>
      </c>
      <c r="P31" s="60">
        <f>VLOOKUP($A31,'Return Data'!$B$7:$R$2292,15,0)</f>
        <v>4.0465</v>
      </c>
      <c r="Q31" s="61">
        <f t="shared" ref="Q31:Q38" si="8">RANK(P31,P$8:P$38,0)</f>
        <v>24</v>
      </c>
      <c r="R31" s="60">
        <f>VLOOKUP($A31,'Return Data'!$B$7:$R$2292,16,0)</f>
        <v>11.569100000000001</v>
      </c>
      <c r="S31" s="62">
        <f t="shared" si="6"/>
        <v>14</v>
      </c>
    </row>
    <row r="32" spans="1:19" x14ac:dyDescent="0.3">
      <c r="A32" s="58" t="s">
        <v>519</v>
      </c>
      <c r="B32" s="59">
        <f>VLOOKUP($A32,'Return Data'!$B$7:$R$2292,3,0)</f>
        <v>44958</v>
      </c>
      <c r="C32" s="60">
        <f>VLOOKUP($A32,'Return Data'!$B$7:$R$2292,4,0)</f>
        <v>92.77</v>
      </c>
      <c r="D32" s="60">
        <f>VLOOKUP($A32,'Return Data'!$B$7:$R$2292,10,0)</f>
        <v>-0.82320000000000004</v>
      </c>
      <c r="E32" s="61">
        <f t="shared" si="0"/>
        <v>6</v>
      </c>
      <c r="F32" s="60">
        <f>VLOOKUP($A32,'Return Data'!$B$7:$R$2292,11,0)</f>
        <v>3.2498999999999998</v>
      </c>
      <c r="G32" s="61">
        <f t="shared" si="1"/>
        <v>11</v>
      </c>
      <c r="H32" s="60">
        <f>VLOOKUP($A32,'Return Data'!$B$7:$R$2292,12,0)</f>
        <v>3.4340999999999999</v>
      </c>
      <c r="I32" s="61">
        <f t="shared" si="2"/>
        <v>13</v>
      </c>
      <c r="J32" s="60">
        <f>VLOOKUP($A32,'Return Data'!$B$7:$R$2292,13,0)</f>
        <v>-2.3986999999999998</v>
      </c>
      <c r="K32" s="61">
        <f t="shared" si="3"/>
        <v>24</v>
      </c>
      <c r="L32" s="60">
        <f>VLOOKUP($A32,'Return Data'!$B$7:$R$2292,17,0)</f>
        <v>7.8951000000000002</v>
      </c>
      <c r="M32" s="61">
        <f t="shared" si="4"/>
        <v>24</v>
      </c>
      <c r="N32" s="60">
        <f>VLOOKUP($A32,'Return Data'!$B$7:$R$2292,14,0)</f>
        <v>9.2911000000000001</v>
      </c>
      <c r="O32" s="61">
        <f t="shared" si="5"/>
        <v>23</v>
      </c>
      <c r="P32" s="60">
        <f>VLOOKUP($A32,'Return Data'!$B$7:$R$2292,15,0)</f>
        <v>6.2159000000000004</v>
      </c>
      <c r="Q32" s="61">
        <f t="shared" si="8"/>
        <v>19</v>
      </c>
      <c r="R32" s="60">
        <f>VLOOKUP($A32,'Return Data'!$B$7:$R$2292,16,0)</f>
        <v>12.4369</v>
      </c>
      <c r="S32" s="62">
        <f t="shared" si="6"/>
        <v>11</v>
      </c>
    </row>
    <row r="33" spans="1:19" x14ac:dyDescent="0.3">
      <c r="A33" s="58" t="s">
        <v>521</v>
      </c>
      <c r="B33" s="59">
        <f>VLOOKUP($A33,'Return Data'!$B$7:$R$2292,3,0)</f>
        <v>44958</v>
      </c>
      <c r="C33" s="60">
        <f>VLOOKUP($A33,'Return Data'!$B$7:$R$2292,4,0)</f>
        <v>291.28969999999998</v>
      </c>
      <c r="D33" s="60">
        <f>VLOOKUP($A33,'Return Data'!$B$7:$R$2292,10,0)</f>
        <v>-6.6429</v>
      </c>
      <c r="E33" s="61">
        <f t="shared" si="0"/>
        <v>31</v>
      </c>
      <c r="F33" s="60">
        <f>VLOOKUP($A33,'Return Data'!$B$7:$R$2292,11,0)</f>
        <v>1.4189000000000001</v>
      </c>
      <c r="G33" s="61">
        <f t="shared" si="1"/>
        <v>16</v>
      </c>
      <c r="H33" s="60">
        <f>VLOOKUP($A33,'Return Data'!$B$7:$R$2292,12,0)</f>
        <v>1.853</v>
      </c>
      <c r="I33" s="61">
        <f t="shared" si="2"/>
        <v>22</v>
      </c>
      <c r="J33" s="60">
        <f>VLOOKUP($A33,'Return Data'!$B$7:$R$2292,13,0)</f>
        <v>4.7251000000000003</v>
      </c>
      <c r="K33" s="61">
        <f t="shared" si="3"/>
        <v>3</v>
      </c>
      <c r="L33" s="60">
        <f>VLOOKUP($A33,'Return Data'!$B$7:$R$2292,17,0)</f>
        <v>22.438199999999998</v>
      </c>
      <c r="M33" s="61">
        <f t="shared" si="4"/>
        <v>2</v>
      </c>
      <c r="N33" s="60">
        <f>VLOOKUP($A33,'Return Data'!$B$7:$R$2292,14,0)</f>
        <v>27.214600000000001</v>
      </c>
      <c r="O33" s="61">
        <f t="shared" si="5"/>
        <v>1</v>
      </c>
      <c r="P33" s="60">
        <f>VLOOKUP($A33,'Return Data'!$B$7:$R$2292,15,0)</f>
        <v>16.645600000000002</v>
      </c>
      <c r="Q33" s="61">
        <f t="shared" si="8"/>
        <v>1</v>
      </c>
      <c r="R33" s="60">
        <f>VLOOKUP($A33,'Return Data'!$B$7:$R$2292,16,0)</f>
        <v>16.6568</v>
      </c>
      <c r="S33" s="62">
        <f t="shared" si="6"/>
        <v>2</v>
      </c>
    </row>
    <row r="34" spans="1:19" x14ac:dyDescent="0.3">
      <c r="A34" s="58" t="s">
        <v>1660</v>
      </c>
      <c r="B34" s="59">
        <f>VLOOKUP($A34,'Return Data'!$B$7:$R$2292,3,0)</f>
        <v>44958</v>
      </c>
      <c r="C34" s="60">
        <f>VLOOKUP($A34,'Return Data'!$B$7:$R$2292,4,0)</f>
        <v>480.48179536750001</v>
      </c>
      <c r="D34" s="60">
        <f>VLOOKUP($A34,'Return Data'!$B$7:$R$2292,10,0)</f>
        <v>-3.5230000000000001</v>
      </c>
      <c r="E34" s="61">
        <f t="shared" si="0"/>
        <v>26</v>
      </c>
      <c r="F34" s="60">
        <f>VLOOKUP($A34,'Return Data'!$B$7:$R$2292,11,0)</f>
        <v>-0.2051</v>
      </c>
      <c r="G34" s="61">
        <f t="shared" si="1"/>
        <v>29</v>
      </c>
      <c r="H34" s="60">
        <f>VLOOKUP($A34,'Return Data'!$B$7:$R$2292,12,0)</f>
        <v>0.22059999999999999</v>
      </c>
      <c r="I34" s="61">
        <f t="shared" si="2"/>
        <v>26</v>
      </c>
      <c r="J34" s="60">
        <f>VLOOKUP($A34,'Return Data'!$B$7:$R$2292,13,0)</f>
        <v>-0.30059999999999998</v>
      </c>
      <c r="K34" s="61">
        <f t="shared" si="3"/>
        <v>18</v>
      </c>
      <c r="L34" s="60">
        <f>VLOOKUP($A34,'Return Data'!$B$7:$R$2292,17,0)</f>
        <v>10.356400000000001</v>
      </c>
      <c r="M34" s="61">
        <f t="shared" si="4"/>
        <v>15</v>
      </c>
      <c r="N34" s="60">
        <f>VLOOKUP($A34,'Return Data'!$B$7:$R$2292,14,0)</f>
        <v>11.0908</v>
      </c>
      <c r="O34" s="61">
        <f t="shared" si="5"/>
        <v>17</v>
      </c>
      <c r="P34" s="60">
        <f>VLOOKUP($A34,'Return Data'!$B$7:$R$2292,15,0)</f>
        <v>9.4949999999999992</v>
      </c>
      <c r="Q34" s="61">
        <f t="shared" si="8"/>
        <v>7</v>
      </c>
      <c r="R34" s="60">
        <f>VLOOKUP($A34,'Return Data'!$B$7:$R$2292,16,0)</f>
        <v>15.3386</v>
      </c>
      <c r="S34" s="62">
        <f t="shared" si="6"/>
        <v>4</v>
      </c>
    </row>
    <row r="35" spans="1:19" x14ac:dyDescent="0.3">
      <c r="A35" s="58" t="s">
        <v>524</v>
      </c>
      <c r="B35" s="59">
        <f>VLOOKUP($A35,'Return Data'!$B$7:$R$2292,3,0)</f>
        <v>44958</v>
      </c>
      <c r="C35" s="60">
        <f>VLOOKUP($A35,'Return Data'!$B$7:$R$2292,4,0)</f>
        <v>22.850999999999999</v>
      </c>
      <c r="D35" s="60">
        <f>VLOOKUP($A35,'Return Data'!$B$7:$R$2292,10,0)</f>
        <v>-2.8931</v>
      </c>
      <c r="E35" s="61">
        <f t="shared" si="0"/>
        <v>21</v>
      </c>
      <c r="F35" s="60">
        <f>VLOOKUP($A35,'Return Data'!$B$7:$R$2292,11,0)</f>
        <v>-0.1978</v>
      </c>
      <c r="G35" s="61">
        <f t="shared" si="1"/>
        <v>28</v>
      </c>
      <c r="H35" s="60">
        <f>VLOOKUP($A35,'Return Data'!$B$7:$R$2292,12,0)</f>
        <v>1.7114</v>
      </c>
      <c r="I35" s="61">
        <f t="shared" si="2"/>
        <v>23</v>
      </c>
      <c r="J35" s="60">
        <f>VLOOKUP($A35,'Return Data'!$B$7:$R$2292,13,0)</f>
        <v>-0.28710000000000002</v>
      </c>
      <c r="K35" s="61">
        <f t="shared" si="3"/>
        <v>17</v>
      </c>
      <c r="L35" s="60">
        <f>VLOOKUP($A35,'Return Data'!$B$7:$R$2292,17,0)</f>
        <v>7.0263999999999998</v>
      </c>
      <c r="M35" s="61">
        <f t="shared" si="4"/>
        <v>27</v>
      </c>
      <c r="N35" s="60">
        <f>VLOOKUP($A35,'Return Data'!$B$7:$R$2292,14,0)</f>
        <v>9.1679999999999993</v>
      </c>
      <c r="O35" s="61">
        <f t="shared" si="5"/>
        <v>24</v>
      </c>
      <c r="P35" s="60">
        <f>VLOOKUP($A35,'Return Data'!$B$7:$R$2292,15,0)</f>
        <v>6.9699</v>
      </c>
      <c r="Q35" s="61">
        <f t="shared" si="8"/>
        <v>18</v>
      </c>
      <c r="R35" s="60">
        <f>VLOOKUP($A35,'Return Data'!$B$7:$R$2292,16,0)</f>
        <v>9.4478000000000009</v>
      </c>
      <c r="S35" s="62">
        <f t="shared" si="6"/>
        <v>24</v>
      </c>
    </row>
    <row r="36" spans="1:19" x14ac:dyDescent="0.3">
      <c r="A36" s="58" t="s">
        <v>1845</v>
      </c>
      <c r="B36" s="59">
        <f>VLOOKUP($A36,'Return Data'!$B$7:$R$2292,3,0)</f>
        <v>44958</v>
      </c>
      <c r="C36" s="60">
        <f>VLOOKUP($A36,'Return Data'!$B$7:$R$2292,4,0)</f>
        <v>111.8823</v>
      </c>
      <c r="D36" s="60">
        <f>VLOOKUP($A36,'Return Data'!$B$7:$R$2292,10,0)</f>
        <v>-3.3569</v>
      </c>
      <c r="E36" s="61">
        <f t="shared" si="0"/>
        <v>25</v>
      </c>
      <c r="F36" s="60">
        <f>VLOOKUP($A36,'Return Data'!$B$7:$R$2292,11,0)</f>
        <v>1.1909000000000001</v>
      </c>
      <c r="G36" s="61">
        <f t="shared" si="1"/>
        <v>18</v>
      </c>
      <c r="H36" s="60">
        <f>VLOOKUP($A36,'Return Data'!$B$7:$R$2292,12,0)</f>
        <v>3.0566</v>
      </c>
      <c r="I36" s="61">
        <f t="shared" si="2"/>
        <v>15</v>
      </c>
      <c r="J36" s="60">
        <f>VLOOKUP($A36,'Return Data'!$B$7:$R$2292,13,0)</f>
        <v>-6.9599999999999995E-2</v>
      </c>
      <c r="K36" s="61">
        <f t="shared" si="3"/>
        <v>15</v>
      </c>
      <c r="L36" s="60">
        <f>VLOOKUP($A36,'Return Data'!$B$7:$R$2292,17,0)</f>
        <v>10.8087</v>
      </c>
      <c r="M36" s="61">
        <f t="shared" si="4"/>
        <v>13</v>
      </c>
      <c r="N36" s="60">
        <f>VLOOKUP($A36,'Return Data'!$B$7:$R$2292,14,0)</f>
        <v>13.106</v>
      </c>
      <c r="O36" s="61">
        <f t="shared" si="5"/>
        <v>10</v>
      </c>
      <c r="P36" s="60">
        <f>VLOOKUP($A36,'Return Data'!$B$7:$R$2292,15,0)</f>
        <v>7.8079999999999998</v>
      </c>
      <c r="Q36" s="61">
        <f t="shared" si="8"/>
        <v>15</v>
      </c>
      <c r="R36" s="60">
        <f>VLOOKUP($A36,'Return Data'!$B$7:$R$2292,16,0)</f>
        <v>11.0372</v>
      </c>
      <c r="S36" s="62">
        <f t="shared" si="6"/>
        <v>19</v>
      </c>
    </row>
    <row r="37" spans="1:19" x14ac:dyDescent="0.3">
      <c r="A37" s="58" t="s">
        <v>528</v>
      </c>
      <c r="B37" s="59">
        <f>VLOOKUP($A37,'Return Data'!$B$7:$R$2292,3,0)</f>
        <v>44958</v>
      </c>
      <c r="C37" s="60">
        <f>VLOOKUP($A37,'Return Data'!$B$7:$R$2292,4,0)</f>
        <v>431.46662999887599</v>
      </c>
      <c r="D37" s="60">
        <f>VLOOKUP($A37,'Return Data'!$B$7:$R$2292,10,0)</f>
        <v>-1.6229</v>
      </c>
      <c r="E37" s="61">
        <f t="shared" si="0"/>
        <v>10</v>
      </c>
      <c r="F37" s="60">
        <f>VLOOKUP($A37,'Return Data'!$B$7:$R$2292,11,0)</f>
        <v>3.5718000000000001</v>
      </c>
      <c r="G37" s="61">
        <f t="shared" si="1"/>
        <v>8</v>
      </c>
      <c r="H37" s="60">
        <f>VLOOKUP($A37,'Return Data'!$B$7:$R$2292,12,0)</f>
        <v>6.5656999999999996</v>
      </c>
      <c r="I37" s="61">
        <f t="shared" si="2"/>
        <v>4</v>
      </c>
      <c r="J37" s="60">
        <f>VLOOKUP($A37,'Return Data'!$B$7:$R$2292,13,0)</f>
        <v>3.1038000000000001</v>
      </c>
      <c r="K37" s="61">
        <f t="shared" si="3"/>
        <v>7</v>
      </c>
      <c r="L37" s="60">
        <f>VLOOKUP($A37,'Return Data'!$B$7:$R$2292,17,0)</f>
        <v>12.7125</v>
      </c>
      <c r="M37" s="61">
        <f t="shared" si="4"/>
        <v>11</v>
      </c>
      <c r="N37" s="60">
        <f>VLOOKUP($A37,'Return Data'!$B$7:$R$2292,14,0)</f>
        <v>13.0481</v>
      </c>
      <c r="O37" s="61">
        <f t="shared" si="5"/>
        <v>11</v>
      </c>
      <c r="P37" s="60">
        <f>VLOOKUP($A37,'Return Data'!$B$7:$R$2292,15,0)</f>
        <v>8.1853999999999996</v>
      </c>
      <c r="Q37" s="61">
        <f t="shared" si="8"/>
        <v>14</v>
      </c>
      <c r="R37" s="60">
        <f>VLOOKUP($A37,'Return Data'!$B$7:$R$2292,16,0)</f>
        <v>14.7644</v>
      </c>
      <c r="S37" s="62">
        <f t="shared" si="6"/>
        <v>5</v>
      </c>
    </row>
    <row r="38" spans="1:19" x14ac:dyDescent="0.3">
      <c r="A38" s="58" t="s">
        <v>530</v>
      </c>
      <c r="B38" s="59">
        <f>VLOOKUP($A38,'Return Data'!$B$7:$R$2292,3,0)</f>
        <v>44958</v>
      </c>
      <c r="C38" s="60">
        <f>VLOOKUP($A38,'Return Data'!$B$7:$R$2292,4,0)</f>
        <v>267.42927370008198</v>
      </c>
      <c r="D38" s="60">
        <f>VLOOKUP($A38,'Return Data'!$B$7:$R$2292,10,0)</f>
        <v>-0.57069999999999999</v>
      </c>
      <c r="E38" s="61">
        <f t="shared" si="0"/>
        <v>4</v>
      </c>
      <c r="F38" s="60">
        <f>VLOOKUP($A38,'Return Data'!$B$7:$R$2292,11,0)</f>
        <v>3.6724000000000001</v>
      </c>
      <c r="G38" s="61">
        <f t="shared" si="1"/>
        <v>7</v>
      </c>
      <c r="H38" s="60">
        <f>VLOOKUP($A38,'Return Data'!$B$7:$R$2292,12,0)</f>
        <v>6.8041</v>
      </c>
      <c r="I38" s="61">
        <f t="shared" si="2"/>
        <v>3</v>
      </c>
      <c r="J38" s="60">
        <f>VLOOKUP($A38,'Return Data'!$B$7:$R$2292,13,0)</f>
        <v>3.2692000000000001</v>
      </c>
      <c r="K38" s="61">
        <f t="shared" si="3"/>
        <v>6</v>
      </c>
      <c r="L38" s="60">
        <f>VLOOKUP($A38,'Return Data'!$B$7:$R$2292,17,0)</f>
        <v>14.7079</v>
      </c>
      <c r="M38" s="61">
        <f t="shared" si="4"/>
        <v>4</v>
      </c>
      <c r="N38" s="60">
        <f>VLOOKUP($A38,'Return Data'!$B$7:$R$2292,14,0)</f>
        <v>15.563800000000001</v>
      </c>
      <c r="O38" s="61">
        <f t="shared" si="5"/>
        <v>5</v>
      </c>
      <c r="P38" s="60">
        <f>VLOOKUP($A38,'Return Data'!$B$7:$R$2292,15,0)</f>
        <v>8.2674000000000003</v>
      </c>
      <c r="Q38" s="61">
        <f t="shared" si="8"/>
        <v>13</v>
      </c>
      <c r="R38" s="60">
        <f>VLOOKUP($A38,'Return Data'!$B$7:$R$2292,16,0)</f>
        <v>12.4056</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-2.3112096774193547</v>
      </c>
      <c r="E40" s="69"/>
      <c r="F40" s="70">
        <f>AVERAGE(F8:F38)</f>
        <v>1.8016225806451611</v>
      </c>
      <c r="G40" s="69"/>
      <c r="H40" s="70">
        <f>AVERAGE(H8:H38)</f>
        <v>2.8047580645161285</v>
      </c>
      <c r="I40" s="69"/>
      <c r="J40" s="70">
        <f>AVERAGE(J8:J38)</f>
        <v>-6.1035483870967647E-2</v>
      </c>
      <c r="K40" s="69"/>
      <c r="L40" s="70">
        <f>AVERAGE(L8:L38)</f>
        <v>10.938990322580645</v>
      </c>
      <c r="M40" s="69"/>
      <c r="N40" s="70">
        <f>AVERAGE(N8:N38)</f>
        <v>12.363067741935485</v>
      </c>
      <c r="O40" s="69"/>
      <c r="P40" s="70">
        <f>AVERAGE(P8:P38)</f>
        <v>8.5394124999999992</v>
      </c>
      <c r="Q40" s="69"/>
      <c r="R40" s="70">
        <f>AVERAGE(R8:R38)</f>
        <v>11.41456451612903</v>
      </c>
      <c r="S40" s="71"/>
    </row>
    <row r="41" spans="1:19" x14ac:dyDescent="0.3">
      <c r="A41" s="68" t="s">
        <v>28</v>
      </c>
      <c r="B41" s="69"/>
      <c r="C41" s="69"/>
      <c r="D41" s="70">
        <f>MIN(D8:D38)</f>
        <v>-6.6429</v>
      </c>
      <c r="E41" s="69"/>
      <c r="F41" s="70">
        <f>MIN(F8:F38)</f>
        <v>-2.8571</v>
      </c>
      <c r="G41" s="69"/>
      <c r="H41" s="70">
        <f>MIN(H8:H38)</f>
        <v>-4.0101000000000004</v>
      </c>
      <c r="I41" s="69"/>
      <c r="J41" s="70">
        <f>MIN(J8:J38)</f>
        <v>-6.5815000000000001</v>
      </c>
      <c r="K41" s="69"/>
      <c r="L41" s="70">
        <f>MIN(L8:L38)</f>
        <v>0</v>
      </c>
      <c r="M41" s="69"/>
      <c r="N41" s="70">
        <f>MIN(N8:N38)</f>
        <v>0</v>
      </c>
      <c r="O41" s="69"/>
      <c r="P41" s="70">
        <f>MIN(P8:P38)</f>
        <v>4.0465</v>
      </c>
      <c r="Q41" s="69"/>
      <c r="R41" s="70">
        <f>MIN(R8:R38)</f>
        <v>0</v>
      </c>
      <c r="S41" s="71"/>
    </row>
    <row r="42" spans="1:19" ht="15" thickBot="1" x14ac:dyDescent="0.35">
      <c r="A42" s="72" t="s">
        <v>29</v>
      </c>
      <c r="B42" s="73"/>
      <c r="C42" s="73"/>
      <c r="D42" s="74">
        <f>MAX(D8:D38)</f>
        <v>0.2046</v>
      </c>
      <c r="E42" s="73"/>
      <c r="F42" s="74">
        <f>MAX(F8:F38)</f>
        <v>5.4500999999999999</v>
      </c>
      <c r="G42" s="73"/>
      <c r="H42" s="74">
        <f>MAX(H8:H38)</f>
        <v>8.1423000000000005</v>
      </c>
      <c r="I42" s="73"/>
      <c r="J42" s="74">
        <f>MAX(J8:J38)</f>
        <v>5.5648999999999997</v>
      </c>
      <c r="K42" s="73"/>
      <c r="L42" s="74">
        <f>MAX(L8:L38)</f>
        <v>22.840599999999998</v>
      </c>
      <c r="M42" s="73"/>
      <c r="N42" s="74">
        <f>MAX(N8:N38)</f>
        <v>27.214600000000001</v>
      </c>
      <c r="O42" s="73"/>
      <c r="P42" s="74">
        <f>MAX(P8:P38)</f>
        <v>16.645600000000002</v>
      </c>
      <c r="Q42" s="73"/>
      <c r="R42" s="74">
        <f>MAX(R8:R38)</f>
        <v>17.973800000000001</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1465</v>
      </c>
      <c r="B8" s="59">
        <f>VLOOKUP($A8,'Return Data'!$B$7:$R$2292,3,0)</f>
        <v>44958</v>
      </c>
      <c r="C8" s="60">
        <f>VLOOKUP($A8,'Return Data'!$B$7:$R$2292,4,0)</f>
        <v>57.578099999999999</v>
      </c>
      <c r="D8" s="60">
        <f>VLOOKUP($A8,'Return Data'!$B$7:$R$2292,10,0)</f>
        <v>2.8620999999999999</v>
      </c>
      <c r="E8" s="61">
        <f t="shared" ref="E8:E27" si="0">RANK(D8,D$8:D$27,0)</f>
        <v>8</v>
      </c>
      <c r="F8" s="60">
        <f>VLOOKUP($A8,'Return Data'!$B$7:$R$2292,11,0)</f>
        <v>5.1482000000000001</v>
      </c>
      <c r="G8" s="61">
        <f t="shared" ref="G8:G27" si="1">RANK(F8,F$8:F$27,0)</f>
        <v>11</v>
      </c>
      <c r="H8" s="60">
        <f>VLOOKUP($A8,'Return Data'!$B$7:$R$2292,12,0)</f>
        <v>5.1593</v>
      </c>
      <c r="I8" s="61">
        <f t="shared" ref="I8:I27" si="2">RANK(H8,H$8:H$27,0)</f>
        <v>9</v>
      </c>
      <c r="J8" s="60">
        <f>VLOOKUP($A8,'Return Data'!$B$7:$R$2292,13,0)</f>
        <v>5.8484999999999996</v>
      </c>
      <c r="K8" s="61">
        <f t="shared" ref="K8:K27" si="3">RANK(J8,J$8:J$27,0)</f>
        <v>2</v>
      </c>
      <c r="L8" s="60">
        <f>VLOOKUP($A8,'Return Data'!$B$7:$R$2292,17,0)</f>
        <v>9.0579999999999998</v>
      </c>
      <c r="M8" s="61">
        <f t="shared" ref="M8:M25" si="4">RANK(L8,L$8:L$27,0)</f>
        <v>5</v>
      </c>
      <c r="N8" s="60">
        <f>VLOOKUP($A8,'Return Data'!$B$7:$R$2292,14,0)</f>
        <v>10.4963</v>
      </c>
      <c r="O8" s="61">
        <f t="shared" ref="O8:O25" si="5">RANK(N8,N$8:N$27,0)</f>
        <v>4</v>
      </c>
      <c r="P8" s="60">
        <f>VLOOKUP($A8,'Return Data'!$B$7:$R$2292,15,0)</f>
        <v>7.3592000000000004</v>
      </c>
      <c r="Q8" s="61">
        <f t="shared" ref="Q8:Q25" si="6">RANK(P8,P$8:P$27,0)</f>
        <v>7</v>
      </c>
      <c r="R8" s="60">
        <f>VLOOKUP($A8,'Return Data'!$B$7:$R$2292,16,0)</f>
        <v>10.546099999999999</v>
      </c>
      <c r="S8" s="62">
        <f t="shared" ref="S8:S27" si="7">RANK(R8,R$8:R$27,0)</f>
        <v>1</v>
      </c>
    </row>
    <row r="9" spans="1:20" x14ac:dyDescent="0.3">
      <c r="A9" s="58" t="s">
        <v>1466</v>
      </c>
      <c r="B9" s="59">
        <f>VLOOKUP($A9,'Return Data'!$B$7:$R$2292,3,0)</f>
        <v>44958</v>
      </c>
      <c r="C9" s="60">
        <f>VLOOKUP($A9,'Return Data'!$B$7:$R$2292,4,0)</f>
        <v>27.763300000000001</v>
      </c>
      <c r="D9" s="60">
        <f>VLOOKUP($A9,'Return Data'!$B$7:$R$2292,10,0)</f>
        <v>-0.1414</v>
      </c>
      <c r="E9" s="61">
        <f t="shared" si="0"/>
        <v>19</v>
      </c>
      <c r="F9" s="60">
        <f>VLOOKUP($A9,'Return Data'!$B$7:$R$2292,11,0)</f>
        <v>3.5373000000000001</v>
      </c>
      <c r="G9" s="61">
        <f t="shared" si="1"/>
        <v>16</v>
      </c>
      <c r="H9" s="60">
        <f>VLOOKUP($A9,'Return Data'!$B$7:$R$2292,12,0)</f>
        <v>3.3184</v>
      </c>
      <c r="I9" s="61">
        <f t="shared" si="2"/>
        <v>17</v>
      </c>
      <c r="J9" s="60">
        <f>VLOOKUP($A9,'Return Data'!$B$7:$R$2292,13,0)</f>
        <v>1.6798999999999999</v>
      </c>
      <c r="K9" s="61">
        <f t="shared" si="3"/>
        <v>17</v>
      </c>
      <c r="L9" s="60">
        <f>VLOOKUP($A9,'Return Data'!$B$7:$R$2292,17,0)</f>
        <v>6.6822999999999997</v>
      </c>
      <c r="M9" s="61">
        <f t="shared" si="4"/>
        <v>12</v>
      </c>
      <c r="N9" s="60">
        <f>VLOOKUP($A9,'Return Data'!$B$7:$R$2292,14,0)</f>
        <v>8.9430999999999994</v>
      </c>
      <c r="O9" s="61">
        <f t="shared" si="5"/>
        <v>9</v>
      </c>
      <c r="P9" s="60">
        <f>VLOOKUP($A9,'Return Data'!$B$7:$R$2292,15,0)</f>
        <v>6.8964999999999996</v>
      </c>
      <c r="Q9" s="61">
        <f t="shared" si="6"/>
        <v>10</v>
      </c>
      <c r="R9" s="60">
        <f>VLOOKUP($A9,'Return Data'!$B$7:$R$2292,16,0)</f>
        <v>8.8827999999999996</v>
      </c>
      <c r="S9" s="62">
        <f t="shared" si="7"/>
        <v>9</v>
      </c>
    </row>
    <row r="10" spans="1:20" x14ac:dyDescent="0.3">
      <c r="A10" s="58" t="s">
        <v>1908</v>
      </c>
      <c r="B10" s="59">
        <f>VLOOKUP($A10,'Return Data'!$B$7:$R$2292,3,0)</f>
        <v>44958</v>
      </c>
      <c r="C10" s="60">
        <f>VLOOKUP($A10,'Return Data'!$B$7:$R$2292,4,0)</f>
        <v>41.777999999999999</v>
      </c>
      <c r="D10" s="60">
        <f>VLOOKUP($A10,'Return Data'!$B$7:$R$2292,10,0)</f>
        <v>1.7273000000000001</v>
      </c>
      <c r="E10" s="61">
        <f t="shared" si="0"/>
        <v>14</v>
      </c>
      <c r="F10" s="60">
        <f>VLOOKUP($A10,'Return Data'!$B$7:$R$2292,11,0)</f>
        <v>4.9793000000000003</v>
      </c>
      <c r="G10" s="61">
        <f t="shared" si="1"/>
        <v>13</v>
      </c>
      <c r="H10" s="60">
        <f>VLOOKUP($A10,'Return Data'!$B$7:$R$2292,12,0)</f>
        <v>5.0865999999999998</v>
      </c>
      <c r="I10" s="61">
        <f t="shared" si="2"/>
        <v>11</v>
      </c>
      <c r="J10" s="60">
        <f>VLOOKUP($A10,'Return Data'!$B$7:$R$2292,13,0)</f>
        <v>3.8938000000000001</v>
      </c>
      <c r="K10" s="61">
        <f t="shared" si="3"/>
        <v>9</v>
      </c>
      <c r="L10" s="60">
        <f>VLOOKUP($A10,'Return Data'!$B$7:$R$2292,17,0)</f>
        <v>5.8738999999999999</v>
      </c>
      <c r="M10" s="61">
        <f t="shared" si="4"/>
        <v>14</v>
      </c>
      <c r="N10" s="60">
        <f>VLOOKUP($A10,'Return Data'!$B$7:$R$2292,14,0)</f>
        <v>7.2766000000000002</v>
      </c>
      <c r="O10" s="61">
        <f t="shared" si="5"/>
        <v>13</v>
      </c>
      <c r="P10" s="60">
        <f>VLOOKUP($A10,'Return Data'!$B$7:$R$2292,15,0)</f>
        <v>7.4424999999999999</v>
      </c>
      <c r="Q10" s="61">
        <f t="shared" si="6"/>
        <v>6</v>
      </c>
      <c r="R10" s="60">
        <f>VLOOKUP($A10,'Return Data'!$B$7:$R$2292,16,0)</f>
        <v>9.2474000000000007</v>
      </c>
      <c r="S10" s="62">
        <f t="shared" si="7"/>
        <v>8</v>
      </c>
    </row>
    <row r="11" spans="1:20" x14ac:dyDescent="0.3">
      <c r="A11" s="58" t="s">
        <v>1962</v>
      </c>
      <c r="B11" s="59">
        <f>VLOOKUP($A11,'Return Data'!$B$7:$R$2292,3,0)</f>
        <v>44958</v>
      </c>
      <c r="C11" s="60">
        <f>VLOOKUP($A11,'Return Data'!$B$7:$R$2292,4,0)</f>
        <v>29.3245</v>
      </c>
      <c r="D11" s="60">
        <f>VLOOKUP($A11,'Return Data'!$B$7:$R$2292,10,0)</f>
        <v>0.92620000000000002</v>
      </c>
      <c r="E11" s="61">
        <f t="shared" si="0"/>
        <v>16</v>
      </c>
      <c r="F11" s="60">
        <f>VLOOKUP($A11,'Return Data'!$B$7:$R$2292,11,0)</f>
        <v>3.8331</v>
      </c>
      <c r="G11" s="61">
        <f t="shared" si="1"/>
        <v>15</v>
      </c>
      <c r="H11" s="60">
        <f>VLOOKUP($A11,'Return Data'!$B$7:$R$2292,12,0)</f>
        <v>3.8999000000000001</v>
      </c>
      <c r="I11" s="61">
        <f t="shared" si="2"/>
        <v>16</v>
      </c>
      <c r="J11" s="60">
        <f>VLOOKUP($A11,'Return Data'!$B$7:$R$2292,13,0)</f>
        <v>21.631499999999999</v>
      </c>
      <c r="K11" s="61">
        <f t="shared" si="3"/>
        <v>1</v>
      </c>
      <c r="L11" s="60">
        <f>VLOOKUP($A11,'Return Data'!$B$7:$R$2292,17,0)</f>
        <v>15.395200000000001</v>
      </c>
      <c r="M11" s="61">
        <f t="shared" si="4"/>
        <v>1</v>
      </c>
      <c r="N11" s="60">
        <f>VLOOKUP($A11,'Return Data'!$B$7:$R$2292,14,0)</f>
        <v>13.828900000000001</v>
      </c>
      <c r="O11" s="61">
        <f t="shared" si="5"/>
        <v>1</v>
      </c>
      <c r="P11" s="60">
        <f>VLOOKUP($A11,'Return Data'!$B$7:$R$2292,15,0)</f>
        <v>6.3522999999999996</v>
      </c>
      <c r="Q11" s="61">
        <f t="shared" si="6"/>
        <v>14</v>
      </c>
      <c r="R11" s="60">
        <f>VLOOKUP($A11,'Return Data'!$B$7:$R$2292,16,0)</f>
        <v>8.3795999999999999</v>
      </c>
      <c r="S11" s="62">
        <f t="shared" si="7"/>
        <v>11</v>
      </c>
    </row>
    <row r="12" spans="1:20" x14ac:dyDescent="0.3">
      <c r="A12" s="58" t="s">
        <v>1468</v>
      </c>
      <c r="B12" s="59">
        <f>VLOOKUP($A12,'Return Data'!$B$7:$R$2292,3,0)</f>
        <v>44958</v>
      </c>
      <c r="C12" s="60">
        <f>VLOOKUP($A12,'Return Data'!$B$7:$R$2292,4,0)</f>
        <v>86.049800000000005</v>
      </c>
      <c r="D12" s="60">
        <f>VLOOKUP($A12,'Return Data'!$B$7:$R$2292,10,0)</f>
        <v>2.6642000000000001</v>
      </c>
      <c r="E12" s="61">
        <f t="shared" si="0"/>
        <v>9</v>
      </c>
      <c r="F12" s="60">
        <f>VLOOKUP($A12,'Return Data'!$B$7:$R$2292,11,0)</f>
        <v>4.9943999999999997</v>
      </c>
      <c r="G12" s="61">
        <f t="shared" si="1"/>
        <v>12</v>
      </c>
      <c r="H12" s="60">
        <f>VLOOKUP($A12,'Return Data'!$B$7:$R$2292,12,0)</f>
        <v>4.9945000000000004</v>
      </c>
      <c r="I12" s="61">
        <f t="shared" si="2"/>
        <v>12</v>
      </c>
      <c r="J12" s="60">
        <f>VLOOKUP($A12,'Return Data'!$B$7:$R$2292,13,0)</f>
        <v>3.5312999999999999</v>
      </c>
      <c r="K12" s="61">
        <f t="shared" si="3"/>
        <v>12</v>
      </c>
      <c r="L12" s="60">
        <f>VLOOKUP($A12,'Return Data'!$B$7:$R$2292,17,0)</f>
        <v>7.4459</v>
      </c>
      <c r="M12" s="61">
        <f t="shared" si="4"/>
        <v>10</v>
      </c>
      <c r="N12" s="60">
        <f>VLOOKUP($A12,'Return Data'!$B$7:$R$2292,14,0)</f>
        <v>9.4829000000000008</v>
      </c>
      <c r="O12" s="61">
        <f t="shared" si="5"/>
        <v>7</v>
      </c>
      <c r="P12" s="60">
        <f>VLOOKUP($A12,'Return Data'!$B$7:$R$2292,15,0)</f>
        <v>9.1632999999999996</v>
      </c>
      <c r="Q12" s="61">
        <f t="shared" si="6"/>
        <v>2</v>
      </c>
      <c r="R12" s="60">
        <f>VLOOKUP($A12,'Return Data'!$B$7:$R$2292,16,0)</f>
        <v>9.6225000000000005</v>
      </c>
      <c r="S12" s="62">
        <f t="shared" si="7"/>
        <v>5</v>
      </c>
    </row>
    <row r="13" spans="1:20" x14ac:dyDescent="0.3">
      <c r="A13" s="58" t="s">
        <v>1469</v>
      </c>
      <c r="B13" s="59">
        <f>VLOOKUP($A13,'Return Data'!$B$7:$R$2292,3,0)</f>
        <v>44958</v>
      </c>
      <c r="C13" s="60">
        <f>VLOOKUP($A13,'Return Data'!$B$7:$R$2292,4,0)</f>
        <v>50.043199999999999</v>
      </c>
      <c r="D13" s="60">
        <f>VLOOKUP($A13,'Return Data'!$B$7:$R$2292,10,0)</f>
        <v>4.7317</v>
      </c>
      <c r="E13" s="61">
        <f t="shared" si="0"/>
        <v>3</v>
      </c>
      <c r="F13" s="60">
        <f>VLOOKUP($A13,'Return Data'!$B$7:$R$2292,11,0)</f>
        <v>5.5084999999999997</v>
      </c>
      <c r="G13" s="61">
        <f t="shared" si="1"/>
        <v>10</v>
      </c>
      <c r="H13" s="60">
        <f>VLOOKUP($A13,'Return Data'!$B$7:$R$2292,12,0)</f>
        <v>4.4786000000000001</v>
      </c>
      <c r="I13" s="61">
        <f t="shared" si="2"/>
        <v>13</v>
      </c>
      <c r="J13" s="60">
        <f>VLOOKUP($A13,'Return Data'!$B$7:$R$2292,13,0)</f>
        <v>2.9596</v>
      </c>
      <c r="K13" s="61">
        <f t="shared" si="3"/>
        <v>14</v>
      </c>
      <c r="L13" s="60">
        <f>VLOOKUP($A13,'Return Data'!$B$7:$R$2292,17,0)</f>
        <v>6.8601000000000001</v>
      </c>
      <c r="M13" s="61">
        <f t="shared" si="4"/>
        <v>11</v>
      </c>
      <c r="N13" s="60">
        <f>VLOOKUP($A13,'Return Data'!$B$7:$R$2292,14,0)</f>
        <v>7.7845000000000004</v>
      </c>
      <c r="O13" s="61">
        <f t="shared" si="5"/>
        <v>12</v>
      </c>
      <c r="P13" s="60">
        <f>VLOOKUP($A13,'Return Data'!$B$7:$R$2292,15,0)</f>
        <v>5.8772000000000002</v>
      </c>
      <c r="Q13" s="61">
        <f t="shared" si="6"/>
        <v>16</v>
      </c>
      <c r="R13" s="60">
        <f>VLOOKUP($A13,'Return Data'!$B$7:$R$2292,16,0)</f>
        <v>8.1357999999999997</v>
      </c>
      <c r="S13" s="62">
        <f t="shared" si="7"/>
        <v>14</v>
      </c>
    </row>
    <row r="14" spans="1:20" x14ac:dyDescent="0.3">
      <c r="A14" s="58" t="s">
        <v>1470</v>
      </c>
      <c r="B14" s="59">
        <f>VLOOKUP($A14,'Return Data'!$B$7:$R$2292,3,0)</f>
        <v>44958</v>
      </c>
      <c r="C14" s="60">
        <f>VLOOKUP($A14,'Return Data'!$B$7:$R$2292,4,0)</f>
        <v>75.967600000000004</v>
      </c>
      <c r="D14" s="60">
        <f>VLOOKUP($A14,'Return Data'!$B$7:$R$2292,10,0)</f>
        <v>2.0973999999999999</v>
      </c>
      <c r="E14" s="61">
        <f t="shared" si="0"/>
        <v>12</v>
      </c>
      <c r="F14" s="60">
        <f>VLOOKUP($A14,'Return Data'!$B$7:$R$2292,11,0)</f>
        <v>6.2967000000000004</v>
      </c>
      <c r="G14" s="61">
        <f t="shared" si="1"/>
        <v>5</v>
      </c>
      <c r="H14" s="60">
        <f>VLOOKUP($A14,'Return Data'!$B$7:$R$2292,12,0)</f>
        <v>5.9829999999999997</v>
      </c>
      <c r="I14" s="61">
        <f t="shared" si="2"/>
        <v>5</v>
      </c>
      <c r="J14" s="60">
        <f>VLOOKUP($A14,'Return Data'!$B$7:$R$2292,13,0)</f>
        <v>3.9561000000000002</v>
      </c>
      <c r="K14" s="61">
        <f t="shared" si="3"/>
        <v>8</v>
      </c>
      <c r="L14" s="60">
        <f>VLOOKUP($A14,'Return Data'!$B$7:$R$2292,17,0)</f>
        <v>6.3177000000000003</v>
      </c>
      <c r="M14" s="61">
        <f t="shared" si="4"/>
        <v>13</v>
      </c>
      <c r="N14" s="60">
        <f>VLOOKUP($A14,'Return Data'!$B$7:$R$2292,14,0)</f>
        <v>6.7488999999999999</v>
      </c>
      <c r="O14" s="61">
        <f t="shared" si="5"/>
        <v>15</v>
      </c>
      <c r="P14" s="60">
        <f>VLOOKUP($A14,'Return Data'!$B$7:$R$2292,15,0)</f>
        <v>6.7180999999999997</v>
      </c>
      <c r="Q14" s="61">
        <f t="shared" si="6"/>
        <v>11</v>
      </c>
      <c r="R14" s="60">
        <f>VLOOKUP($A14,'Return Data'!$B$7:$R$2292,16,0)</f>
        <v>8.7920999999999996</v>
      </c>
      <c r="S14" s="62">
        <f t="shared" si="7"/>
        <v>10</v>
      </c>
    </row>
    <row r="15" spans="1:20" x14ac:dyDescent="0.3">
      <c r="A15" s="58" t="s">
        <v>1472</v>
      </c>
      <c r="B15" s="59">
        <f>VLOOKUP($A15,'Return Data'!$B$7:$R$2292,3,0)</f>
        <v>44958</v>
      </c>
      <c r="C15" s="60">
        <f>VLOOKUP($A15,'Return Data'!$B$7:$R$2292,4,0)</f>
        <v>66.053899999999999</v>
      </c>
      <c r="D15" s="60">
        <f>VLOOKUP($A15,'Return Data'!$B$7:$R$2292,10,0)</f>
        <v>5.8720999999999997</v>
      </c>
      <c r="E15" s="61">
        <f t="shared" si="0"/>
        <v>1</v>
      </c>
      <c r="F15" s="60">
        <f>VLOOKUP($A15,'Return Data'!$B$7:$R$2292,11,0)</f>
        <v>8.7873000000000001</v>
      </c>
      <c r="G15" s="61">
        <f t="shared" si="1"/>
        <v>1</v>
      </c>
      <c r="H15" s="60">
        <f>VLOOKUP($A15,'Return Data'!$B$7:$R$2292,12,0)</f>
        <v>7.4230999999999998</v>
      </c>
      <c r="I15" s="61">
        <f t="shared" si="2"/>
        <v>1</v>
      </c>
      <c r="J15" s="60">
        <f>VLOOKUP($A15,'Return Data'!$B$7:$R$2292,13,0)</f>
        <v>5.6662999999999997</v>
      </c>
      <c r="K15" s="61">
        <f t="shared" si="3"/>
        <v>3</v>
      </c>
      <c r="L15" s="60">
        <f>VLOOKUP($A15,'Return Data'!$B$7:$R$2292,17,0)</f>
        <v>9.6303999999999998</v>
      </c>
      <c r="M15" s="61">
        <f t="shared" si="4"/>
        <v>3</v>
      </c>
      <c r="N15" s="60">
        <f>VLOOKUP($A15,'Return Data'!$B$7:$R$2292,14,0)</f>
        <v>10.0656</v>
      </c>
      <c r="O15" s="61">
        <f t="shared" si="5"/>
        <v>5</v>
      </c>
      <c r="P15" s="60">
        <f>VLOOKUP($A15,'Return Data'!$B$7:$R$2292,15,0)</f>
        <v>7.9463999999999997</v>
      </c>
      <c r="Q15" s="61">
        <f t="shared" si="6"/>
        <v>5</v>
      </c>
      <c r="R15" s="60">
        <f>VLOOKUP($A15,'Return Data'!$B$7:$R$2292,16,0)</f>
        <v>9.4840999999999998</v>
      </c>
      <c r="S15" s="62">
        <f t="shared" si="7"/>
        <v>6</v>
      </c>
    </row>
    <row r="16" spans="1:20" x14ac:dyDescent="0.3">
      <c r="A16" t="s">
        <v>2018</v>
      </c>
      <c r="B16" s="59">
        <f>VLOOKUP($A16,'Return Data'!$B$7:$R$2292,3,0)</f>
        <v>44958</v>
      </c>
      <c r="C16" s="60">
        <f>VLOOKUP($A16,'Return Data'!$B$7:$R$2292,4,0)</f>
        <v>50.952300000000001</v>
      </c>
      <c r="D16" s="60">
        <f>VLOOKUP($A16,'Return Data'!$B$7:$R$2292,10,0)</f>
        <v>2.5263</v>
      </c>
      <c r="E16" s="61">
        <f t="shared" si="0"/>
        <v>11</v>
      </c>
      <c r="F16" s="60">
        <f>VLOOKUP($A16,'Return Data'!$B$7:$R$2292,11,0)</f>
        <v>3.3460999999999999</v>
      </c>
      <c r="G16" s="61">
        <f t="shared" si="1"/>
        <v>17</v>
      </c>
      <c r="H16" s="60">
        <f>VLOOKUP($A16,'Return Data'!$B$7:$R$2292,12,0)</f>
        <v>3.9617</v>
      </c>
      <c r="I16" s="61">
        <f t="shared" si="2"/>
        <v>15</v>
      </c>
      <c r="J16" s="60">
        <f>VLOOKUP($A16,'Return Data'!$B$7:$R$2292,13,0)</f>
        <v>1.7464999999999999</v>
      </c>
      <c r="K16" s="61">
        <f t="shared" si="3"/>
        <v>16</v>
      </c>
      <c r="L16" s="60">
        <f>VLOOKUP($A16,'Return Data'!$B$7:$R$2292,17,0)</f>
        <v>5.7054999999999998</v>
      </c>
      <c r="M16" s="61">
        <f t="shared" si="4"/>
        <v>15</v>
      </c>
      <c r="N16" s="60">
        <f>VLOOKUP($A16,'Return Data'!$B$7:$R$2292,14,0)</f>
        <v>7.8216999999999999</v>
      </c>
      <c r="O16" s="61">
        <f t="shared" si="5"/>
        <v>11</v>
      </c>
      <c r="P16" s="60">
        <f>VLOOKUP($A16,'Return Data'!$B$7:$R$2292,15,0)</f>
        <v>7.1650999999999998</v>
      </c>
      <c r="Q16" s="61">
        <f t="shared" si="6"/>
        <v>8</v>
      </c>
      <c r="R16" s="60">
        <f>VLOOKUP($A16,'Return Data'!$B$7:$R$2292,16,0)</f>
        <v>8.3474000000000004</v>
      </c>
      <c r="S16" s="62">
        <f t="shared" si="7"/>
        <v>12</v>
      </c>
    </row>
    <row r="17" spans="1:19" x14ac:dyDescent="0.3">
      <c r="A17" s="58" t="s">
        <v>1473</v>
      </c>
      <c r="B17" s="59">
        <f>VLOOKUP($A17,'Return Data'!$B$7:$R$2292,3,0)</f>
        <v>44958</v>
      </c>
      <c r="C17" s="60">
        <f>VLOOKUP($A17,'Return Data'!$B$7:$R$2292,4,0)</f>
        <v>62.598399999999998</v>
      </c>
      <c r="D17" s="60">
        <f>VLOOKUP($A17,'Return Data'!$B$7:$R$2292,10,0)</f>
        <v>1.8734</v>
      </c>
      <c r="E17" s="61">
        <f t="shared" si="0"/>
        <v>13</v>
      </c>
      <c r="F17" s="60">
        <f>VLOOKUP($A17,'Return Data'!$B$7:$R$2292,11,0)</f>
        <v>5.9865000000000004</v>
      </c>
      <c r="G17" s="61">
        <f t="shared" si="1"/>
        <v>8</v>
      </c>
      <c r="H17" s="60">
        <f>VLOOKUP($A17,'Return Data'!$B$7:$R$2292,12,0)</f>
        <v>6.0092999999999996</v>
      </c>
      <c r="I17" s="61">
        <f t="shared" si="2"/>
        <v>4</v>
      </c>
      <c r="J17" s="60">
        <f>VLOOKUP($A17,'Return Data'!$B$7:$R$2292,13,0)</f>
        <v>4.6242999999999999</v>
      </c>
      <c r="K17" s="61">
        <f t="shared" si="3"/>
        <v>7</v>
      </c>
      <c r="L17" s="60">
        <f>VLOOKUP($A17,'Return Data'!$B$7:$R$2292,17,0)</f>
        <v>7.9126000000000003</v>
      </c>
      <c r="M17" s="61">
        <f t="shared" si="4"/>
        <v>8</v>
      </c>
      <c r="N17" s="60">
        <f>VLOOKUP($A17,'Return Data'!$B$7:$R$2292,14,0)</f>
        <v>9.1601999999999997</v>
      </c>
      <c r="O17" s="61">
        <f t="shared" si="5"/>
        <v>8</v>
      </c>
      <c r="P17" s="60">
        <f>VLOOKUP($A17,'Return Data'!$B$7:$R$2292,15,0)</f>
        <v>8.8221000000000007</v>
      </c>
      <c r="Q17" s="61">
        <f t="shared" si="6"/>
        <v>4</v>
      </c>
      <c r="R17" s="60">
        <f>VLOOKUP($A17,'Return Data'!$B$7:$R$2292,16,0)</f>
        <v>10.4268</v>
      </c>
      <c r="S17" s="62">
        <f t="shared" si="7"/>
        <v>3</v>
      </c>
    </row>
    <row r="18" spans="1:19" x14ac:dyDescent="0.3">
      <c r="A18" s="58" t="s">
        <v>1474</v>
      </c>
      <c r="B18" s="59">
        <f>VLOOKUP($A18,'Return Data'!$B$7:$R$2292,3,0)</f>
        <v>44958</v>
      </c>
      <c r="C18" s="60">
        <f>VLOOKUP($A18,'Return Data'!$B$7:$R$2292,4,0)</f>
        <v>28.269200000000001</v>
      </c>
      <c r="D18" s="60">
        <f>VLOOKUP($A18,'Return Data'!$B$7:$R$2292,10,0)</f>
        <v>-1.6422000000000001</v>
      </c>
      <c r="E18" s="61">
        <f t="shared" si="0"/>
        <v>20</v>
      </c>
      <c r="F18" s="60">
        <f>VLOOKUP($A18,'Return Data'!$B$7:$R$2292,11,0)</f>
        <v>0.2248</v>
      </c>
      <c r="G18" s="61">
        <f t="shared" si="1"/>
        <v>18</v>
      </c>
      <c r="H18" s="60">
        <f>VLOOKUP($A18,'Return Data'!$B$7:$R$2292,12,0)</f>
        <v>1.5246</v>
      </c>
      <c r="I18" s="61">
        <f t="shared" si="2"/>
        <v>18</v>
      </c>
      <c r="J18" s="60">
        <f>VLOOKUP($A18,'Return Data'!$B$7:$R$2292,13,0)</f>
        <v>8.9599999999999999E-2</v>
      </c>
      <c r="K18" s="61">
        <f t="shared" si="3"/>
        <v>18</v>
      </c>
      <c r="L18" s="60">
        <f>VLOOKUP($A18,'Return Data'!$B$7:$R$2292,17,0)</f>
        <v>3.6640999999999999</v>
      </c>
      <c r="M18" s="61">
        <f t="shared" si="4"/>
        <v>18</v>
      </c>
      <c r="N18" s="60">
        <f>VLOOKUP($A18,'Return Data'!$B$7:$R$2292,14,0)</f>
        <v>5.3502000000000001</v>
      </c>
      <c r="O18" s="61">
        <f t="shared" si="5"/>
        <v>17</v>
      </c>
      <c r="P18" s="60">
        <f>VLOOKUP($A18,'Return Data'!$B$7:$R$2292,15,0)</f>
        <v>5.5890000000000004</v>
      </c>
      <c r="Q18" s="61">
        <f t="shared" si="6"/>
        <v>17</v>
      </c>
      <c r="R18" s="60">
        <f>VLOOKUP($A18,'Return Data'!$B$7:$R$2292,16,0)</f>
        <v>8.0757999999999992</v>
      </c>
      <c r="S18" s="62">
        <f t="shared" si="7"/>
        <v>15</v>
      </c>
    </row>
    <row r="19" spans="1:19" x14ac:dyDescent="0.3">
      <c r="A19" s="58" t="s">
        <v>1476</v>
      </c>
      <c r="B19" s="59">
        <f>VLOOKUP($A19,'Return Data'!$B$7:$R$2292,3,0)</f>
        <v>44958</v>
      </c>
      <c r="C19" s="60">
        <f>VLOOKUP($A19,'Return Data'!$B$7:$R$2292,4,0)</f>
        <v>49.909500000000001</v>
      </c>
      <c r="D19" s="60">
        <f>VLOOKUP($A19,'Return Data'!$B$7:$R$2292,10,0)</f>
        <v>3.2280000000000002</v>
      </c>
      <c r="E19" s="61">
        <f t="shared" si="0"/>
        <v>6</v>
      </c>
      <c r="F19" s="60">
        <f>VLOOKUP($A19,'Return Data'!$B$7:$R$2292,11,0)</f>
        <v>8.0587</v>
      </c>
      <c r="G19" s="61">
        <f t="shared" si="1"/>
        <v>2</v>
      </c>
      <c r="H19" s="60">
        <f>VLOOKUP($A19,'Return Data'!$B$7:$R$2292,12,0)</f>
        <v>6.9112</v>
      </c>
      <c r="I19" s="61">
        <f t="shared" si="2"/>
        <v>2</v>
      </c>
      <c r="J19" s="60">
        <f>VLOOKUP($A19,'Return Data'!$B$7:$R$2292,13,0)</f>
        <v>5.1673999999999998</v>
      </c>
      <c r="K19" s="61">
        <f t="shared" si="3"/>
        <v>5</v>
      </c>
      <c r="L19" s="60">
        <f>VLOOKUP($A19,'Return Data'!$B$7:$R$2292,17,0)</f>
        <v>9.7302</v>
      </c>
      <c r="M19" s="61">
        <f t="shared" si="4"/>
        <v>2</v>
      </c>
      <c r="N19" s="60">
        <f>VLOOKUP($A19,'Return Data'!$B$7:$R$2292,14,0)</f>
        <v>11.603199999999999</v>
      </c>
      <c r="O19" s="61">
        <f t="shared" si="5"/>
        <v>2</v>
      </c>
      <c r="P19" s="60">
        <f>VLOOKUP($A19,'Return Data'!$B$7:$R$2292,15,0)</f>
        <v>9.8569999999999993</v>
      </c>
      <c r="Q19" s="61">
        <f t="shared" si="6"/>
        <v>1</v>
      </c>
      <c r="R19" s="60">
        <f>VLOOKUP($A19,'Return Data'!$B$7:$R$2292,16,0)</f>
        <v>10.510300000000001</v>
      </c>
      <c r="S19" s="62">
        <f t="shared" si="7"/>
        <v>2</v>
      </c>
    </row>
    <row r="20" spans="1:19" x14ac:dyDescent="0.3">
      <c r="A20" s="58" t="s">
        <v>1477</v>
      </c>
      <c r="B20" s="59">
        <f>VLOOKUP($A20,'Return Data'!$B$7:$R$2292,3,0)</f>
        <v>0</v>
      </c>
      <c r="C20" s="60">
        <f>VLOOKUP($A20,'Return Data'!$B$7:$R$2292,4,0)</f>
        <v>0</v>
      </c>
      <c r="D20" s="60">
        <f>VLOOKUP($A20,'Return Data'!$B$7:$R$2292,10,0)</f>
        <v>0</v>
      </c>
      <c r="E20" s="61">
        <f t="shared" si="0"/>
        <v>17</v>
      </c>
      <c r="F20" s="60">
        <f>VLOOKUP($A20,'Return Data'!$B$7:$R$2292,11,0)</f>
        <v>0</v>
      </c>
      <c r="G20" s="61">
        <f t="shared" si="1"/>
        <v>19</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1478</v>
      </c>
      <c r="B21" s="59">
        <f>VLOOKUP($A21,'Return Data'!$B$7:$R$2292,3,0)</f>
        <v>44958</v>
      </c>
      <c r="C21" s="60">
        <f>VLOOKUP($A21,'Return Data'!$B$7:$R$2292,4,0)</f>
        <v>74.402299999999997</v>
      </c>
      <c r="D21" s="60">
        <f>VLOOKUP($A21,'Return Data'!$B$7:$R$2292,10,0)</f>
        <v>2.5339999999999998</v>
      </c>
      <c r="E21" s="61">
        <f t="shared" si="0"/>
        <v>10</v>
      </c>
      <c r="F21" s="60">
        <f>VLOOKUP($A21,'Return Data'!$B$7:$R$2292,11,0)</f>
        <v>3.8854000000000002</v>
      </c>
      <c r="G21" s="61">
        <f t="shared" si="1"/>
        <v>14</v>
      </c>
      <c r="H21" s="60">
        <f>VLOOKUP($A21,'Return Data'!$B$7:$R$2292,12,0)</f>
        <v>5.1029999999999998</v>
      </c>
      <c r="I21" s="61">
        <f t="shared" si="2"/>
        <v>10</v>
      </c>
      <c r="J21" s="60">
        <f>VLOOKUP($A21,'Return Data'!$B$7:$R$2292,13,0)</f>
        <v>2.6396000000000002</v>
      </c>
      <c r="K21" s="61">
        <f t="shared" si="3"/>
        <v>15</v>
      </c>
      <c r="L21" s="60">
        <f>VLOOKUP($A21,'Return Data'!$B$7:$R$2292,17,0)</f>
        <v>5.3132999999999999</v>
      </c>
      <c r="M21" s="61">
        <f t="shared" si="4"/>
        <v>17</v>
      </c>
      <c r="N21" s="60">
        <f>VLOOKUP($A21,'Return Data'!$B$7:$R$2292,14,0)</f>
        <v>6.9055999999999997</v>
      </c>
      <c r="O21" s="61">
        <f t="shared" si="5"/>
        <v>14</v>
      </c>
      <c r="P21" s="60">
        <f>VLOOKUP($A21,'Return Data'!$B$7:$R$2292,15,0)</f>
        <v>6.6753</v>
      </c>
      <c r="Q21" s="61">
        <f t="shared" si="6"/>
        <v>12</v>
      </c>
      <c r="R21" s="60">
        <f>VLOOKUP($A21,'Return Data'!$B$7:$R$2292,16,0)</f>
        <v>7.6711</v>
      </c>
      <c r="S21" s="62">
        <f t="shared" si="7"/>
        <v>17</v>
      </c>
    </row>
    <row r="22" spans="1:19" x14ac:dyDescent="0.3">
      <c r="A22" s="58" t="s">
        <v>1815</v>
      </c>
      <c r="B22" s="59">
        <f>VLOOKUP($A22,'Return Data'!$B$7:$R$2292,3,0)</f>
        <v>44958</v>
      </c>
      <c r="C22" s="60">
        <f>VLOOKUP($A22,'Return Data'!$B$7:$R$2292,4,0)</f>
        <v>26.4542</v>
      </c>
      <c r="D22" s="60">
        <f>VLOOKUP($A22,'Return Data'!$B$7:$R$2292,10,0)</f>
        <v>1.2819</v>
      </c>
      <c r="E22" s="61">
        <f t="shared" si="0"/>
        <v>15</v>
      </c>
      <c r="F22" s="60">
        <f>VLOOKUP($A22,'Return Data'!$B$7:$R$2292,11,0)</f>
        <v>6.0050999999999997</v>
      </c>
      <c r="G22" s="61">
        <f t="shared" si="1"/>
        <v>7</v>
      </c>
      <c r="H22" s="60">
        <f>VLOOKUP($A22,'Return Data'!$B$7:$R$2292,12,0)</f>
        <v>4.4615</v>
      </c>
      <c r="I22" s="61">
        <f t="shared" si="2"/>
        <v>14</v>
      </c>
      <c r="J22" s="60">
        <f>VLOOKUP($A22,'Return Data'!$B$7:$R$2292,13,0)</f>
        <v>3.5255999999999998</v>
      </c>
      <c r="K22" s="61">
        <f t="shared" si="3"/>
        <v>13</v>
      </c>
      <c r="L22" s="60">
        <f>VLOOKUP($A22,'Return Data'!$B$7:$R$2292,17,0)</f>
        <v>5.3555000000000001</v>
      </c>
      <c r="M22" s="61">
        <f t="shared" si="4"/>
        <v>16</v>
      </c>
      <c r="N22" s="60">
        <f>VLOOKUP($A22,'Return Data'!$B$7:$R$2292,14,0)</f>
        <v>5.9977</v>
      </c>
      <c r="O22" s="61">
        <f t="shared" si="5"/>
        <v>16</v>
      </c>
      <c r="P22" s="60">
        <f>VLOOKUP($A22,'Return Data'!$B$7:$R$2292,15,0)</f>
        <v>6.4409999999999998</v>
      </c>
      <c r="Q22" s="61">
        <f t="shared" si="6"/>
        <v>13</v>
      </c>
      <c r="R22" s="60">
        <f>VLOOKUP($A22,'Return Data'!$B$7:$R$2292,16,0)</f>
        <v>8.2090999999999994</v>
      </c>
      <c r="S22" s="62">
        <f t="shared" si="7"/>
        <v>13</v>
      </c>
    </row>
    <row r="23" spans="1:19" x14ac:dyDescent="0.3">
      <c r="A23" s="58" t="s">
        <v>1479</v>
      </c>
      <c r="B23" s="59">
        <f>VLOOKUP($A23,'Return Data'!$B$7:$R$2292,3,0)</f>
        <v>44958</v>
      </c>
      <c r="C23" s="60">
        <f>VLOOKUP($A23,'Return Data'!$B$7:$R$2292,4,0)</f>
        <v>50.117699999999999</v>
      </c>
      <c r="D23" s="60">
        <f>VLOOKUP($A23,'Return Data'!$B$7:$R$2292,10,0)</f>
        <v>5.0921000000000003</v>
      </c>
      <c r="E23" s="61">
        <f t="shared" si="0"/>
        <v>2</v>
      </c>
      <c r="F23" s="60">
        <f>VLOOKUP($A23,'Return Data'!$B$7:$R$2292,11,0)</f>
        <v>6.4703999999999997</v>
      </c>
      <c r="G23" s="61">
        <f t="shared" si="1"/>
        <v>4</v>
      </c>
      <c r="H23" s="60">
        <f>VLOOKUP($A23,'Return Data'!$B$7:$R$2292,12,0)</f>
        <v>5.8277000000000001</v>
      </c>
      <c r="I23" s="61">
        <f t="shared" si="2"/>
        <v>7</v>
      </c>
      <c r="J23" s="60">
        <f>VLOOKUP($A23,'Return Data'!$B$7:$R$2292,13,0)</f>
        <v>5.1444000000000001</v>
      </c>
      <c r="K23" s="61">
        <f t="shared" si="3"/>
        <v>6</v>
      </c>
      <c r="L23" s="60">
        <f>VLOOKUP($A23,'Return Data'!$B$7:$R$2292,17,0)</f>
        <v>7.8545999999999996</v>
      </c>
      <c r="M23" s="61">
        <f t="shared" si="4"/>
        <v>9</v>
      </c>
      <c r="N23" s="60">
        <f>VLOOKUP($A23,'Return Data'!$B$7:$R$2292,14,0)</f>
        <v>3.8807999999999998</v>
      </c>
      <c r="O23" s="61">
        <f t="shared" si="5"/>
        <v>18</v>
      </c>
      <c r="P23" s="60">
        <f>VLOOKUP($A23,'Return Data'!$B$7:$R$2292,15,0)</f>
        <v>3.1669</v>
      </c>
      <c r="Q23" s="61">
        <f t="shared" si="6"/>
        <v>18</v>
      </c>
      <c r="R23" s="60">
        <f>VLOOKUP($A23,'Return Data'!$B$7:$R$2292,16,0)</f>
        <v>6.9612999999999996</v>
      </c>
      <c r="S23" s="62">
        <f t="shared" si="7"/>
        <v>18</v>
      </c>
    </row>
    <row r="24" spans="1:19" x14ac:dyDescent="0.3">
      <c r="A24" s="58" t="s">
        <v>1852</v>
      </c>
      <c r="B24" s="59">
        <f>VLOOKUP($A24,'Return Data'!$B$7:$R$2292,3,0)</f>
        <v>44958</v>
      </c>
      <c r="C24" s="60">
        <f>VLOOKUP($A24,'Return Data'!$B$7:$R$2292,4,0)</f>
        <v>60.362499999999997</v>
      </c>
      <c r="D24" s="60">
        <f>VLOOKUP($A24,'Return Data'!$B$7:$R$2292,10,0)</f>
        <v>3.3477999999999999</v>
      </c>
      <c r="E24" s="61">
        <f t="shared" si="0"/>
        <v>5</v>
      </c>
      <c r="F24" s="60">
        <f>VLOOKUP($A24,'Return Data'!$B$7:$R$2292,11,0)</f>
        <v>7.1566999999999998</v>
      </c>
      <c r="G24" s="61">
        <f t="shared" si="1"/>
        <v>3</v>
      </c>
      <c r="H24" s="60">
        <f>VLOOKUP($A24,'Return Data'!$B$7:$R$2292,12,0)</f>
        <v>6.5810000000000004</v>
      </c>
      <c r="I24" s="61">
        <f t="shared" si="2"/>
        <v>3</v>
      </c>
      <c r="J24" s="60">
        <f>VLOOKUP($A24,'Return Data'!$B$7:$R$2292,13,0)</f>
        <v>5.3152999999999997</v>
      </c>
      <c r="K24" s="61">
        <f t="shared" si="3"/>
        <v>4</v>
      </c>
      <c r="L24" s="60">
        <f>VLOOKUP($A24,'Return Data'!$B$7:$R$2292,17,0)</f>
        <v>9.3790999999999993</v>
      </c>
      <c r="M24" s="61">
        <f t="shared" si="4"/>
        <v>4</v>
      </c>
      <c r="N24" s="60">
        <f>VLOOKUP($A24,'Return Data'!$B$7:$R$2292,14,0)</f>
        <v>10.8786</v>
      </c>
      <c r="O24" s="61">
        <f t="shared" si="5"/>
        <v>3</v>
      </c>
      <c r="P24" s="60">
        <f>VLOOKUP($A24,'Return Data'!$B$7:$R$2292,15,0)</f>
        <v>8.8236000000000008</v>
      </c>
      <c r="Q24" s="61">
        <f t="shared" si="6"/>
        <v>3</v>
      </c>
      <c r="R24" s="60">
        <f>VLOOKUP($A24,'Return Data'!$B$7:$R$2292,16,0)</f>
        <v>9.6549999999999994</v>
      </c>
      <c r="S24" s="62">
        <f t="shared" si="7"/>
        <v>4</v>
      </c>
    </row>
    <row r="25" spans="1:19" x14ac:dyDescent="0.3">
      <c r="A25" s="58" t="s">
        <v>1481</v>
      </c>
      <c r="B25" s="59">
        <f>VLOOKUP($A25,'Return Data'!$B$7:$R$2292,3,0)</f>
        <v>44958</v>
      </c>
      <c r="C25" s="60">
        <f>VLOOKUP($A25,'Return Data'!$B$7:$R$2292,4,0)</f>
        <v>26.1798</v>
      </c>
      <c r="D25" s="60">
        <f>VLOOKUP($A25,'Return Data'!$B$7:$R$2292,10,0)</f>
        <v>3.1835</v>
      </c>
      <c r="E25" s="61">
        <f t="shared" si="0"/>
        <v>7</v>
      </c>
      <c r="F25" s="60">
        <f>VLOOKUP($A25,'Return Data'!$B$7:$R$2292,11,0)</f>
        <v>5.9767000000000001</v>
      </c>
      <c r="G25" s="61">
        <f t="shared" si="1"/>
        <v>9</v>
      </c>
      <c r="H25" s="60">
        <f>VLOOKUP($A25,'Return Data'!$B$7:$R$2292,12,0)</f>
        <v>5.6025</v>
      </c>
      <c r="I25" s="61">
        <f t="shared" si="2"/>
        <v>8</v>
      </c>
      <c r="J25" s="60">
        <f>VLOOKUP($A25,'Return Data'!$B$7:$R$2292,13,0)</f>
        <v>3.6065</v>
      </c>
      <c r="K25" s="61">
        <f t="shared" si="3"/>
        <v>11</v>
      </c>
      <c r="L25" s="60">
        <f>VLOOKUP($A25,'Return Data'!$B$7:$R$2292,17,0)</f>
        <v>8.8061000000000007</v>
      </c>
      <c r="M25" s="61">
        <f t="shared" si="4"/>
        <v>7</v>
      </c>
      <c r="N25" s="60">
        <f>VLOOKUP($A25,'Return Data'!$B$7:$R$2292,14,0)</f>
        <v>8.6637000000000004</v>
      </c>
      <c r="O25" s="61">
        <f t="shared" si="5"/>
        <v>10</v>
      </c>
      <c r="P25" s="60">
        <f>VLOOKUP($A25,'Return Data'!$B$7:$R$2292,15,0)</f>
        <v>5.9625000000000004</v>
      </c>
      <c r="Q25" s="61">
        <f t="shared" si="6"/>
        <v>15</v>
      </c>
      <c r="R25" s="60">
        <f>VLOOKUP($A25,'Return Data'!$B$7:$R$2292,16,0)</f>
        <v>8.0648</v>
      </c>
      <c r="S25" s="62">
        <f t="shared" si="7"/>
        <v>16</v>
      </c>
    </row>
    <row r="26" spans="1:19" x14ac:dyDescent="0.3">
      <c r="A26" s="58" t="s">
        <v>1482</v>
      </c>
      <c r="B26" s="59">
        <f>VLOOKUP($A26,'Return Data'!$B$7:$R$2292,3,0)</f>
        <v>0</v>
      </c>
      <c r="C26" s="60">
        <f>VLOOKUP($A26,'Return Data'!$B$7:$R$2292,4,0)</f>
        <v>0</v>
      </c>
      <c r="D26" s="60">
        <f>VLOOKUP($A26,'Return Data'!$B$7:$R$2292,10,0)</f>
        <v>0</v>
      </c>
      <c r="E26" s="61">
        <f t="shared" si="0"/>
        <v>17</v>
      </c>
      <c r="F26" s="60">
        <f>VLOOKUP($A26,'Return Data'!$B$7:$R$2292,11,0)</f>
        <v>0</v>
      </c>
      <c r="G26" s="61">
        <f t="shared" si="1"/>
        <v>19</v>
      </c>
      <c r="H26" s="60">
        <f>VLOOKUP($A26,'Return Data'!$B$7:$R$2292,12,0)</f>
        <v>0</v>
      </c>
      <c r="I26" s="61">
        <f t="shared" si="2"/>
        <v>19</v>
      </c>
      <c r="J26" s="60">
        <f>VLOOKUP($A26,'Return Data'!$B$7:$R$2292,13,0)</f>
        <v>0</v>
      </c>
      <c r="K26" s="61">
        <f t="shared" ref="K26" si="8">RANK(J26,J$8:J$27,0)</f>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1483</v>
      </c>
      <c r="B27" s="59">
        <f>VLOOKUP($A27,'Return Data'!$B$7:$R$2292,3,0)</f>
        <v>44958</v>
      </c>
      <c r="C27" s="60">
        <f>VLOOKUP($A27,'Return Data'!$B$7:$R$2292,4,0)</f>
        <v>57.050800000000002</v>
      </c>
      <c r="D27" s="60">
        <f>VLOOKUP($A27,'Return Data'!$B$7:$R$2292,10,0)</f>
        <v>3.4144000000000001</v>
      </c>
      <c r="E27" s="61">
        <f t="shared" si="0"/>
        <v>4</v>
      </c>
      <c r="F27" s="60">
        <f>VLOOKUP($A27,'Return Data'!$B$7:$R$2292,11,0)</f>
        <v>6.1993999999999998</v>
      </c>
      <c r="G27" s="61">
        <f t="shared" si="1"/>
        <v>6</v>
      </c>
      <c r="H27" s="60">
        <f>VLOOKUP($A27,'Return Data'!$B$7:$R$2292,12,0)</f>
        <v>5.8921000000000001</v>
      </c>
      <c r="I27" s="61">
        <f t="shared" si="2"/>
        <v>6</v>
      </c>
      <c r="J27" s="60">
        <f>VLOOKUP($A27,'Return Data'!$B$7:$R$2292,13,0)</f>
        <v>3.7101000000000002</v>
      </c>
      <c r="K27" s="61">
        <f t="shared" si="3"/>
        <v>10</v>
      </c>
      <c r="L27" s="60">
        <f>VLOOKUP($A27,'Return Data'!$B$7:$R$2292,17,0)</f>
        <v>8.8175000000000008</v>
      </c>
      <c r="M27" s="61">
        <f>RANK(L27,L$8:L$27,0)</f>
        <v>6</v>
      </c>
      <c r="N27" s="60">
        <f>VLOOKUP($A27,'Return Data'!$B$7:$R$2292,14,0)</f>
        <v>9.9654000000000007</v>
      </c>
      <c r="O27" s="61">
        <f>RANK(N27,N$8:N$27,0)</f>
        <v>6</v>
      </c>
      <c r="P27" s="60">
        <f>VLOOKUP($A27,'Return Data'!$B$7:$R$2292,15,0)</f>
        <v>7.1574</v>
      </c>
      <c r="Q27" s="61">
        <f>RANK(P27,P$8:P$27,0)</f>
        <v>9</v>
      </c>
      <c r="R27" s="60">
        <f>VLOOKUP($A27,'Return Data'!$B$7:$R$2292,16,0)</f>
        <v>9.3582999999999998</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2.27894</v>
      </c>
      <c r="E29" s="69"/>
      <c r="F29" s="70">
        <f>AVERAGE(F8:F27)</f>
        <v>4.8197299999999998</v>
      </c>
      <c r="G29" s="69"/>
      <c r="H29" s="70">
        <f>AVERAGE(H8:H27)</f>
        <v>4.6108999999999991</v>
      </c>
      <c r="I29" s="69"/>
      <c r="J29" s="70">
        <f>AVERAGE(J8:J27)</f>
        <v>4.2368149999999991</v>
      </c>
      <c r="K29" s="69"/>
      <c r="L29" s="70">
        <f>AVERAGE(L8:L27)</f>
        <v>6.9901000000000009</v>
      </c>
      <c r="M29" s="69"/>
      <c r="N29" s="70">
        <f>AVERAGE(N8:N27)</f>
        <v>7.7426949999999994</v>
      </c>
      <c r="O29" s="69"/>
      <c r="P29" s="70">
        <f>AVERAGE(P8:P27)</f>
        <v>6.3707700000000003</v>
      </c>
      <c r="Q29" s="69"/>
      <c r="R29" s="70">
        <f>AVERAGE(R8:R27)</f>
        <v>8.0185149999999989</v>
      </c>
      <c r="S29" s="71"/>
    </row>
    <row r="30" spans="1:19" x14ac:dyDescent="0.3">
      <c r="A30" s="68" t="s">
        <v>28</v>
      </c>
      <c r="B30" s="69"/>
      <c r="C30" s="69"/>
      <c r="D30" s="70">
        <f>MIN(D8:D27)</f>
        <v>-1.6422000000000001</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5.8720999999999997</v>
      </c>
      <c r="E31" s="73"/>
      <c r="F31" s="74">
        <f>MAX(F8:F27)</f>
        <v>8.7873000000000001</v>
      </c>
      <c r="G31" s="73"/>
      <c r="H31" s="74">
        <f>MAX(H8:H27)</f>
        <v>7.4230999999999998</v>
      </c>
      <c r="I31" s="73"/>
      <c r="J31" s="74">
        <f>MAX(J8:J27)</f>
        <v>21.631499999999999</v>
      </c>
      <c r="K31" s="73"/>
      <c r="L31" s="74">
        <f>MAX(L8:L27)</f>
        <v>15.395200000000001</v>
      </c>
      <c r="M31" s="73"/>
      <c r="N31" s="74">
        <f>MAX(N8:N27)</f>
        <v>13.828900000000001</v>
      </c>
      <c r="O31" s="73"/>
      <c r="P31" s="74">
        <f>MAX(P8:P27)</f>
        <v>9.8569999999999993</v>
      </c>
      <c r="Q31" s="73"/>
      <c r="R31" s="74">
        <f>MAX(R8:R27)</f>
        <v>10.546099999999999</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1484</v>
      </c>
      <c r="B8" s="59">
        <f>VLOOKUP($A8,'Return Data'!$B$7:$R$2292,3,0)</f>
        <v>44958</v>
      </c>
      <c r="C8" s="60">
        <f>VLOOKUP($A8,'Return Data'!$B$7:$R$2292,4,0)</f>
        <v>52.700600000000001</v>
      </c>
      <c r="D8" s="60">
        <f>VLOOKUP($A8,'Return Data'!$B$7:$R$2292,10,0)</f>
        <v>1.9032</v>
      </c>
      <c r="E8" s="61">
        <f t="shared" ref="E8:E27" si="0">RANK(D8,D$8:D$27,0)</f>
        <v>7</v>
      </c>
      <c r="F8" s="60">
        <f>VLOOKUP($A8,'Return Data'!$B$7:$R$2292,11,0)</f>
        <v>4.1471</v>
      </c>
      <c r="G8" s="61">
        <f t="shared" ref="G8:G27" si="1">RANK(F8,F$8:F$27,0)</f>
        <v>11</v>
      </c>
      <c r="H8" s="60">
        <f>VLOOKUP($A8,'Return Data'!$B$7:$R$2292,12,0)</f>
        <v>4.1517999999999997</v>
      </c>
      <c r="I8" s="61">
        <f t="shared" ref="I8:I27" si="2">RANK(H8,H$8:H$27,0)</f>
        <v>9</v>
      </c>
      <c r="J8" s="60">
        <f>VLOOKUP($A8,'Return Data'!$B$7:$R$2292,13,0)</f>
        <v>4.8211000000000004</v>
      </c>
      <c r="K8" s="61">
        <f t="shared" ref="K8:K27" si="3">RANK(J8,J$8:J$27,0)</f>
        <v>3</v>
      </c>
      <c r="L8" s="60">
        <f>VLOOKUP($A8,'Return Data'!$B$7:$R$2292,17,0)</f>
        <v>8.0858000000000008</v>
      </c>
      <c r="M8" s="61">
        <f t="shared" ref="M8:M25" si="4">RANK(L8,L$8:L$27,0)</f>
        <v>6</v>
      </c>
      <c r="N8" s="60">
        <f>VLOOKUP($A8,'Return Data'!$B$7:$R$2292,14,0)</f>
        <v>9.5440000000000005</v>
      </c>
      <c r="O8" s="61">
        <f t="shared" ref="O8:O25" si="5">RANK(N8,N$8:N$27,0)</f>
        <v>5</v>
      </c>
      <c r="P8" s="60">
        <f>VLOOKUP($A8,'Return Data'!$B$7:$R$2292,15,0)</f>
        <v>6.4294000000000002</v>
      </c>
      <c r="Q8" s="61">
        <f t="shared" ref="Q8:Q25" si="6">RANK(P8,P$8:P$27,0)</f>
        <v>7</v>
      </c>
      <c r="R8" s="60">
        <f>VLOOKUP($A8,'Return Data'!$B$7:$R$2292,16,0)</f>
        <v>9.2898999999999994</v>
      </c>
      <c r="S8" s="62">
        <f t="shared" ref="S8:S27" si="7">RANK(R8,R$8:R$27,0)</f>
        <v>3</v>
      </c>
    </row>
    <row r="9" spans="1:20" x14ac:dyDescent="0.3">
      <c r="A9" s="58" t="s">
        <v>1839</v>
      </c>
      <c r="B9" s="59">
        <f>VLOOKUP($A9,'Return Data'!$B$7:$R$2292,3,0)</f>
        <v>44958</v>
      </c>
      <c r="C9" s="60">
        <f>VLOOKUP($A9,'Return Data'!$B$7:$R$2292,4,0)</f>
        <v>24.508600000000001</v>
      </c>
      <c r="D9" s="60">
        <f>VLOOKUP($A9,'Return Data'!$B$7:$R$2292,10,0)</f>
        <v>-1.4628000000000001</v>
      </c>
      <c r="E9" s="61">
        <f t="shared" si="0"/>
        <v>19</v>
      </c>
      <c r="F9" s="60">
        <f>VLOOKUP($A9,'Return Data'!$B$7:$R$2292,11,0)</f>
        <v>2.1964999999999999</v>
      </c>
      <c r="G9" s="61">
        <f t="shared" si="1"/>
        <v>16</v>
      </c>
      <c r="H9" s="60">
        <f>VLOOKUP($A9,'Return Data'!$B$7:$R$2292,12,0)</f>
        <v>1.9319</v>
      </c>
      <c r="I9" s="61">
        <f t="shared" si="2"/>
        <v>17</v>
      </c>
      <c r="J9" s="60">
        <f>VLOOKUP($A9,'Return Data'!$B$7:$R$2292,13,0)</f>
        <v>0.30080000000000001</v>
      </c>
      <c r="K9" s="61">
        <f t="shared" si="3"/>
        <v>17</v>
      </c>
      <c r="L9" s="60">
        <f>VLOOKUP($A9,'Return Data'!$B$7:$R$2292,17,0)</f>
        <v>5.3167999999999997</v>
      </c>
      <c r="M9" s="61">
        <f t="shared" si="4"/>
        <v>13</v>
      </c>
      <c r="N9" s="60">
        <f>VLOOKUP($A9,'Return Data'!$B$7:$R$2292,14,0)</f>
        <v>7.6627000000000001</v>
      </c>
      <c r="O9" s="61">
        <f t="shared" si="5"/>
        <v>10</v>
      </c>
      <c r="P9" s="60">
        <f>VLOOKUP($A9,'Return Data'!$B$7:$R$2292,15,0)</f>
        <v>5.7187999999999999</v>
      </c>
      <c r="Q9" s="61">
        <f t="shared" si="6"/>
        <v>12</v>
      </c>
      <c r="R9" s="60">
        <f>VLOOKUP($A9,'Return Data'!$B$7:$R$2292,16,0)</f>
        <v>7.4005000000000001</v>
      </c>
      <c r="S9" s="62">
        <f t="shared" si="7"/>
        <v>15</v>
      </c>
    </row>
    <row r="10" spans="1:20" x14ac:dyDescent="0.3">
      <c r="A10" s="58" t="s">
        <v>1909</v>
      </c>
      <c r="B10" s="59">
        <f>VLOOKUP($A10,'Return Data'!$B$7:$R$2292,3,0)</f>
        <v>44958</v>
      </c>
      <c r="C10" s="60">
        <f>VLOOKUP($A10,'Return Data'!$B$7:$R$2292,4,0)</f>
        <v>35.569000000000003</v>
      </c>
      <c r="D10" s="60">
        <f>VLOOKUP($A10,'Return Data'!$B$7:$R$2292,10,0)</f>
        <v>0.11269999999999999</v>
      </c>
      <c r="E10" s="61">
        <f t="shared" si="0"/>
        <v>15</v>
      </c>
      <c r="F10" s="60">
        <f>VLOOKUP($A10,'Return Data'!$B$7:$R$2292,11,0)</f>
        <v>3.3828999999999998</v>
      </c>
      <c r="G10" s="61">
        <f t="shared" si="1"/>
        <v>13</v>
      </c>
      <c r="H10" s="60">
        <f>VLOOKUP($A10,'Return Data'!$B$7:$R$2292,12,0)</f>
        <v>3.5226999999999999</v>
      </c>
      <c r="I10" s="61">
        <f t="shared" si="2"/>
        <v>13</v>
      </c>
      <c r="J10" s="60">
        <f>VLOOKUP($A10,'Return Data'!$B$7:$R$2292,13,0)</f>
        <v>2.3576999999999999</v>
      </c>
      <c r="K10" s="61">
        <f t="shared" si="3"/>
        <v>11</v>
      </c>
      <c r="L10" s="60">
        <f>VLOOKUP($A10,'Return Data'!$B$7:$R$2292,17,0)</f>
        <v>4.1567999999999996</v>
      </c>
      <c r="M10" s="61">
        <f t="shared" si="4"/>
        <v>16</v>
      </c>
      <c r="N10" s="60">
        <f>VLOOKUP($A10,'Return Data'!$B$7:$R$2292,14,0)</f>
        <v>5.5965999999999996</v>
      </c>
      <c r="O10" s="61">
        <f t="shared" si="5"/>
        <v>15</v>
      </c>
      <c r="P10" s="60">
        <f>VLOOKUP($A10,'Return Data'!$B$7:$R$2292,15,0)</f>
        <v>5.6626000000000003</v>
      </c>
      <c r="Q10" s="61">
        <f t="shared" si="6"/>
        <v>13</v>
      </c>
      <c r="R10" s="60">
        <f>VLOOKUP($A10,'Return Data'!$B$7:$R$2292,16,0)</f>
        <v>7.1516000000000002</v>
      </c>
      <c r="S10" s="62">
        <f t="shared" si="7"/>
        <v>16</v>
      </c>
    </row>
    <row r="11" spans="1:20" x14ac:dyDescent="0.3">
      <c r="A11" s="58" t="s">
        <v>1963</v>
      </c>
      <c r="B11" s="59">
        <f>VLOOKUP($A11,'Return Data'!$B$7:$R$2292,3,0)</f>
        <v>44958</v>
      </c>
      <c r="C11" s="60">
        <f>VLOOKUP($A11,'Return Data'!$B$7:$R$2292,4,0)</f>
        <v>27.8933</v>
      </c>
      <c r="D11" s="60">
        <f>VLOOKUP($A11,'Return Data'!$B$7:$R$2292,10,0)</f>
        <v>0.40579999999999999</v>
      </c>
      <c r="E11" s="61">
        <f t="shared" si="0"/>
        <v>14</v>
      </c>
      <c r="F11" s="60">
        <f>VLOOKUP($A11,'Return Data'!$B$7:$R$2292,11,0)</f>
        <v>3.3071000000000002</v>
      </c>
      <c r="G11" s="61">
        <f t="shared" si="1"/>
        <v>14</v>
      </c>
      <c r="H11" s="60">
        <f>VLOOKUP($A11,'Return Data'!$B$7:$R$2292,12,0)</f>
        <v>3.3311999999999999</v>
      </c>
      <c r="I11" s="61">
        <f t="shared" si="2"/>
        <v>14</v>
      </c>
      <c r="J11" s="60">
        <f>VLOOKUP($A11,'Return Data'!$B$7:$R$2292,13,0)</f>
        <v>20.944500000000001</v>
      </c>
      <c r="K11" s="61">
        <f t="shared" si="3"/>
        <v>1</v>
      </c>
      <c r="L11" s="60">
        <f>VLOOKUP($A11,'Return Data'!$B$7:$R$2292,17,0)</f>
        <v>14.787800000000001</v>
      </c>
      <c r="M11" s="61">
        <f t="shared" si="4"/>
        <v>1</v>
      </c>
      <c r="N11" s="60">
        <f>VLOOKUP($A11,'Return Data'!$B$7:$R$2292,14,0)</f>
        <v>13.1912</v>
      </c>
      <c r="O11" s="61">
        <f t="shared" si="5"/>
        <v>1</v>
      </c>
      <c r="P11" s="60">
        <f>VLOOKUP($A11,'Return Data'!$B$7:$R$2292,15,0)</f>
        <v>5.7473999999999998</v>
      </c>
      <c r="Q11" s="61">
        <f t="shared" si="6"/>
        <v>10</v>
      </c>
      <c r="R11" s="60">
        <f>VLOOKUP($A11,'Return Data'!$B$7:$R$2292,16,0)</f>
        <v>7.6676000000000002</v>
      </c>
      <c r="S11" s="62">
        <f t="shared" si="7"/>
        <v>13</v>
      </c>
    </row>
    <row r="12" spans="1:20" x14ac:dyDescent="0.3">
      <c r="A12" s="58" t="s">
        <v>1486</v>
      </c>
      <c r="B12" s="59">
        <f>VLOOKUP($A12,'Return Data'!$B$7:$R$2292,3,0)</f>
        <v>44958</v>
      </c>
      <c r="C12" s="60">
        <f>VLOOKUP($A12,'Return Data'!$B$7:$R$2292,4,0)</f>
        <v>88.971706948159195</v>
      </c>
      <c r="D12" s="60">
        <f>VLOOKUP($A12,'Return Data'!$B$7:$R$2292,10,0)</f>
        <v>1.4169</v>
      </c>
      <c r="E12" s="61">
        <f t="shared" si="0"/>
        <v>10</v>
      </c>
      <c r="F12" s="60">
        <f>VLOOKUP($A12,'Return Data'!$B$7:$R$2292,11,0)</f>
        <v>3.7277</v>
      </c>
      <c r="G12" s="61">
        <f t="shared" si="1"/>
        <v>12</v>
      </c>
      <c r="H12" s="60">
        <f>VLOOKUP($A12,'Return Data'!$B$7:$R$2292,12,0)</f>
        <v>3.7145000000000001</v>
      </c>
      <c r="I12" s="61">
        <f t="shared" si="2"/>
        <v>12</v>
      </c>
      <c r="J12" s="60">
        <f>VLOOKUP($A12,'Return Data'!$B$7:$R$2292,13,0)</f>
        <v>2.2564000000000002</v>
      </c>
      <c r="K12" s="61">
        <f t="shared" si="3"/>
        <v>13</v>
      </c>
      <c r="L12" s="60">
        <f>VLOOKUP($A12,'Return Data'!$B$7:$R$2292,17,0)</f>
        <v>6.0968999999999998</v>
      </c>
      <c r="M12" s="61">
        <f t="shared" si="4"/>
        <v>10</v>
      </c>
      <c r="N12" s="60">
        <f>VLOOKUP($A12,'Return Data'!$B$7:$R$2292,14,0)</f>
        <v>8.17</v>
      </c>
      <c r="O12" s="61">
        <f t="shared" si="5"/>
        <v>8</v>
      </c>
      <c r="P12" s="60">
        <f>VLOOKUP($A12,'Return Data'!$B$7:$R$2292,15,0)</f>
        <v>7.9424999999999999</v>
      </c>
      <c r="Q12" s="61">
        <f t="shared" si="6"/>
        <v>4</v>
      </c>
      <c r="R12" s="60">
        <f>VLOOKUP($A12,'Return Data'!$B$7:$R$2292,16,0)</f>
        <v>8.3013999999999992</v>
      </c>
      <c r="S12" s="62">
        <f t="shared" si="7"/>
        <v>9</v>
      </c>
    </row>
    <row r="13" spans="1:20" x14ac:dyDescent="0.3">
      <c r="A13" s="58" t="s">
        <v>1487</v>
      </c>
      <c r="B13" s="59">
        <f>VLOOKUP($A13,'Return Data'!$B$7:$R$2292,3,0)</f>
        <v>44958</v>
      </c>
      <c r="C13" s="60">
        <f>VLOOKUP($A13,'Return Data'!$B$7:$R$2292,4,0)</f>
        <v>45.143500000000003</v>
      </c>
      <c r="D13" s="60">
        <f>VLOOKUP($A13,'Return Data'!$B$7:$R$2292,10,0)</f>
        <v>4.1166</v>
      </c>
      <c r="E13" s="61">
        <f t="shared" si="0"/>
        <v>3</v>
      </c>
      <c r="F13" s="60">
        <f>VLOOKUP($A13,'Return Data'!$B$7:$R$2292,11,0)</f>
        <v>4.8353000000000002</v>
      </c>
      <c r="G13" s="61">
        <f t="shared" si="1"/>
        <v>9</v>
      </c>
      <c r="H13" s="60">
        <f>VLOOKUP($A13,'Return Data'!$B$7:$R$2292,12,0)</f>
        <v>3.8048999999999999</v>
      </c>
      <c r="I13" s="61">
        <f t="shared" si="2"/>
        <v>11</v>
      </c>
      <c r="J13" s="60">
        <f>VLOOKUP($A13,'Return Data'!$B$7:$R$2292,13,0)</f>
        <v>2.2907999999999999</v>
      </c>
      <c r="K13" s="61">
        <f t="shared" si="3"/>
        <v>12</v>
      </c>
      <c r="L13" s="60">
        <f>VLOOKUP($A13,'Return Data'!$B$7:$R$2292,17,0)</f>
        <v>5.7121000000000004</v>
      </c>
      <c r="M13" s="61">
        <f t="shared" si="4"/>
        <v>11</v>
      </c>
      <c r="N13" s="60">
        <f>VLOOKUP($A13,'Return Data'!$B$7:$R$2292,14,0)</f>
        <v>6.4241999999999999</v>
      </c>
      <c r="O13" s="61">
        <f t="shared" si="5"/>
        <v>11</v>
      </c>
      <c r="P13" s="60">
        <f>VLOOKUP($A13,'Return Data'!$B$7:$R$2292,15,0)</f>
        <v>4.4366000000000003</v>
      </c>
      <c r="Q13" s="61">
        <f t="shared" si="6"/>
        <v>17</v>
      </c>
      <c r="R13" s="60">
        <f>VLOOKUP($A13,'Return Data'!$B$7:$R$2292,16,0)</f>
        <v>8.4151000000000007</v>
      </c>
      <c r="S13" s="62">
        <f t="shared" si="7"/>
        <v>7</v>
      </c>
    </row>
    <row r="14" spans="1:20" x14ac:dyDescent="0.3">
      <c r="A14" s="58" t="s">
        <v>1488</v>
      </c>
      <c r="B14" s="59">
        <f>VLOOKUP($A14,'Return Data'!$B$7:$R$2292,3,0)</f>
        <v>44958</v>
      </c>
      <c r="C14" s="60">
        <f>VLOOKUP($A14,'Return Data'!$B$7:$R$2292,4,0)</f>
        <v>70.363500000000002</v>
      </c>
      <c r="D14" s="60">
        <f>VLOOKUP($A14,'Return Data'!$B$7:$R$2292,10,0)</f>
        <v>1.2669999999999999</v>
      </c>
      <c r="E14" s="61">
        <f t="shared" si="0"/>
        <v>12</v>
      </c>
      <c r="F14" s="60">
        <f>VLOOKUP($A14,'Return Data'!$B$7:$R$2292,11,0)</f>
        <v>5.4470999999999998</v>
      </c>
      <c r="G14" s="61">
        <f t="shared" si="1"/>
        <v>6</v>
      </c>
      <c r="H14" s="60">
        <f>VLOOKUP($A14,'Return Data'!$B$7:$R$2292,12,0)</f>
        <v>5.1243999999999996</v>
      </c>
      <c r="I14" s="61">
        <f t="shared" si="2"/>
        <v>6</v>
      </c>
      <c r="J14" s="60">
        <f>VLOOKUP($A14,'Return Data'!$B$7:$R$2292,13,0)</f>
        <v>3.0908000000000002</v>
      </c>
      <c r="K14" s="61">
        <f t="shared" si="3"/>
        <v>9</v>
      </c>
      <c r="L14" s="60">
        <f>VLOOKUP($A14,'Return Data'!$B$7:$R$2292,17,0)</f>
        <v>5.4839000000000002</v>
      </c>
      <c r="M14" s="61">
        <f t="shared" si="4"/>
        <v>12</v>
      </c>
      <c r="N14" s="60">
        <f>VLOOKUP($A14,'Return Data'!$B$7:$R$2292,14,0)</f>
        <v>5.8947000000000003</v>
      </c>
      <c r="O14" s="61">
        <f t="shared" si="5"/>
        <v>14</v>
      </c>
      <c r="P14" s="60">
        <f>VLOOKUP($A14,'Return Data'!$B$7:$R$2292,15,0)</f>
        <v>5.9020999999999999</v>
      </c>
      <c r="Q14" s="61">
        <f t="shared" si="6"/>
        <v>8</v>
      </c>
      <c r="R14" s="60">
        <f>VLOOKUP($A14,'Return Data'!$B$7:$R$2292,16,0)</f>
        <v>9.1182999999999996</v>
      </c>
      <c r="S14" s="62">
        <f t="shared" si="7"/>
        <v>5</v>
      </c>
    </row>
    <row r="15" spans="1:20" x14ac:dyDescent="0.3">
      <c r="A15" s="58" t="s">
        <v>1490</v>
      </c>
      <c r="B15" s="59">
        <f>VLOOKUP($A15,'Return Data'!$B$7:$R$2292,3,0)</f>
        <v>44958</v>
      </c>
      <c r="C15" s="60">
        <f>VLOOKUP($A15,'Return Data'!$B$7:$R$2292,4,0)</f>
        <v>62.903199999999998</v>
      </c>
      <c r="D15" s="60">
        <f>VLOOKUP($A15,'Return Data'!$B$7:$R$2292,10,0)</f>
        <v>5.3845999999999998</v>
      </c>
      <c r="E15" s="61">
        <f t="shared" si="0"/>
        <v>1</v>
      </c>
      <c r="F15" s="60">
        <f>VLOOKUP($A15,'Return Data'!$B$7:$R$2292,11,0)</f>
        <v>8.2893000000000008</v>
      </c>
      <c r="G15" s="61">
        <f t="shared" si="1"/>
        <v>1</v>
      </c>
      <c r="H15" s="60">
        <f>VLOOKUP($A15,'Return Data'!$B$7:$R$2292,12,0)</f>
        <v>6.9600999999999997</v>
      </c>
      <c r="I15" s="61">
        <f t="shared" si="2"/>
        <v>1</v>
      </c>
      <c r="J15" s="60">
        <f>VLOOKUP($A15,'Return Data'!$B$7:$R$2292,13,0)</f>
        <v>5.1757999999999997</v>
      </c>
      <c r="K15" s="61">
        <f t="shared" si="3"/>
        <v>2</v>
      </c>
      <c r="L15" s="60">
        <f>VLOOKUP($A15,'Return Data'!$B$7:$R$2292,17,0)</f>
        <v>9.1415000000000006</v>
      </c>
      <c r="M15" s="61">
        <f t="shared" si="4"/>
        <v>2</v>
      </c>
      <c r="N15" s="60">
        <f>VLOOKUP($A15,'Return Data'!$B$7:$R$2292,14,0)</f>
        <v>9.5901999999999994</v>
      </c>
      <c r="O15" s="61">
        <f t="shared" si="5"/>
        <v>4</v>
      </c>
      <c r="P15" s="60">
        <f>VLOOKUP($A15,'Return Data'!$B$7:$R$2292,15,0)</f>
        <v>7.4454000000000002</v>
      </c>
      <c r="Q15" s="61">
        <f t="shared" si="6"/>
        <v>5</v>
      </c>
      <c r="R15" s="60">
        <f>VLOOKUP($A15,'Return Data'!$B$7:$R$2292,16,0)</f>
        <v>10.098699999999999</v>
      </c>
      <c r="S15" s="62">
        <f t="shared" si="7"/>
        <v>1</v>
      </c>
    </row>
    <row r="16" spans="1:20" x14ac:dyDescent="0.3">
      <c r="A16" t="s">
        <v>2017</v>
      </c>
      <c r="B16" s="59">
        <f>VLOOKUP($A16,'Return Data'!$B$7:$R$2292,3,0)</f>
        <v>44958</v>
      </c>
      <c r="C16" s="60">
        <f>VLOOKUP($A16,'Return Data'!$B$7:$R$2292,4,0)</f>
        <v>46.4754</v>
      </c>
      <c r="D16" s="60">
        <f>VLOOKUP($A16,'Return Data'!$B$7:$R$2292,10,0)</f>
        <v>1.3946000000000001</v>
      </c>
      <c r="E16" s="61">
        <f t="shared" si="0"/>
        <v>11</v>
      </c>
      <c r="F16" s="60">
        <f>VLOOKUP($A16,'Return Data'!$B$7:$R$2292,11,0)</f>
        <v>2.1172</v>
      </c>
      <c r="G16" s="61">
        <f t="shared" si="1"/>
        <v>17</v>
      </c>
      <c r="H16" s="60">
        <f>VLOOKUP($A16,'Return Data'!$B$7:$R$2292,12,0)</f>
        <v>2.6924000000000001</v>
      </c>
      <c r="I16" s="61">
        <f t="shared" si="2"/>
        <v>16</v>
      </c>
      <c r="J16" s="60">
        <f>VLOOKUP($A16,'Return Data'!$B$7:$R$2292,13,0)</f>
        <v>0.47499999999999998</v>
      </c>
      <c r="K16" s="61">
        <f t="shared" si="3"/>
        <v>16</v>
      </c>
      <c r="L16" s="60">
        <f>VLOOKUP($A16,'Return Data'!$B$7:$R$2292,17,0)</f>
        <v>4.2328000000000001</v>
      </c>
      <c r="M16" s="61">
        <f t="shared" si="4"/>
        <v>15</v>
      </c>
      <c r="N16" s="60">
        <f>VLOOKUP($A16,'Return Data'!$B$7:$R$2292,14,0)</f>
        <v>6.1847000000000003</v>
      </c>
      <c r="O16" s="61">
        <f t="shared" si="5"/>
        <v>12</v>
      </c>
      <c r="P16" s="60">
        <f>VLOOKUP($A16,'Return Data'!$B$7:$R$2292,15,0)</f>
        <v>5.7914000000000003</v>
      </c>
      <c r="Q16" s="61">
        <f t="shared" si="6"/>
        <v>9</v>
      </c>
      <c r="R16" s="60">
        <f>VLOOKUP($A16,'Return Data'!$B$7:$R$2292,16,0)</f>
        <v>8.4446999999999992</v>
      </c>
      <c r="S16" s="62">
        <f t="shared" si="7"/>
        <v>6</v>
      </c>
    </row>
    <row r="17" spans="1:19" x14ac:dyDescent="0.3">
      <c r="A17" s="58" t="s">
        <v>1491</v>
      </c>
      <c r="B17" s="59">
        <f>VLOOKUP($A17,'Return Data'!$B$7:$R$2292,3,0)</f>
        <v>44958</v>
      </c>
      <c r="C17" s="60">
        <f>VLOOKUP($A17,'Return Data'!$B$7:$R$2292,4,0)</f>
        <v>57.960900000000002</v>
      </c>
      <c r="D17" s="60">
        <f>VLOOKUP($A17,'Return Data'!$B$7:$R$2292,10,0)</f>
        <v>1.1174999999999999</v>
      </c>
      <c r="E17" s="61">
        <f t="shared" si="0"/>
        <v>13</v>
      </c>
      <c r="F17" s="60">
        <f>VLOOKUP($A17,'Return Data'!$B$7:$R$2292,11,0)</f>
        <v>5.2099000000000002</v>
      </c>
      <c r="G17" s="61">
        <f t="shared" si="1"/>
        <v>7</v>
      </c>
      <c r="H17" s="60">
        <f>VLOOKUP($A17,'Return Data'!$B$7:$R$2292,12,0)</f>
        <v>5.2226999999999997</v>
      </c>
      <c r="I17" s="61">
        <f t="shared" si="2"/>
        <v>5</v>
      </c>
      <c r="J17" s="60">
        <f>VLOOKUP($A17,'Return Data'!$B$7:$R$2292,13,0)</f>
        <v>3.8340999999999998</v>
      </c>
      <c r="K17" s="61">
        <f t="shared" si="3"/>
        <v>6</v>
      </c>
      <c r="L17" s="60">
        <f>VLOOKUP($A17,'Return Data'!$B$7:$R$2292,17,0)</f>
        <v>7.0182000000000002</v>
      </c>
      <c r="M17" s="61">
        <f t="shared" si="4"/>
        <v>9</v>
      </c>
      <c r="N17" s="60">
        <f>VLOOKUP($A17,'Return Data'!$B$7:$R$2292,14,0)</f>
        <v>8.2881</v>
      </c>
      <c r="O17" s="61">
        <f t="shared" si="5"/>
        <v>7</v>
      </c>
      <c r="P17" s="60">
        <f>VLOOKUP($A17,'Return Data'!$B$7:$R$2292,15,0)</f>
        <v>8.0098000000000003</v>
      </c>
      <c r="Q17" s="61">
        <f t="shared" si="6"/>
        <v>3</v>
      </c>
      <c r="R17" s="60">
        <f>VLOOKUP($A17,'Return Data'!$B$7:$R$2292,16,0)</f>
        <v>9.7675999999999998</v>
      </c>
      <c r="S17" s="62">
        <f t="shared" si="7"/>
        <v>2</v>
      </c>
    </row>
    <row r="18" spans="1:19" x14ac:dyDescent="0.3">
      <c r="A18" s="58" t="s">
        <v>1492</v>
      </c>
      <c r="B18" s="59">
        <f>VLOOKUP($A18,'Return Data'!$B$7:$R$2292,3,0)</f>
        <v>44958</v>
      </c>
      <c r="C18" s="60">
        <f>VLOOKUP($A18,'Return Data'!$B$7:$R$2292,4,0)</f>
        <v>25.8432</v>
      </c>
      <c r="D18" s="60">
        <f>VLOOKUP($A18,'Return Data'!$B$7:$R$2292,10,0)</f>
        <v>-2.5775999999999999</v>
      </c>
      <c r="E18" s="61">
        <f t="shared" si="0"/>
        <v>20</v>
      </c>
      <c r="F18" s="60">
        <f>VLOOKUP($A18,'Return Data'!$B$7:$R$2292,11,0)</f>
        <v>-0.71740000000000004</v>
      </c>
      <c r="G18" s="61">
        <f t="shared" si="1"/>
        <v>20</v>
      </c>
      <c r="H18" s="60">
        <f>VLOOKUP($A18,'Return Data'!$B$7:$R$2292,12,0)</f>
        <v>0.56889999999999996</v>
      </c>
      <c r="I18" s="61">
        <f t="shared" si="2"/>
        <v>18</v>
      </c>
      <c r="J18" s="60">
        <f>VLOOKUP($A18,'Return Data'!$B$7:$R$2292,13,0)</f>
        <v>-0.85019999999999996</v>
      </c>
      <c r="K18" s="61">
        <f t="shared" si="3"/>
        <v>20</v>
      </c>
      <c r="L18" s="60">
        <f>VLOOKUP($A18,'Return Data'!$B$7:$R$2292,17,0)</f>
        <v>2.6928999999999998</v>
      </c>
      <c r="M18" s="61">
        <f t="shared" si="4"/>
        <v>18</v>
      </c>
      <c r="N18" s="60">
        <f>VLOOKUP($A18,'Return Data'!$B$7:$R$2292,14,0)</f>
        <v>4.3699000000000003</v>
      </c>
      <c r="O18" s="61">
        <f t="shared" si="5"/>
        <v>16</v>
      </c>
      <c r="P18" s="60">
        <f>VLOOKUP($A18,'Return Data'!$B$7:$R$2292,15,0)</f>
        <v>4.6430999999999996</v>
      </c>
      <c r="Q18" s="61">
        <f t="shared" si="6"/>
        <v>16</v>
      </c>
      <c r="R18" s="60">
        <f>VLOOKUP($A18,'Return Data'!$B$7:$R$2292,16,0)</f>
        <v>7.6117999999999997</v>
      </c>
      <c r="S18" s="62">
        <f t="shared" si="7"/>
        <v>14</v>
      </c>
    </row>
    <row r="19" spans="1:19" x14ac:dyDescent="0.3">
      <c r="A19" s="58" t="s">
        <v>1494</v>
      </c>
      <c r="B19" s="59">
        <f>VLOOKUP($A19,'Return Data'!$B$7:$R$2292,3,0)</f>
        <v>44958</v>
      </c>
      <c r="C19" s="60">
        <f>VLOOKUP($A19,'Return Data'!$B$7:$R$2292,4,0)</f>
        <v>44.572099999999999</v>
      </c>
      <c r="D19" s="60">
        <f>VLOOKUP($A19,'Return Data'!$B$7:$R$2292,10,0)</f>
        <v>1.8537999999999999</v>
      </c>
      <c r="E19" s="61">
        <f t="shared" si="0"/>
        <v>8</v>
      </c>
      <c r="F19" s="60">
        <f>VLOOKUP($A19,'Return Data'!$B$7:$R$2292,11,0)</f>
        <v>6.6345999999999998</v>
      </c>
      <c r="G19" s="61">
        <f t="shared" si="1"/>
        <v>2</v>
      </c>
      <c r="H19" s="60">
        <f>VLOOKUP($A19,'Return Data'!$B$7:$R$2292,12,0)</f>
        <v>5.4652000000000003</v>
      </c>
      <c r="I19" s="61">
        <f t="shared" si="2"/>
        <v>3</v>
      </c>
      <c r="J19" s="60">
        <f>VLOOKUP($A19,'Return Data'!$B$7:$R$2292,13,0)</f>
        <v>3.7212000000000001</v>
      </c>
      <c r="K19" s="61">
        <f t="shared" si="3"/>
        <v>7</v>
      </c>
      <c r="L19" s="60">
        <f>VLOOKUP($A19,'Return Data'!$B$7:$R$2292,17,0)</f>
        <v>8.2500999999999998</v>
      </c>
      <c r="M19" s="61">
        <f t="shared" si="4"/>
        <v>4</v>
      </c>
      <c r="N19" s="60">
        <f>VLOOKUP($A19,'Return Data'!$B$7:$R$2292,14,0)</f>
        <v>10.171099999999999</v>
      </c>
      <c r="O19" s="61">
        <f t="shared" si="5"/>
        <v>3</v>
      </c>
      <c r="P19" s="60">
        <f>VLOOKUP($A19,'Return Data'!$B$7:$R$2292,15,0)</f>
        <v>8.4838000000000005</v>
      </c>
      <c r="Q19" s="61">
        <f t="shared" si="6"/>
        <v>1</v>
      </c>
      <c r="R19" s="60">
        <f>VLOOKUP($A19,'Return Data'!$B$7:$R$2292,16,0)</f>
        <v>8.1034000000000006</v>
      </c>
      <c r="S19" s="62">
        <f t="shared" si="7"/>
        <v>11</v>
      </c>
    </row>
    <row r="20" spans="1:19" x14ac:dyDescent="0.3">
      <c r="A20" s="58" t="s">
        <v>1495</v>
      </c>
      <c r="B20" s="59">
        <f>VLOOKUP($A20,'Return Data'!$B$7:$R$2292,3,0)</f>
        <v>0</v>
      </c>
      <c r="C20" s="60">
        <f>VLOOKUP($A20,'Return Data'!$B$7:$R$2292,4,0)</f>
        <v>0</v>
      </c>
      <c r="D20" s="60">
        <f>VLOOKUP($A20,'Return Data'!$B$7:$R$2292,10,0)</f>
        <v>0</v>
      </c>
      <c r="E20" s="61">
        <f t="shared" si="0"/>
        <v>16</v>
      </c>
      <c r="F20" s="60">
        <f>VLOOKUP($A20,'Return Data'!$B$7:$R$2292,11,0)</f>
        <v>0</v>
      </c>
      <c r="G20" s="61">
        <f t="shared" si="1"/>
        <v>18</v>
      </c>
      <c r="H20" s="60">
        <f>VLOOKUP($A20,'Return Data'!$B$7:$R$2292,12,0)</f>
        <v>0</v>
      </c>
      <c r="I20" s="61">
        <f t="shared" si="2"/>
        <v>19</v>
      </c>
      <c r="J20" s="60">
        <f>VLOOKUP($A20,'Return Data'!$B$7:$R$2292,13,0)</f>
        <v>0</v>
      </c>
      <c r="K20" s="61">
        <f t="shared" si="3"/>
        <v>18</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1496</v>
      </c>
      <c r="B21" s="59">
        <f>VLOOKUP($A21,'Return Data'!$B$7:$R$2292,3,0)</f>
        <v>44958</v>
      </c>
      <c r="C21" s="60">
        <f>VLOOKUP($A21,'Return Data'!$B$7:$R$2292,4,0)</f>
        <v>68.704300000000003</v>
      </c>
      <c r="D21" s="60">
        <f>VLOOKUP($A21,'Return Data'!$B$7:$R$2292,10,0)</f>
        <v>1.6148</v>
      </c>
      <c r="E21" s="61">
        <f t="shared" si="0"/>
        <v>9</v>
      </c>
      <c r="F21" s="60">
        <f>VLOOKUP($A21,'Return Data'!$B$7:$R$2292,11,0)</f>
        <v>2.9548999999999999</v>
      </c>
      <c r="G21" s="61">
        <f t="shared" si="1"/>
        <v>15</v>
      </c>
      <c r="H21" s="60">
        <f>VLOOKUP($A21,'Return Data'!$B$7:$R$2292,12,0)</f>
        <v>4.1510999999999996</v>
      </c>
      <c r="I21" s="61">
        <f t="shared" si="2"/>
        <v>10</v>
      </c>
      <c r="J21" s="60">
        <f>VLOOKUP($A21,'Return Data'!$B$7:$R$2292,13,0)</f>
        <v>1.6971000000000001</v>
      </c>
      <c r="K21" s="61">
        <f t="shared" si="3"/>
        <v>15</v>
      </c>
      <c r="L21" s="60">
        <f>VLOOKUP($A21,'Return Data'!$B$7:$R$2292,17,0)</f>
        <v>4.3977000000000004</v>
      </c>
      <c r="M21" s="61">
        <f t="shared" si="4"/>
        <v>14</v>
      </c>
      <c r="N21" s="60">
        <f>VLOOKUP($A21,'Return Data'!$B$7:$R$2292,14,0)</f>
        <v>5.9398</v>
      </c>
      <c r="O21" s="61">
        <f t="shared" si="5"/>
        <v>13</v>
      </c>
      <c r="P21" s="60">
        <f>VLOOKUP($A21,'Return Data'!$B$7:$R$2292,15,0)</f>
        <v>5.7451999999999996</v>
      </c>
      <c r="Q21" s="61">
        <f t="shared" si="6"/>
        <v>11</v>
      </c>
      <c r="R21" s="60">
        <f>VLOOKUP($A21,'Return Data'!$B$7:$R$2292,16,0)</f>
        <v>8.0625</v>
      </c>
      <c r="S21" s="62">
        <f t="shared" si="7"/>
        <v>12</v>
      </c>
    </row>
    <row r="22" spans="1:19" x14ac:dyDescent="0.3">
      <c r="A22" s="58" t="s">
        <v>1816</v>
      </c>
      <c r="B22" s="59">
        <f>VLOOKUP($A22,'Return Data'!$B$7:$R$2292,3,0)</f>
        <v>44958</v>
      </c>
      <c r="C22" s="60">
        <f>VLOOKUP($A22,'Return Data'!$B$7:$R$2292,4,0)</f>
        <v>22.640699999999999</v>
      </c>
      <c r="D22" s="60">
        <f>VLOOKUP($A22,'Return Data'!$B$7:$R$2292,10,0)</f>
        <v>-0.48649999999999999</v>
      </c>
      <c r="E22" s="61">
        <f t="shared" si="0"/>
        <v>18</v>
      </c>
      <c r="F22" s="60">
        <f>VLOOKUP($A22,'Return Data'!$B$7:$R$2292,11,0)</f>
        <v>4.1951999999999998</v>
      </c>
      <c r="G22" s="61">
        <f t="shared" si="1"/>
        <v>10</v>
      </c>
      <c r="H22" s="60">
        <f>VLOOKUP($A22,'Return Data'!$B$7:$R$2292,12,0)</f>
        <v>2.7725</v>
      </c>
      <c r="I22" s="61">
        <f t="shared" si="2"/>
        <v>15</v>
      </c>
      <c r="J22" s="60">
        <f>VLOOKUP($A22,'Return Data'!$B$7:$R$2292,13,0)</f>
        <v>1.8492999999999999</v>
      </c>
      <c r="K22" s="61">
        <f t="shared" si="3"/>
        <v>14</v>
      </c>
      <c r="L22" s="60">
        <f>VLOOKUP($A22,'Return Data'!$B$7:$R$2292,17,0)</f>
        <v>3.5457000000000001</v>
      </c>
      <c r="M22" s="61">
        <f t="shared" si="4"/>
        <v>17</v>
      </c>
      <c r="N22" s="60">
        <f>VLOOKUP($A22,'Return Data'!$B$7:$R$2292,14,0)</f>
        <v>4.2074999999999996</v>
      </c>
      <c r="O22" s="61">
        <f t="shared" si="5"/>
        <v>17</v>
      </c>
      <c r="P22" s="60">
        <f>VLOOKUP($A22,'Return Data'!$B$7:$R$2292,15,0)</f>
        <v>4.694</v>
      </c>
      <c r="Q22" s="61">
        <f t="shared" si="6"/>
        <v>15</v>
      </c>
      <c r="R22" s="60">
        <f>VLOOKUP($A22,'Return Data'!$B$7:$R$2292,16,0)</f>
        <v>6.7443</v>
      </c>
      <c r="S22" s="62">
        <f t="shared" si="7"/>
        <v>18</v>
      </c>
    </row>
    <row r="23" spans="1:19" x14ac:dyDescent="0.3">
      <c r="A23" s="58" t="s">
        <v>1497</v>
      </c>
      <c r="B23" s="59">
        <f>VLOOKUP($A23,'Return Data'!$B$7:$R$2292,3,0)</f>
        <v>44958</v>
      </c>
      <c r="C23" s="60">
        <f>VLOOKUP($A23,'Return Data'!$B$7:$R$2292,4,0)</f>
        <v>46.2819</v>
      </c>
      <c r="D23" s="60">
        <f>VLOOKUP($A23,'Return Data'!$B$7:$R$2292,10,0)</f>
        <v>4.3837000000000002</v>
      </c>
      <c r="E23" s="61">
        <f t="shared" si="0"/>
        <v>2</v>
      </c>
      <c r="F23" s="60">
        <f>VLOOKUP($A23,'Return Data'!$B$7:$R$2292,11,0)</f>
        <v>5.7919999999999998</v>
      </c>
      <c r="G23" s="61">
        <f t="shared" si="1"/>
        <v>4</v>
      </c>
      <c r="H23" s="60">
        <f>VLOOKUP($A23,'Return Data'!$B$7:$R$2292,12,0)</f>
        <v>5.1231</v>
      </c>
      <c r="I23" s="61">
        <f t="shared" si="2"/>
        <v>7</v>
      </c>
      <c r="J23" s="60">
        <f>VLOOKUP($A23,'Return Data'!$B$7:$R$2292,13,0)</f>
        <v>4.4504999999999999</v>
      </c>
      <c r="K23" s="61">
        <f t="shared" si="3"/>
        <v>5</v>
      </c>
      <c r="L23" s="60">
        <f>VLOOKUP($A23,'Return Data'!$B$7:$R$2292,17,0)</f>
        <v>7.165</v>
      </c>
      <c r="M23" s="61">
        <f t="shared" si="4"/>
        <v>8</v>
      </c>
      <c r="N23" s="60">
        <f>VLOOKUP($A23,'Return Data'!$B$7:$R$2292,14,0)</f>
        <v>3.2235</v>
      </c>
      <c r="O23" s="61">
        <f t="shared" si="5"/>
        <v>18</v>
      </c>
      <c r="P23" s="60">
        <f>VLOOKUP($A23,'Return Data'!$B$7:$R$2292,15,0)</f>
        <v>2.4260999999999999</v>
      </c>
      <c r="Q23" s="61">
        <f t="shared" si="6"/>
        <v>18</v>
      </c>
      <c r="R23" s="60">
        <f>VLOOKUP($A23,'Return Data'!$B$7:$R$2292,16,0)</f>
        <v>8.3666999999999998</v>
      </c>
      <c r="S23" s="62">
        <f t="shared" si="7"/>
        <v>8</v>
      </c>
    </row>
    <row r="24" spans="1:19" x14ac:dyDescent="0.3">
      <c r="A24" s="58" t="s">
        <v>1853</v>
      </c>
      <c r="B24" s="59">
        <f>VLOOKUP($A24,'Return Data'!$B$7:$R$2292,3,0)</f>
        <v>44958</v>
      </c>
      <c r="C24" s="60">
        <f>VLOOKUP($A24,'Return Data'!$B$7:$R$2292,4,0)</f>
        <v>55.925400000000003</v>
      </c>
      <c r="D24" s="60">
        <f>VLOOKUP($A24,'Return Data'!$B$7:$R$2292,10,0)</f>
        <v>2.8048000000000002</v>
      </c>
      <c r="E24" s="61">
        <f t="shared" si="0"/>
        <v>5</v>
      </c>
      <c r="F24" s="60">
        <f>VLOOKUP($A24,'Return Data'!$B$7:$R$2292,11,0)</f>
        <v>6.5980999999999996</v>
      </c>
      <c r="G24" s="61">
        <f t="shared" si="1"/>
        <v>3</v>
      </c>
      <c r="H24" s="60">
        <f>VLOOKUP($A24,'Return Data'!$B$7:$R$2292,12,0)</f>
        <v>6.0309999999999997</v>
      </c>
      <c r="I24" s="61">
        <f t="shared" si="2"/>
        <v>2</v>
      </c>
      <c r="J24" s="60">
        <f>VLOOKUP($A24,'Return Data'!$B$7:$R$2292,13,0)</f>
        <v>4.7550999999999997</v>
      </c>
      <c r="K24" s="61">
        <f t="shared" si="3"/>
        <v>4</v>
      </c>
      <c r="L24" s="60">
        <f>VLOOKUP($A24,'Return Data'!$B$7:$R$2292,17,0)</f>
        <v>8.7733000000000008</v>
      </c>
      <c r="M24" s="61">
        <f t="shared" si="4"/>
        <v>3</v>
      </c>
      <c r="N24" s="60">
        <f>VLOOKUP($A24,'Return Data'!$B$7:$R$2292,14,0)</f>
        <v>10.2448</v>
      </c>
      <c r="O24" s="61">
        <f t="shared" si="5"/>
        <v>2</v>
      </c>
      <c r="P24" s="60">
        <f>VLOOKUP($A24,'Return Data'!$B$7:$R$2292,15,0)</f>
        <v>8.1135000000000002</v>
      </c>
      <c r="Q24" s="61">
        <f t="shared" si="6"/>
        <v>2</v>
      </c>
      <c r="R24" s="60">
        <f>VLOOKUP($A24,'Return Data'!$B$7:$R$2292,16,0)</f>
        <v>8.1867000000000001</v>
      </c>
      <c r="S24" s="62">
        <f t="shared" si="7"/>
        <v>10</v>
      </c>
    </row>
    <row r="25" spans="1:19" x14ac:dyDescent="0.3">
      <c r="A25" s="58" t="s">
        <v>1499</v>
      </c>
      <c r="B25" s="59">
        <f>VLOOKUP($A25,'Return Data'!$B$7:$R$2292,3,0)</f>
        <v>44958</v>
      </c>
      <c r="C25" s="60">
        <f>VLOOKUP($A25,'Return Data'!$B$7:$R$2292,4,0)</f>
        <v>24.293800000000001</v>
      </c>
      <c r="D25" s="60">
        <f>VLOOKUP($A25,'Return Data'!$B$7:$R$2292,10,0)</f>
        <v>2.2170000000000001</v>
      </c>
      <c r="E25" s="61">
        <f t="shared" si="0"/>
        <v>6</v>
      </c>
      <c r="F25" s="60">
        <f>VLOOKUP($A25,'Return Data'!$B$7:$R$2292,11,0)</f>
        <v>4.9907000000000004</v>
      </c>
      <c r="G25" s="61">
        <f t="shared" si="1"/>
        <v>8</v>
      </c>
      <c r="H25" s="60">
        <f>VLOOKUP($A25,'Return Data'!$B$7:$R$2292,12,0)</f>
        <v>4.6212</v>
      </c>
      <c r="I25" s="61">
        <f t="shared" si="2"/>
        <v>8</v>
      </c>
      <c r="J25" s="60">
        <f>VLOOKUP($A25,'Return Data'!$B$7:$R$2292,13,0)</f>
        <v>2.6288999999999998</v>
      </c>
      <c r="K25" s="61">
        <f t="shared" si="3"/>
        <v>10</v>
      </c>
      <c r="L25" s="60">
        <f>VLOOKUP($A25,'Return Data'!$B$7:$R$2292,17,0)</f>
        <v>7.8464</v>
      </c>
      <c r="M25" s="61">
        <f t="shared" si="4"/>
        <v>7</v>
      </c>
      <c r="N25" s="60">
        <f>VLOOKUP($A25,'Return Data'!$B$7:$R$2292,14,0)</f>
        <v>7.7256</v>
      </c>
      <c r="O25" s="61">
        <f t="shared" si="5"/>
        <v>9</v>
      </c>
      <c r="P25" s="60">
        <f>VLOOKUP($A25,'Return Data'!$B$7:$R$2292,15,0)</f>
        <v>4.9276</v>
      </c>
      <c r="Q25" s="61">
        <f t="shared" si="6"/>
        <v>14</v>
      </c>
      <c r="R25" s="60">
        <f>VLOOKUP($A25,'Return Data'!$B$7:$R$2292,16,0)</f>
        <v>7.1161000000000003</v>
      </c>
      <c r="S25" s="62">
        <f t="shared" si="7"/>
        <v>17</v>
      </c>
    </row>
    <row r="26" spans="1:19" x14ac:dyDescent="0.3">
      <c r="A26" s="58" t="s">
        <v>1500</v>
      </c>
      <c r="B26" s="59">
        <f>VLOOKUP($A26,'Return Data'!$B$7:$R$2292,3,0)</f>
        <v>0</v>
      </c>
      <c r="C26" s="60">
        <f>VLOOKUP($A26,'Return Data'!$B$7:$R$2292,4,0)</f>
        <v>0</v>
      </c>
      <c r="D26" s="60">
        <f>VLOOKUP($A26,'Return Data'!$B$7:$R$2292,10,0)</f>
        <v>0</v>
      </c>
      <c r="E26" s="61">
        <f t="shared" si="0"/>
        <v>16</v>
      </c>
      <c r="F26" s="60">
        <f>VLOOKUP($A26,'Return Data'!$B$7:$R$2292,11,0)</f>
        <v>0</v>
      </c>
      <c r="G26" s="61">
        <f t="shared" si="1"/>
        <v>18</v>
      </c>
      <c r="H26" s="60">
        <f>VLOOKUP($A26,'Return Data'!$B$7:$R$2292,12,0)</f>
        <v>0</v>
      </c>
      <c r="I26" s="61">
        <f t="shared" si="2"/>
        <v>19</v>
      </c>
      <c r="J26" s="60">
        <f>VLOOKUP($A26,'Return Data'!$B$7:$R$2292,13,0)</f>
        <v>0</v>
      </c>
      <c r="K26" s="61">
        <f t="shared" si="3"/>
        <v>18</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1501</v>
      </c>
      <c r="B27" s="59">
        <f>VLOOKUP($A27,'Return Data'!$B$7:$R$2292,3,0)</f>
        <v>44958</v>
      </c>
      <c r="C27" s="60">
        <f>VLOOKUP($A27,'Return Data'!$B$7:$R$2292,4,0)</f>
        <v>53.508000000000003</v>
      </c>
      <c r="D27" s="60">
        <f>VLOOKUP($A27,'Return Data'!$B$7:$R$2292,10,0)</f>
        <v>2.8151000000000002</v>
      </c>
      <c r="E27" s="61">
        <f t="shared" si="0"/>
        <v>4</v>
      </c>
      <c r="F27" s="60">
        <f>VLOOKUP($A27,'Return Data'!$B$7:$R$2292,11,0)</f>
        <v>5.5845000000000002</v>
      </c>
      <c r="G27" s="61">
        <f t="shared" si="1"/>
        <v>5</v>
      </c>
      <c r="H27" s="60">
        <f>VLOOKUP($A27,'Return Data'!$B$7:$R$2292,12,0)</f>
        <v>5.2774999999999999</v>
      </c>
      <c r="I27" s="61">
        <f t="shared" si="2"/>
        <v>4</v>
      </c>
      <c r="J27" s="60">
        <f>VLOOKUP($A27,'Return Data'!$B$7:$R$2292,13,0)</f>
        <v>3.1101999999999999</v>
      </c>
      <c r="K27" s="61">
        <f t="shared" si="3"/>
        <v>8</v>
      </c>
      <c r="L27" s="60">
        <f>VLOOKUP($A27,'Return Data'!$B$7:$R$2292,17,0)</f>
        <v>8.1882999999999999</v>
      </c>
      <c r="M27" s="61">
        <f>RANK(L27,L$8:L$27,0)</f>
        <v>5</v>
      </c>
      <c r="N27" s="60">
        <f>VLOOKUP($A27,'Return Data'!$B$7:$R$2292,14,0)</f>
        <v>9.3034999999999997</v>
      </c>
      <c r="O27" s="61">
        <f>RANK(N27,N$8:N$27,0)</f>
        <v>6</v>
      </c>
      <c r="P27" s="60">
        <f>VLOOKUP($A27,'Return Data'!$B$7:$R$2292,15,0)</f>
        <v>6.4840999999999998</v>
      </c>
      <c r="Q27" s="61">
        <f>RANK(P27,P$8:P$27,0)</f>
        <v>6</v>
      </c>
      <c r="R27" s="60">
        <f>VLOOKUP($A27,'Return Data'!$B$7:$R$2292,16,0)</f>
        <v>9.1571999999999996</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1.4140599999999999</v>
      </c>
      <c r="E29" s="69"/>
      <c r="F29" s="70">
        <f>AVERAGE(F8:F27)</f>
        <v>3.9346350000000001</v>
      </c>
      <c r="G29" s="69"/>
      <c r="H29" s="70">
        <f>AVERAGE(H8:H27)</f>
        <v>3.7233550000000002</v>
      </c>
      <c r="I29" s="69"/>
      <c r="J29" s="70">
        <f>AVERAGE(J8:J27)</f>
        <v>3.3454550000000003</v>
      </c>
      <c r="K29" s="69"/>
      <c r="L29" s="70">
        <f>AVERAGE(L8:L27)</f>
        <v>6.0446000000000009</v>
      </c>
      <c r="M29" s="69"/>
      <c r="N29" s="70">
        <f>AVERAGE(N8:N27)</f>
        <v>6.7866049999999998</v>
      </c>
      <c r="O29" s="69"/>
      <c r="P29" s="70">
        <f>AVERAGE(P8:P27)</f>
        <v>5.4301700000000004</v>
      </c>
      <c r="Q29" s="69"/>
      <c r="R29" s="70">
        <f>AVERAGE(R8:R27)</f>
        <v>7.4502049999999986</v>
      </c>
      <c r="S29" s="71"/>
    </row>
    <row r="30" spans="1:19" x14ac:dyDescent="0.3">
      <c r="A30" s="68" t="s">
        <v>28</v>
      </c>
      <c r="B30" s="69"/>
      <c r="C30" s="69"/>
      <c r="D30" s="70">
        <f>MIN(D8:D27)</f>
        <v>-2.5775999999999999</v>
      </c>
      <c r="E30" s="69"/>
      <c r="F30" s="70">
        <f>MIN(F8:F27)</f>
        <v>-0.71740000000000004</v>
      </c>
      <c r="G30" s="69"/>
      <c r="H30" s="70">
        <f>MIN(H8:H27)</f>
        <v>0</v>
      </c>
      <c r="I30" s="69"/>
      <c r="J30" s="70">
        <f>MIN(J8:J27)</f>
        <v>-0.85019999999999996</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5.3845999999999998</v>
      </c>
      <c r="E31" s="73"/>
      <c r="F31" s="74">
        <f>MAX(F8:F27)</f>
        <v>8.2893000000000008</v>
      </c>
      <c r="G31" s="73"/>
      <c r="H31" s="74">
        <f>MAX(H8:H27)</f>
        <v>6.9600999999999997</v>
      </c>
      <c r="I31" s="73"/>
      <c r="J31" s="74">
        <f>MAX(J8:J27)</f>
        <v>20.944500000000001</v>
      </c>
      <c r="K31" s="73"/>
      <c r="L31" s="74">
        <f>MAX(L8:L27)</f>
        <v>14.787800000000001</v>
      </c>
      <c r="M31" s="73"/>
      <c r="N31" s="74">
        <f>MAX(N8:N27)</f>
        <v>13.1912</v>
      </c>
      <c r="O31" s="73"/>
      <c r="P31" s="74">
        <f>MAX(P8:P27)</f>
        <v>8.4838000000000005</v>
      </c>
      <c r="Q31" s="73"/>
      <c r="R31" s="74">
        <f>MAX(R8:R27)</f>
        <v>10.098699999999999</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44958</v>
      </c>
      <c r="C8" s="60">
        <f>VLOOKUP($A8,'Return Data'!$B$7:$R$2292,4,0)</f>
        <v>18.84</v>
      </c>
      <c r="D8" s="60">
        <f>VLOOKUP($A8,'Return Data'!$B$7:$R$2292,10,0)</f>
        <v>-0.63290000000000002</v>
      </c>
      <c r="E8" s="61">
        <f t="shared" ref="E8" si="0">RANK(D8,D$8:D$30,0)</f>
        <v>18</v>
      </c>
      <c r="F8" s="60">
        <f>VLOOKUP($A8,'Return Data'!$B$7:$R$2292,11,0)</f>
        <v>1.673</v>
      </c>
      <c r="G8" s="61">
        <f t="shared" ref="G8" si="1">RANK(F8,F$8:F$30,0)</f>
        <v>18</v>
      </c>
      <c r="H8" s="60">
        <f>VLOOKUP($A8,'Return Data'!$B$7:$R$2292,12,0)</f>
        <v>2.1137999999999999</v>
      </c>
      <c r="I8" s="61">
        <f t="shared" ref="I8" si="2">RANK(H8,H$8:H$30,0)</f>
        <v>20</v>
      </c>
      <c r="J8" s="60">
        <f>VLOOKUP($A8,'Return Data'!$B$7:$R$2292,13,0)</f>
        <v>-0.52800000000000002</v>
      </c>
      <c r="K8" s="61">
        <f t="shared" ref="K8" si="3">RANK(J8,J$8:J$30,0)</f>
        <v>22</v>
      </c>
      <c r="L8" s="60">
        <f>VLOOKUP($A8,'Return Data'!$B$7:$R$2292,17,0)</f>
        <v>6.0555000000000003</v>
      </c>
      <c r="M8" s="61">
        <f t="shared" ref="M8" si="4">RANK(L8,L$8:L$30,0)</f>
        <v>19</v>
      </c>
      <c r="N8" s="60">
        <f>VLOOKUP($A8,'Return Data'!$B$7:$R$2292,14,0)</f>
        <v>7.7119</v>
      </c>
      <c r="O8" s="61">
        <f>RANK(N8,N$8:N$30,0)</f>
        <v>17</v>
      </c>
      <c r="P8" s="60">
        <f>VLOOKUP($A8,'Return Data'!$B$7:$R$2292,15,0)</f>
        <v>6.6376999999999997</v>
      </c>
      <c r="Q8" s="61">
        <f>RANK(P8,P$8:P$30,0)</f>
        <v>15</v>
      </c>
      <c r="R8" s="60">
        <f>VLOOKUP($A8,'Return Data'!$B$7:$R$2292,16,0)</f>
        <v>8.0472999999999999</v>
      </c>
      <c r="S8" s="62">
        <f t="shared" ref="S8" si="5">RANK(R8,R$8:R$30,0)</f>
        <v>15</v>
      </c>
    </row>
    <row r="9" spans="1:20" x14ac:dyDescent="0.3">
      <c r="A9" s="58" t="s">
        <v>1507</v>
      </c>
      <c r="B9" s="59">
        <f>VLOOKUP($A9,'Return Data'!$B$7:$R$2292,3,0)</f>
        <v>44958</v>
      </c>
      <c r="C9" s="60">
        <f>VLOOKUP($A9,'Return Data'!$B$7:$R$2292,4,0)</f>
        <v>18.48</v>
      </c>
      <c r="D9" s="60">
        <f>VLOOKUP($A9,'Return Data'!$B$7:$R$2292,10,0)</f>
        <v>-0.75190000000000001</v>
      </c>
      <c r="E9" s="61">
        <f t="shared" ref="E9:E30" si="6">RANK(D9,D$8:D$30,0)</f>
        <v>20</v>
      </c>
      <c r="F9" s="60">
        <f>VLOOKUP($A9,'Return Data'!$B$7:$R$2292,11,0)</f>
        <v>1.4826999999999999</v>
      </c>
      <c r="G9" s="61">
        <f t="shared" ref="G9:G30" si="7">RANK(F9,F$8:F$30,0)</f>
        <v>19</v>
      </c>
      <c r="H9" s="60">
        <f>VLOOKUP($A9,'Return Data'!$B$7:$R$2292,12,0)</f>
        <v>3.5874000000000001</v>
      </c>
      <c r="I9" s="61">
        <f t="shared" ref="I9:I30" si="8">RANK(H9,H$8:H$30,0)</f>
        <v>13</v>
      </c>
      <c r="J9" s="60">
        <f>VLOOKUP($A9,'Return Data'!$B$7:$R$2292,13,0)</f>
        <v>1.0387999999999999</v>
      </c>
      <c r="K9" s="61">
        <f t="shared" ref="K9:K30" si="9">RANK(J9,J$8:J$30,0)</f>
        <v>20</v>
      </c>
      <c r="L9" s="60">
        <f>VLOOKUP($A9,'Return Data'!$B$7:$R$2292,17,0)</f>
        <v>7.4038000000000004</v>
      </c>
      <c r="M9" s="61">
        <f t="shared" ref="M9:M30" si="10">RANK(L9,L$8:L$30,0)</f>
        <v>14</v>
      </c>
      <c r="N9" s="60">
        <f>VLOOKUP($A9,'Return Data'!$B$7:$R$2292,14,0)</f>
        <v>9.0082000000000004</v>
      </c>
      <c r="O9" s="61">
        <f t="shared" ref="O9:O30" si="11">RANK(N9,N$8:N$30,0)</f>
        <v>12</v>
      </c>
      <c r="P9" s="60">
        <f>VLOOKUP($A9,'Return Data'!$B$7:$R$2292,15,0)</f>
        <v>8.5305</v>
      </c>
      <c r="Q9" s="61">
        <f t="shared" ref="Q9:Q28" si="12">RANK(P9,P$8:P$30,0)</f>
        <v>4</v>
      </c>
      <c r="R9" s="60">
        <f>VLOOKUP($A9,'Return Data'!$B$7:$R$2292,16,0)</f>
        <v>8.5635999999999992</v>
      </c>
      <c r="S9" s="62">
        <f t="shared" ref="S9:S30" si="13">RANK(R9,R$8:R$30,0)</f>
        <v>12</v>
      </c>
    </row>
    <row r="10" spans="1:20" x14ac:dyDescent="0.3">
      <c r="A10" s="58" t="s">
        <v>1915</v>
      </c>
      <c r="B10" s="59">
        <f>VLOOKUP($A10,'Return Data'!$B$7:$R$2292,3,0)</f>
        <v>44958</v>
      </c>
      <c r="C10" s="60">
        <f>VLOOKUP($A10,'Return Data'!$B$7:$R$2292,4,0)</f>
        <v>13.159000000000001</v>
      </c>
      <c r="D10" s="60">
        <f>VLOOKUP($A10,'Return Data'!$B$7:$R$2292,10,0)</f>
        <v>-0.6028</v>
      </c>
      <c r="E10" s="61">
        <f t="shared" si="6"/>
        <v>17</v>
      </c>
      <c r="F10" s="60">
        <f>VLOOKUP($A10,'Return Data'!$B$7:$R$2292,11,0)</f>
        <v>2.2090000000000001</v>
      </c>
      <c r="G10" s="61">
        <f t="shared" si="7"/>
        <v>14</v>
      </c>
      <c r="H10" s="60">
        <f>VLOOKUP($A10,'Return Data'!$B$7:$R$2292,12,0)</f>
        <v>4.5194999999999999</v>
      </c>
      <c r="I10" s="61">
        <f t="shared" si="8"/>
        <v>6</v>
      </c>
      <c r="J10" s="60">
        <f>VLOOKUP($A10,'Return Data'!$B$7:$R$2292,13,0)</f>
        <v>3.37</v>
      </c>
      <c r="K10" s="61">
        <f t="shared" si="9"/>
        <v>9</v>
      </c>
      <c r="L10" s="60">
        <f>VLOOKUP($A10,'Return Data'!$B$7:$R$2292,17,0)</f>
        <v>5.6912000000000003</v>
      </c>
      <c r="M10" s="61">
        <f t="shared" si="10"/>
        <v>20</v>
      </c>
      <c r="N10" s="60">
        <f>VLOOKUP($A10,'Return Data'!$B$7:$R$2292,14,0)</f>
        <v>7.9025999999999996</v>
      </c>
      <c r="O10" s="61">
        <f t="shared" si="11"/>
        <v>16</v>
      </c>
      <c r="P10" s="60"/>
      <c r="Q10" s="61"/>
      <c r="R10" s="60">
        <f>VLOOKUP($A10,'Return Data'!$B$7:$R$2292,16,0)</f>
        <v>8.0967000000000002</v>
      </c>
      <c r="S10" s="62">
        <f t="shared" si="13"/>
        <v>14</v>
      </c>
    </row>
    <row r="11" spans="1:20" x14ac:dyDescent="0.3">
      <c r="A11" s="58" t="s">
        <v>1508</v>
      </c>
      <c r="B11" s="59">
        <f>VLOOKUP($A11,'Return Data'!$B$7:$R$2292,3,0)</f>
        <v>44958</v>
      </c>
      <c r="C11" s="60">
        <f>VLOOKUP($A11,'Return Data'!$B$7:$R$2292,4,0)</f>
        <v>18.294</v>
      </c>
      <c r="D11" s="60">
        <f>VLOOKUP($A11,'Return Data'!$B$7:$R$2292,10,0)</f>
        <v>0.42820000000000003</v>
      </c>
      <c r="E11" s="61">
        <f t="shared" si="6"/>
        <v>7</v>
      </c>
      <c r="F11" s="60">
        <f>VLOOKUP($A11,'Return Data'!$B$7:$R$2292,11,0)</f>
        <v>2.8620000000000001</v>
      </c>
      <c r="G11" s="61">
        <f t="shared" si="7"/>
        <v>8</v>
      </c>
      <c r="H11" s="60">
        <f>VLOOKUP($A11,'Return Data'!$B$7:$R$2292,12,0)</f>
        <v>4.5251999999999999</v>
      </c>
      <c r="I11" s="61">
        <f t="shared" si="8"/>
        <v>5</v>
      </c>
      <c r="J11" s="60">
        <f>VLOOKUP($A11,'Return Data'!$B$7:$R$2292,13,0)</f>
        <v>3.4670000000000001</v>
      </c>
      <c r="K11" s="61">
        <f t="shared" si="9"/>
        <v>8</v>
      </c>
      <c r="L11" s="60">
        <f>VLOOKUP($A11,'Return Data'!$B$7:$R$2292,17,0)</f>
        <v>8.7203999999999997</v>
      </c>
      <c r="M11" s="61">
        <f t="shared" si="10"/>
        <v>8</v>
      </c>
      <c r="N11" s="60">
        <f>VLOOKUP($A11,'Return Data'!$B$7:$R$2292,14,0)</f>
        <v>9.4079999999999995</v>
      </c>
      <c r="O11" s="61">
        <f t="shared" si="11"/>
        <v>10</v>
      </c>
      <c r="P11" s="60">
        <f>VLOOKUP($A11,'Return Data'!$B$7:$R$2292,15,0)</f>
        <v>7.6173000000000002</v>
      </c>
      <c r="Q11" s="61">
        <f t="shared" si="12"/>
        <v>8</v>
      </c>
      <c r="R11" s="60">
        <f>VLOOKUP($A11,'Return Data'!$B$7:$R$2292,16,0)</f>
        <v>9.2149000000000001</v>
      </c>
      <c r="S11" s="62">
        <f t="shared" si="13"/>
        <v>5</v>
      </c>
    </row>
    <row r="12" spans="1:20" x14ac:dyDescent="0.3">
      <c r="A12" s="58" t="s">
        <v>1509</v>
      </c>
      <c r="B12" s="59">
        <f>VLOOKUP($A12,'Return Data'!$B$7:$R$2292,3,0)</f>
        <v>44958</v>
      </c>
      <c r="C12" s="60">
        <f>VLOOKUP($A12,'Return Data'!$B$7:$R$2292,4,0)</f>
        <v>20.225899999999999</v>
      </c>
      <c r="D12" s="60">
        <f>VLOOKUP($A12,'Return Data'!$B$7:$R$2292,10,0)</f>
        <v>0.222</v>
      </c>
      <c r="E12" s="61">
        <f t="shared" si="6"/>
        <v>8</v>
      </c>
      <c r="F12" s="60">
        <f>VLOOKUP($A12,'Return Data'!$B$7:$R$2292,11,0)</f>
        <v>3.1665000000000001</v>
      </c>
      <c r="G12" s="61">
        <f t="shared" si="7"/>
        <v>5</v>
      </c>
      <c r="H12" s="60">
        <f>VLOOKUP($A12,'Return Data'!$B$7:$R$2292,12,0)</f>
        <v>4.1718000000000002</v>
      </c>
      <c r="I12" s="61">
        <f t="shared" si="8"/>
        <v>10</v>
      </c>
      <c r="J12" s="60">
        <f>VLOOKUP($A12,'Return Data'!$B$7:$R$2292,13,0)</f>
        <v>3.7391000000000001</v>
      </c>
      <c r="K12" s="61">
        <f t="shared" si="9"/>
        <v>6</v>
      </c>
      <c r="L12" s="60">
        <f>VLOOKUP($A12,'Return Data'!$B$7:$R$2292,17,0)</f>
        <v>8.1143000000000001</v>
      </c>
      <c r="M12" s="61">
        <f t="shared" si="10"/>
        <v>12</v>
      </c>
      <c r="N12" s="60">
        <f>VLOOKUP($A12,'Return Data'!$B$7:$R$2292,14,0)</f>
        <v>9.9512999999999998</v>
      </c>
      <c r="O12" s="61">
        <f t="shared" si="11"/>
        <v>7</v>
      </c>
      <c r="P12" s="60">
        <f>VLOOKUP($A12,'Return Data'!$B$7:$R$2292,15,0)</f>
        <v>8.5261999999999993</v>
      </c>
      <c r="Q12" s="61">
        <f t="shared" si="12"/>
        <v>5</v>
      </c>
      <c r="R12" s="60">
        <f>VLOOKUP($A12,'Return Data'!$B$7:$R$2292,16,0)</f>
        <v>8.8462999999999994</v>
      </c>
      <c r="S12" s="62">
        <f t="shared" si="13"/>
        <v>8</v>
      </c>
    </row>
    <row r="13" spans="1:20" x14ac:dyDescent="0.3">
      <c r="A13" s="58" t="s">
        <v>1510</v>
      </c>
      <c r="B13" s="59">
        <f>VLOOKUP($A13,'Return Data'!$B$7:$R$2292,3,0)</f>
        <v>44958</v>
      </c>
      <c r="C13" s="60">
        <f>VLOOKUP($A13,'Return Data'!$B$7:$R$2292,4,0)</f>
        <v>14.0084</v>
      </c>
      <c r="D13" s="60">
        <f>VLOOKUP($A13,'Return Data'!$B$7:$R$2292,10,0)</f>
        <v>-0.57350000000000001</v>
      </c>
      <c r="E13" s="61">
        <f t="shared" si="6"/>
        <v>15</v>
      </c>
      <c r="F13" s="60">
        <f>VLOOKUP($A13,'Return Data'!$B$7:$R$2292,11,0)</f>
        <v>2.9923000000000002</v>
      </c>
      <c r="G13" s="61">
        <f t="shared" si="7"/>
        <v>7</v>
      </c>
      <c r="H13" s="60">
        <f>VLOOKUP($A13,'Return Data'!$B$7:$R$2292,12,0)</f>
        <v>4.2199</v>
      </c>
      <c r="I13" s="61">
        <f t="shared" si="8"/>
        <v>9</v>
      </c>
      <c r="J13" s="60">
        <f>VLOOKUP($A13,'Return Data'!$B$7:$R$2292,13,0)</f>
        <v>2.6505000000000001</v>
      </c>
      <c r="K13" s="61">
        <f t="shared" si="9"/>
        <v>14</v>
      </c>
      <c r="L13" s="60">
        <f>VLOOKUP($A13,'Return Data'!$B$7:$R$2292,17,0)</f>
        <v>8.5762999999999998</v>
      </c>
      <c r="M13" s="61">
        <f t="shared" si="10"/>
        <v>10</v>
      </c>
      <c r="N13" s="60">
        <f>VLOOKUP($A13,'Return Data'!$B$7:$R$2292,14,0)</f>
        <v>9.4289000000000005</v>
      </c>
      <c r="O13" s="61">
        <f t="shared" si="11"/>
        <v>9</v>
      </c>
      <c r="P13" s="60"/>
      <c r="Q13" s="61"/>
      <c r="R13" s="60">
        <f>VLOOKUP($A13,'Return Data'!$B$7:$R$2292,16,0)</f>
        <v>7.8954000000000004</v>
      </c>
      <c r="S13" s="62">
        <f t="shared" si="13"/>
        <v>17</v>
      </c>
    </row>
    <row r="14" spans="1:20" x14ac:dyDescent="0.3">
      <c r="A14" s="58" t="s">
        <v>1511</v>
      </c>
      <c r="B14" s="59">
        <f>VLOOKUP($A14,'Return Data'!$B$7:$R$2292,3,0)</f>
        <v>44958</v>
      </c>
      <c r="C14" s="60">
        <f>VLOOKUP($A14,'Return Data'!$B$7:$R$2292,4,0)</f>
        <v>55.006</v>
      </c>
      <c r="D14" s="60">
        <f>VLOOKUP($A14,'Return Data'!$B$7:$R$2292,10,0)</f>
        <v>0.20219999999999999</v>
      </c>
      <c r="E14" s="61">
        <f t="shared" si="6"/>
        <v>9</v>
      </c>
      <c r="F14" s="60">
        <f>VLOOKUP($A14,'Return Data'!$B$7:$R$2292,11,0)</f>
        <v>3.6558000000000002</v>
      </c>
      <c r="G14" s="61">
        <f t="shared" si="7"/>
        <v>4</v>
      </c>
      <c r="H14" s="60">
        <f>VLOOKUP($A14,'Return Data'!$B$7:$R$2292,12,0)</f>
        <v>4.9492000000000003</v>
      </c>
      <c r="I14" s="61">
        <f t="shared" si="8"/>
        <v>3</v>
      </c>
      <c r="J14" s="60">
        <f>VLOOKUP($A14,'Return Data'!$B$7:$R$2292,13,0)</f>
        <v>4.4509999999999996</v>
      </c>
      <c r="K14" s="61">
        <f t="shared" si="9"/>
        <v>4</v>
      </c>
      <c r="L14" s="60">
        <f>VLOOKUP($A14,'Return Data'!$B$7:$R$2292,17,0)</f>
        <v>10.838900000000001</v>
      </c>
      <c r="M14" s="61">
        <f t="shared" si="10"/>
        <v>2</v>
      </c>
      <c r="N14" s="60">
        <f>VLOOKUP($A14,'Return Data'!$B$7:$R$2292,14,0)</f>
        <v>11.135300000000001</v>
      </c>
      <c r="O14" s="61">
        <f t="shared" si="11"/>
        <v>4</v>
      </c>
      <c r="P14" s="60">
        <f>VLOOKUP($A14,'Return Data'!$B$7:$R$2292,15,0)</f>
        <v>8.2820999999999998</v>
      </c>
      <c r="Q14" s="61">
        <f t="shared" si="12"/>
        <v>6</v>
      </c>
      <c r="R14" s="60">
        <f>VLOOKUP($A14,'Return Data'!$B$7:$R$2292,16,0)</f>
        <v>9.9863</v>
      </c>
      <c r="S14" s="62">
        <f t="shared" si="13"/>
        <v>2</v>
      </c>
    </row>
    <row r="15" spans="1:20" x14ac:dyDescent="0.3">
      <c r="A15" s="58" t="s">
        <v>1512</v>
      </c>
      <c r="B15" s="59">
        <f>VLOOKUP($A15,'Return Data'!$B$7:$R$2292,3,0)</f>
        <v>44958</v>
      </c>
      <c r="C15" s="60">
        <f>VLOOKUP($A15,'Return Data'!$B$7:$R$2292,4,0)</f>
        <v>19.22</v>
      </c>
      <c r="D15" s="60">
        <f>VLOOKUP($A15,'Return Data'!$B$7:$R$2292,10,0)</f>
        <v>1.532</v>
      </c>
      <c r="E15" s="61">
        <f t="shared" si="6"/>
        <v>1</v>
      </c>
      <c r="F15" s="60">
        <f>VLOOKUP($A15,'Return Data'!$B$7:$R$2292,11,0)</f>
        <v>3.8357999999999999</v>
      </c>
      <c r="G15" s="61">
        <f t="shared" si="7"/>
        <v>3</v>
      </c>
      <c r="H15" s="60">
        <f>VLOOKUP($A15,'Return Data'!$B$7:$R$2292,12,0)</f>
        <v>4.9127000000000001</v>
      </c>
      <c r="I15" s="61">
        <f t="shared" si="8"/>
        <v>4</v>
      </c>
      <c r="J15" s="60">
        <f>VLOOKUP($A15,'Return Data'!$B$7:$R$2292,13,0)</f>
        <v>6.423</v>
      </c>
      <c r="K15" s="61">
        <f t="shared" si="9"/>
        <v>1</v>
      </c>
      <c r="L15" s="60">
        <f>VLOOKUP($A15,'Return Data'!$B$7:$R$2292,17,0)</f>
        <v>8.3889999999999993</v>
      </c>
      <c r="M15" s="61">
        <f t="shared" si="10"/>
        <v>11</v>
      </c>
      <c r="N15" s="60">
        <f>VLOOKUP($A15,'Return Data'!$B$7:$R$2292,14,0)</f>
        <v>7.5121000000000002</v>
      </c>
      <c r="O15" s="61">
        <f t="shared" si="11"/>
        <v>20</v>
      </c>
      <c r="P15" s="60">
        <f>VLOOKUP($A15,'Return Data'!$B$7:$R$2292,15,0)</f>
        <v>7.6696999999999997</v>
      </c>
      <c r="Q15" s="61">
        <f t="shared" si="12"/>
        <v>7</v>
      </c>
      <c r="R15" s="60">
        <f>VLOOKUP($A15,'Return Data'!$B$7:$R$2292,16,0)</f>
        <v>8.3315999999999999</v>
      </c>
      <c r="S15" s="62">
        <f t="shared" si="13"/>
        <v>13</v>
      </c>
    </row>
    <row r="16" spans="1:20" x14ac:dyDescent="0.3">
      <c r="A16" s="58" t="s">
        <v>1513</v>
      </c>
      <c r="B16" s="59">
        <f>VLOOKUP($A16,'Return Data'!$B$7:$R$2292,3,0)</f>
        <v>44958</v>
      </c>
      <c r="C16" s="60">
        <f>VLOOKUP($A16,'Return Data'!$B$7:$R$2292,4,0)</f>
        <v>23.4773</v>
      </c>
      <c r="D16" s="60">
        <f>VLOOKUP($A16,'Return Data'!$B$7:$R$2292,10,0)</f>
        <v>-0.74529999999999996</v>
      </c>
      <c r="E16" s="61">
        <f t="shared" si="6"/>
        <v>19</v>
      </c>
      <c r="F16" s="60">
        <f>VLOOKUP($A16,'Return Data'!$B$7:$R$2292,11,0)</f>
        <v>1.2655000000000001</v>
      </c>
      <c r="G16" s="61">
        <f t="shared" si="7"/>
        <v>21</v>
      </c>
      <c r="H16" s="60">
        <f>VLOOKUP($A16,'Return Data'!$B$7:$R$2292,12,0)</f>
        <v>3.1996000000000002</v>
      </c>
      <c r="I16" s="61">
        <f t="shared" si="8"/>
        <v>15</v>
      </c>
      <c r="J16" s="60">
        <f>VLOOKUP($A16,'Return Data'!$B$7:$R$2292,13,0)</f>
        <v>1.8192999999999999</v>
      </c>
      <c r="K16" s="61">
        <f t="shared" si="9"/>
        <v>17</v>
      </c>
      <c r="L16" s="60">
        <f>VLOOKUP($A16,'Return Data'!$B$7:$R$2292,17,0)</f>
        <v>6.5875000000000004</v>
      </c>
      <c r="M16" s="61">
        <f t="shared" si="10"/>
        <v>18</v>
      </c>
      <c r="N16" s="60">
        <f>VLOOKUP($A16,'Return Data'!$B$7:$R$2292,14,0)</f>
        <v>7.6798999999999999</v>
      </c>
      <c r="O16" s="61">
        <f t="shared" si="11"/>
        <v>18</v>
      </c>
      <c r="P16" s="60">
        <f>VLOOKUP($A16,'Return Data'!$B$7:$R$2292,15,0)</f>
        <v>7.5625999999999998</v>
      </c>
      <c r="Q16" s="61">
        <f t="shared" si="12"/>
        <v>9</v>
      </c>
      <c r="R16" s="60">
        <f>VLOOKUP($A16,'Return Data'!$B$7:$R$2292,16,0)</f>
        <v>7.2664999999999997</v>
      </c>
      <c r="S16" s="62">
        <f t="shared" si="13"/>
        <v>21</v>
      </c>
    </row>
    <row r="17" spans="1:19" x14ac:dyDescent="0.3">
      <c r="A17" s="58" t="s">
        <v>1514</v>
      </c>
      <c r="B17" s="59">
        <f>VLOOKUP($A17,'Return Data'!$B$7:$R$2292,3,0)</f>
        <v>44958</v>
      </c>
      <c r="C17" s="60">
        <f>VLOOKUP($A17,'Return Data'!$B$7:$R$2292,4,0)</f>
        <v>27.582000000000001</v>
      </c>
      <c r="D17" s="60">
        <f>VLOOKUP($A17,'Return Data'!$B$7:$R$2292,10,0)</f>
        <v>0.45889999999999997</v>
      </c>
      <c r="E17" s="61">
        <f t="shared" si="6"/>
        <v>6</v>
      </c>
      <c r="F17" s="60">
        <f>VLOOKUP($A17,'Return Data'!$B$7:$R$2292,11,0)</f>
        <v>2.2313000000000001</v>
      </c>
      <c r="G17" s="61">
        <f t="shared" si="7"/>
        <v>13</v>
      </c>
      <c r="H17" s="60">
        <f>VLOOKUP($A17,'Return Data'!$B$7:$R$2292,12,0)</f>
        <v>3.8479000000000001</v>
      </c>
      <c r="I17" s="61">
        <f t="shared" si="8"/>
        <v>12</v>
      </c>
      <c r="J17" s="60">
        <f>VLOOKUP($A17,'Return Data'!$B$7:$R$2292,13,0)</f>
        <v>2.9948000000000001</v>
      </c>
      <c r="K17" s="61">
        <f t="shared" si="9"/>
        <v>13</v>
      </c>
      <c r="L17" s="60">
        <f>VLOOKUP($A17,'Return Data'!$B$7:$R$2292,17,0)</f>
        <v>6.7591999999999999</v>
      </c>
      <c r="M17" s="61">
        <f t="shared" si="10"/>
        <v>17</v>
      </c>
      <c r="N17" s="60">
        <f>VLOOKUP($A17,'Return Data'!$B$7:$R$2292,14,0)</f>
        <v>7.9774000000000003</v>
      </c>
      <c r="O17" s="61">
        <f t="shared" si="11"/>
        <v>15</v>
      </c>
      <c r="P17" s="60">
        <f>VLOOKUP($A17,'Return Data'!$B$7:$R$2292,15,0)</f>
        <v>7.0720000000000001</v>
      </c>
      <c r="Q17" s="61">
        <f t="shared" si="12"/>
        <v>14</v>
      </c>
      <c r="R17" s="60">
        <f>VLOOKUP($A17,'Return Data'!$B$7:$R$2292,16,0)</f>
        <v>7.3851000000000004</v>
      </c>
      <c r="S17" s="62">
        <f t="shared" si="13"/>
        <v>19</v>
      </c>
    </row>
    <row r="18" spans="1:19" x14ac:dyDescent="0.3">
      <c r="A18" s="58" t="s">
        <v>1515</v>
      </c>
      <c r="B18" s="59">
        <f>VLOOKUP($A18,'Return Data'!$B$7:$R$2292,3,0)</f>
        <v>44958</v>
      </c>
      <c r="C18" s="60">
        <f>VLOOKUP($A18,'Return Data'!$B$7:$R$2292,4,0)</f>
        <v>13.209099999999999</v>
      </c>
      <c r="D18" s="60">
        <f>VLOOKUP($A18,'Return Data'!$B$7:$R$2292,10,0)</f>
        <v>-0.58399999999999996</v>
      </c>
      <c r="E18" s="61">
        <f t="shared" si="6"/>
        <v>16</v>
      </c>
      <c r="F18" s="60">
        <f>VLOOKUP($A18,'Return Data'!$B$7:$R$2292,11,0)</f>
        <v>1.0209999999999999</v>
      </c>
      <c r="G18" s="61">
        <f t="shared" si="7"/>
        <v>22</v>
      </c>
      <c r="H18" s="60">
        <f>VLOOKUP($A18,'Return Data'!$B$7:$R$2292,12,0)</f>
        <v>1.3022</v>
      </c>
      <c r="I18" s="61">
        <f t="shared" si="8"/>
        <v>22</v>
      </c>
      <c r="J18" s="60">
        <f>VLOOKUP($A18,'Return Data'!$B$7:$R$2292,13,0)</f>
        <v>-0.71179999999999999</v>
      </c>
      <c r="K18" s="61">
        <f t="shared" si="9"/>
        <v>23</v>
      </c>
      <c r="L18" s="60">
        <f>VLOOKUP($A18,'Return Data'!$B$7:$R$2292,17,0)</f>
        <v>5.3273000000000001</v>
      </c>
      <c r="M18" s="61">
        <f t="shared" si="10"/>
        <v>21</v>
      </c>
      <c r="N18" s="60">
        <f>VLOOKUP($A18,'Return Data'!$B$7:$R$2292,14,0)</f>
        <v>6.6826999999999996</v>
      </c>
      <c r="O18" s="61">
        <f t="shared" si="11"/>
        <v>21</v>
      </c>
      <c r="P18" s="60"/>
      <c r="Q18" s="61"/>
      <c r="R18" s="60">
        <f>VLOOKUP($A18,'Return Data'!$B$7:$R$2292,16,0)</f>
        <v>7.3784000000000001</v>
      </c>
      <c r="S18" s="62">
        <f t="shared" si="13"/>
        <v>20</v>
      </c>
    </row>
    <row r="19" spans="1:19" x14ac:dyDescent="0.3">
      <c r="A19" s="58" t="s">
        <v>1516</v>
      </c>
      <c r="B19" s="59">
        <f>VLOOKUP($A19,'Return Data'!$B$7:$R$2292,3,0)</f>
        <v>44958</v>
      </c>
      <c r="C19" s="60">
        <f>VLOOKUP($A19,'Return Data'!$B$7:$R$2292,4,0)</f>
        <v>20.898099999999999</v>
      </c>
      <c r="D19" s="60">
        <f>VLOOKUP($A19,'Return Data'!$B$7:$R$2292,10,0)</f>
        <v>1.1476</v>
      </c>
      <c r="E19" s="61">
        <f t="shared" si="6"/>
        <v>2</v>
      </c>
      <c r="F19" s="60">
        <f>VLOOKUP($A19,'Return Data'!$B$7:$R$2292,11,0)</f>
        <v>4.5239000000000003</v>
      </c>
      <c r="G19" s="61">
        <f t="shared" si="7"/>
        <v>1</v>
      </c>
      <c r="H19" s="60">
        <f>VLOOKUP($A19,'Return Data'!$B$7:$R$2292,12,0)</f>
        <v>5.7279999999999998</v>
      </c>
      <c r="I19" s="61">
        <f t="shared" si="8"/>
        <v>2</v>
      </c>
      <c r="J19" s="60">
        <f>VLOOKUP($A19,'Return Data'!$B$7:$R$2292,13,0)</f>
        <v>6.2846000000000002</v>
      </c>
      <c r="K19" s="61">
        <f t="shared" si="9"/>
        <v>2</v>
      </c>
      <c r="L19" s="60">
        <f>VLOOKUP($A19,'Return Data'!$B$7:$R$2292,17,0)</f>
        <v>9.7829999999999995</v>
      </c>
      <c r="M19" s="61">
        <f t="shared" si="10"/>
        <v>4</v>
      </c>
      <c r="N19" s="60">
        <f>VLOOKUP($A19,'Return Data'!$B$7:$R$2292,14,0)</f>
        <v>10.3508</v>
      </c>
      <c r="O19" s="61">
        <f t="shared" si="11"/>
        <v>6</v>
      </c>
      <c r="P19" s="60">
        <f>VLOOKUP($A19,'Return Data'!$B$7:$R$2292,15,0)</f>
        <v>8.7674000000000003</v>
      </c>
      <c r="Q19" s="61">
        <f t="shared" si="12"/>
        <v>3</v>
      </c>
      <c r="R19" s="60">
        <f>VLOOKUP($A19,'Return Data'!$B$7:$R$2292,16,0)</f>
        <v>9.2753999999999994</v>
      </c>
      <c r="S19" s="62">
        <f t="shared" si="13"/>
        <v>4</v>
      </c>
    </row>
    <row r="20" spans="1:19" x14ac:dyDescent="0.3">
      <c r="A20" t="s">
        <v>2027</v>
      </c>
      <c r="B20" s="59">
        <f>VLOOKUP($A20,'Return Data'!$B$7:$R$2292,3,0)</f>
        <v>44958</v>
      </c>
      <c r="C20" s="60">
        <f>VLOOKUP($A20,'Return Data'!$B$7:$R$2292,4,0)</f>
        <v>25.414999999999999</v>
      </c>
      <c r="D20" s="60">
        <f>VLOOKUP($A20,'Return Data'!$B$7:$R$2292,10,0)</f>
        <v>-0.2394</v>
      </c>
      <c r="E20" s="61">
        <f t="shared" si="6"/>
        <v>14</v>
      </c>
      <c r="F20" s="60">
        <f>VLOOKUP($A20,'Return Data'!$B$7:$R$2292,11,0)</f>
        <v>1.827</v>
      </c>
      <c r="G20" s="61">
        <f t="shared" si="7"/>
        <v>17</v>
      </c>
      <c r="H20" s="60">
        <f>VLOOKUP($A20,'Return Data'!$B$7:$R$2292,12,0)</f>
        <v>2.1175000000000002</v>
      </c>
      <c r="I20" s="61">
        <f t="shared" si="8"/>
        <v>19</v>
      </c>
      <c r="J20" s="60">
        <f>VLOOKUP($A20,'Return Data'!$B$7:$R$2292,13,0)</f>
        <v>2.3725000000000001</v>
      </c>
      <c r="K20" s="61">
        <f t="shared" si="9"/>
        <v>15</v>
      </c>
      <c r="L20" s="60">
        <f>VLOOKUP($A20,'Return Data'!$B$7:$R$2292,17,0)</f>
        <v>9.2409999999999997</v>
      </c>
      <c r="M20" s="61">
        <f t="shared" si="10"/>
        <v>7</v>
      </c>
      <c r="N20" s="60">
        <f>VLOOKUP($A20,'Return Data'!$B$7:$R$2292,14,0)</f>
        <v>9.9055999999999997</v>
      </c>
      <c r="O20" s="61">
        <f t="shared" si="11"/>
        <v>8</v>
      </c>
      <c r="P20" s="60">
        <f>VLOOKUP($A20,'Return Data'!$B$7:$R$2292,15,0)</f>
        <v>7.0890000000000004</v>
      </c>
      <c r="Q20" s="61">
        <f t="shared" si="12"/>
        <v>13</v>
      </c>
      <c r="R20" s="60">
        <f>VLOOKUP($A20,'Return Data'!$B$7:$R$2292,16,0)</f>
        <v>8.5771999999999995</v>
      </c>
      <c r="S20" s="62">
        <f t="shared" si="13"/>
        <v>11</v>
      </c>
    </row>
    <row r="21" spans="1:19" x14ac:dyDescent="0.3">
      <c r="A21" t="s">
        <v>2063</v>
      </c>
      <c r="B21" s="59">
        <f>VLOOKUP($A21,'Return Data'!$B$7:$R$2292,3,0)</f>
        <v>44958</v>
      </c>
      <c r="C21" s="60">
        <f>VLOOKUP($A21,'Return Data'!$B$7:$R$2292,4,0)</f>
        <v>17.556899999999999</v>
      </c>
      <c r="D21" s="60">
        <f>VLOOKUP($A21,'Return Data'!$B$7:$R$2292,10,0)</f>
        <v>-1.6899</v>
      </c>
      <c r="E21" s="61">
        <f t="shared" si="6"/>
        <v>23</v>
      </c>
      <c r="F21" s="60">
        <f>VLOOKUP($A21,'Return Data'!$B$7:$R$2292,11,0)</f>
        <v>2.3153000000000001</v>
      </c>
      <c r="G21" s="61">
        <f t="shared" si="7"/>
        <v>12</v>
      </c>
      <c r="H21" s="60">
        <f>VLOOKUP($A21,'Return Data'!$B$7:$R$2292,12,0)</f>
        <v>2.1760000000000002</v>
      </c>
      <c r="I21" s="61">
        <f t="shared" si="8"/>
        <v>18</v>
      </c>
      <c r="J21" s="60">
        <f>VLOOKUP($A21,'Return Data'!$B$7:$R$2292,13,0)</f>
        <v>1.5243</v>
      </c>
      <c r="K21" s="61">
        <f t="shared" si="9"/>
        <v>18</v>
      </c>
      <c r="L21" s="60">
        <f>VLOOKUP($A21,'Return Data'!$B$7:$R$2292,17,0)</f>
        <v>9.4926999999999992</v>
      </c>
      <c r="M21" s="61">
        <f t="shared" si="10"/>
        <v>5</v>
      </c>
      <c r="N21" s="60">
        <f>VLOOKUP($A21,'Return Data'!$B$7:$R$2292,14,0)</f>
        <v>11.752800000000001</v>
      </c>
      <c r="O21" s="61">
        <f t="shared" si="11"/>
        <v>2</v>
      </c>
      <c r="P21" s="60">
        <f>VLOOKUP($A21,'Return Data'!$B$7:$R$2292,15,0)</f>
        <v>9.0122</v>
      </c>
      <c r="Q21" s="61">
        <f t="shared" si="12"/>
        <v>2</v>
      </c>
      <c r="R21" s="60">
        <f>VLOOKUP($A21,'Return Data'!$B$7:$R$2292,16,0)</f>
        <v>9.8303999999999991</v>
      </c>
      <c r="S21" s="62">
        <f t="shared" si="13"/>
        <v>3</v>
      </c>
    </row>
    <row r="22" spans="1:19" x14ac:dyDescent="0.3">
      <c r="A22" s="58" t="s">
        <v>1517</v>
      </c>
      <c r="B22" s="59">
        <f>VLOOKUP($A22,'Return Data'!$B$7:$R$2292,3,0)</f>
        <v>44958</v>
      </c>
      <c r="C22" s="60">
        <f>VLOOKUP($A22,'Return Data'!$B$7:$R$2292,4,0)</f>
        <v>15.701000000000001</v>
      </c>
      <c r="D22" s="60">
        <f>VLOOKUP($A22,'Return Data'!$B$7:$R$2292,10,0)</f>
        <v>-1.2699999999999999E-2</v>
      </c>
      <c r="E22" s="61">
        <f t="shared" si="6"/>
        <v>11</v>
      </c>
      <c r="F22" s="60">
        <f>VLOOKUP($A22,'Return Data'!$B$7:$R$2292,11,0)</f>
        <v>2.3934000000000002</v>
      </c>
      <c r="G22" s="61">
        <f t="shared" si="7"/>
        <v>11</v>
      </c>
      <c r="H22" s="60">
        <f>VLOOKUP($A22,'Return Data'!$B$7:$R$2292,12,0)</f>
        <v>4.3532999999999999</v>
      </c>
      <c r="I22" s="61">
        <f t="shared" si="8"/>
        <v>8</v>
      </c>
      <c r="J22" s="60">
        <f>VLOOKUP($A22,'Return Data'!$B$7:$R$2292,13,0)</f>
        <v>3.2961</v>
      </c>
      <c r="K22" s="61">
        <f t="shared" si="9"/>
        <v>10</v>
      </c>
      <c r="L22" s="60">
        <f>VLOOKUP($A22,'Return Data'!$B$7:$R$2292,17,0)</f>
        <v>9.3823000000000008</v>
      </c>
      <c r="M22" s="61">
        <f t="shared" si="10"/>
        <v>6</v>
      </c>
      <c r="N22" s="60">
        <f>VLOOKUP($A22,'Return Data'!$B$7:$R$2292,14,0)</f>
        <v>11.624599999999999</v>
      </c>
      <c r="O22" s="61">
        <f t="shared" si="11"/>
        <v>3</v>
      </c>
      <c r="P22" s="60"/>
      <c r="Q22" s="61"/>
      <c r="R22" s="60">
        <f>VLOOKUP($A22,'Return Data'!$B$7:$R$2292,16,0)</f>
        <v>11.545999999999999</v>
      </c>
      <c r="S22" s="62">
        <f t="shared" si="13"/>
        <v>1</v>
      </c>
    </row>
    <row r="23" spans="1:19" x14ac:dyDescent="0.3">
      <c r="A23" s="58" t="s">
        <v>1518</v>
      </c>
      <c r="B23" s="59">
        <f>VLOOKUP($A23,'Return Data'!$B$7:$R$2292,3,0)</f>
        <v>44958</v>
      </c>
      <c r="C23" s="60">
        <f>VLOOKUP($A23,'Return Data'!$B$7:$R$2292,4,0)</f>
        <v>13.689</v>
      </c>
      <c r="D23" s="60">
        <f>VLOOKUP($A23,'Return Data'!$B$7:$R$2292,10,0)</f>
        <v>0.94610000000000005</v>
      </c>
      <c r="E23" s="61">
        <f t="shared" si="6"/>
        <v>3</v>
      </c>
      <c r="F23" s="60">
        <f>VLOOKUP($A23,'Return Data'!$B$7:$R$2292,11,0)</f>
        <v>3.1497000000000002</v>
      </c>
      <c r="G23" s="61">
        <f t="shared" si="7"/>
        <v>6</v>
      </c>
      <c r="H23" s="60">
        <f>VLOOKUP($A23,'Return Data'!$B$7:$R$2292,12,0)</f>
        <v>3.9786999999999999</v>
      </c>
      <c r="I23" s="61">
        <f t="shared" si="8"/>
        <v>11</v>
      </c>
      <c r="J23" s="60">
        <f>VLOOKUP($A23,'Return Data'!$B$7:$R$2292,13,0)</f>
        <v>3.2625999999999999</v>
      </c>
      <c r="K23" s="61">
        <f t="shared" si="9"/>
        <v>11</v>
      </c>
      <c r="L23" s="60">
        <f>VLOOKUP($A23,'Return Data'!$B$7:$R$2292,17,0)</f>
        <v>7.7872000000000003</v>
      </c>
      <c r="M23" s="61">
        <f t="shared" si="10"/>
        <v>13</v>
      </c>
      <c r="N23" s="60">
        <f>VLOOKUP($A23,'Return Data'!$B$7:$R$2292,14,0)</f>
        <v>3.7018</v>
      </c>
      <c r="O23" s="61">
        <f t="shared" si="11"/>
        <v>22</v>
      </c>
      <c r="P23" s="60">
        <f>VLOOKUP($A23,'Return Data'!$B$7:$R$2292,15,0)</f>
        <v>0.7681</v>
      </c>
      <c r="Q23" s="61">
        <f t="shared" si="12"/>
        <v>16</v>
      </c>
      <c r="R23" s="60">
        <f>VLOOKUP($A23,'Return Data'!$B$7:$R$2292,16,0)</f>
        <v>4.1722000000000001</v>
      </c>
      <c r="S23" s="62">
        <f t="shared" si="13"/>
        <v>22</v>
      </c>
    </row>
    <row r="24" spans="1:19" x14ac:dyDescent="0.3">
      <c r="A24" s="58" t="s">
        <v>1519</v>
      </c>
      <c r="B24" s="59">
        <f>VLOOKUP($A24,'Return Data'!$B$7:$R$2292,3,0)</f>
        <v>44958</v>
      </c>
      <c r="C24" s="60">
        <f>VLOOKUP($A24,'Return Data'!$B$7:$R$2292,4,0)</f>
        <v>0.30209999999999998</v>
      </c>
      <c r="D24" s="60">
        <f>VLOOKUP($A24,'Return Data'!$B$7:$R$2292,10,0)</f>
        <v>0</v>
      </c>
      <c r="E24" s="61">
        <f t="shared" si="6"/>
        <v>10</v>
      </c>
      <c r="F24" s="60">
        <f>VLOOKUP($A24,'Return Data'!$B$7:$R$2292,11,0)</f>
        <v>0</v>
      </c>
      <c r="G24" s="61">
        <f t="shared" si="7"/>
        <v>23</v>
      </c>
      <c r="H24" s="60">
        <f>VLOOKUP($A24,'Return Data'!$B$7:$R$2292,12,0)</f>
        <v>0</v>
      </c>
      <c r="I24" s="61">
        <f t="shared" si="8"/>
        <v>23</v>
      </c>
      <c r="J24" s="60">
        <f>VLOOKUP($A24,'Return Data'!$B$7:$R$2292,13,0)</f>
        <v>0</v>
      </c>
      <c r="K24" s="61">
        <f t="shared" si="9"/>
        <v>21</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1521</v>
      </c>
      <c r="B25" s="59">
        <f>VLOOKUP($A25,'Return Data'!$B$7:$R$2292,3,0)</f>
        <v>44958</v>
      </c>
      <c r="C25" s="60">
        <f>VLOOKUP($A25,'Return Data'!$B$7:$R$2292,4,0)</f>
        <v>45.527500000000003</v>
      </c>
      <c r="D25" s="60">
        <f>VLOOKUP($A25,'Return Data'!$B$7:$R$2292,10,0)</f>
        <v>0.86219999999999997</v>
      </c>
      <c r="E25" s="61">
        <f t="shared" si="6"/>
        <v>4</v>
      </c>
      <c r="F25" s="60">
        <f>VLOOKUP($A25,'Return Data'!$B$7:$R$2292,11,0)</f>
        <v>2.8426</v>
      </c>
      <c r="G25" s="61">
        <f t="shared" si="7"/>
        <v>9</v>
      </c>
      <c r="H25" s="60">
        <f>VLOOKUP($A25,'Return Data'!$B$7:$R$2292,12,0)</f>
        <v>3.4636</v>
      </c>
      <c r="I25" s="61">
        <f t="shared" si="8"/>
        <v>14</v>
      </c>
      <c r="J25" s="60">
        <f>VLOOKUP($A25,'Return Data'!$B$7:$R$2292,13,0)</f>
        <v>3.8573</v>
      </c>
      <c r="K25" s="61">
        <f t="shared" si="9"/>
        <v>5</v>
      </c>
      <c r="L25" s="60">
        <f>VLOOKUP($A25,'Return Data'!$B$7:$R$2292,17,0)</f>
        <v>8.6776999999999997</v>
      </c>
      <c r="M25" s="61">
        <f t="shared" si="10"/>
        <v>9</v>
      </c>
      <c r="N25" s="60">
        <f>VLOOKUP($A25,'Return Data'!$B$7:$R$2292,14,0)</f>
        <v>8.2911999999999999</v>
      </c>
      <c r="O25" s="61">
        <f t="shared" si="11"/>
        <v>14</v>
      </c>
      <c r="P25" s="60">
        <f>VLOOKUP($A25,'Return Data'!$B$7:$R$2292,15,0)</f>
        <v>7.3226000000000004</v>
      </c>
      <c r="Q25" s="61">
        <f t="shared" si="12"/>
        <v>12</v>
      </c>
      <c r="R25" s="60">
        <f>VLOOKUP($A25,'Return Data'!$B$7:$R$2292,16,0)</f>
        <v>9.1020000000000003</v>
      </c>
      <c r="S25" s="62">
        <f t="shared" si="13"/>
        <v>6</v>
      </c>
    </row>
    <row r="26" spans="1:19" x14ac:dyDescent="0.3">
      <c r="A26" s="58" t="s">
        <v>1522</v>
      </c>
      <c r="B26" s="59">
        <f>VLOOKUP($A26,'Return Data'!$B$7:$R$2292,3,0)</f>
        <v>44958</v>
      </c>
      <c r="C26" s="60">
        <f>VLOOKUP($A26,'Return Data'!$B$7:$R$2292,4,0)</f>
        <v>19.071999999999999</v>
      </c>
      <c r="D26" s="60">
        <f>VLOOKUP($A26,'Return Data'!$B$7:$R$2292,10,0)</f>
        <v>-1.4503999999999999</v>
      </c>
      <c r="E26" s="61">
        <f t="shared" si="6"/>
        <v>22</v>
      </c>
      <c r="F26" s="60">
        <f>VLOOKUP($A26,'Return Data'!$B$7:$R$2292,11,0)</f>
        <v>1.3024</v>
      </c>
      <c r="G26" s="61">
        <f t="shared" si="7"/>
        <v>20</v>
      </c>
      <c r="H26" s="60">
        <f>VLOOKUP($A26,'Return Data'!$B$7:$R$2292,12,0)</f>
        <v>1.4074</v>
      </c>
      <c r="I26" s="61">
        <f t="shared" si="8"/>
        <v>21</v>
      </c>
      <c r="J26" s="60">
        <f>VLOOKUP($A26,'Return Data'!$B$7:$R$2292,13,0)</f>
        <v>1.115</v>
      </c>
      <c r="K26" s="61">
        <f t="shared" si="9"/>
        <v>19</v>
      </c>
      <c r="L26" s="60">
        <f>VLOOKUP($A26,'Return Data'!$B$7:$R$2292,17,0)</f>
        <v>6.7929000000000004</v>
      </c>
      <c r="M26" s="61">
        <f t="shared" si="10"/>
        <v>16</v>
      </c>
      <c r="N26" s="60">
        <f>VLOOKUP($A26,'Return Data'!$B$7:$R$2292,14,0)</f>
        <v>9.1024999999999991</v>
      </c>
      <c r="O26" s="61">
        <f t="shared" si="11"/>
        <v>11</v>
      </c>
      <c r="P26" s="60">
        <f>VLOOKUP($A26,'Return Data'!$B$7:$R$2292,15,0)</f>
        <v>7.4904000000000002</v>
      </c>
      <c r="Q26" s="61">
        <f t="shared" si="12"/>
        <v>10</v>
      </c>
      <c r="R26" s="60">
        <f>VLOOKUP($A26,'Return Data'!$B$7:$R$2292,16,0)</f>
        <v>8.7577999999999996</v>
      </c>
      <c r="S26" s="62">
        <f t="shared" si="13"/>
        <v>9</v>
      </c>
    </row>
    <row r="27" spans="1:19" x14ac:dyDescent="0.3">
      <c r="A27" s="58" t="s">
        <v>1523</v>
      </c>
      <c r="B27" s="59">
        <f>VLOOKUP($A27,'Return Data'!$B$7:$R$2292,3,0)</f>
        <v>44958</v>
      </c>
      <c r="C27" s="60">
        <f>VLOOKUP($A27,'Return Data'!$B$7:$R$2292,4,0)</f>
        <v>57.593800000000002</v>
      </c>
      <c r="D27" s="60">
        <f>VLOOKUP($A27,'Return Data'!$B$7:$R$2292,10,0)</f>
        <v>-1.1395999999999999</v>
      </c>
      <c r="E27" s="61">
        <f t="shared" si="6"/>
        <v>21</v>
      </c>
      <c r="F27" s="60">
        <f>VLOOKUP($A27,'Return Data'!$B$7:$R$2292,11,0)</f>
        <v>2.7389000000000001</v>
      </c>
      <c r="G27" s="61">
        <f t="shared" si="7"/>
        <v>10</v>
      </c>
      <c r="H27" s="60">
        <f>VLOOKUP($A27,'Return Data'!$B$7:$R$2292,12,0)</f>
        <v>4.4119000000000002</v>
      </c>
      <c r="I27" s="61">
        <f t="shared" si="8"/>
        <v>7</v>
      </c>
      <c r="J27" s="60">
        <f>VLOOKUP($A27,'Return Data'!$B$7:$R$2292,13,0)</f>
        <v>3.6093000000000002</v>
      </c>
      <c r="K27" s="61">
        <f t="shared" si="9"/>
        <v>7</v>
      </c>
      <c r="L27" s="60">
        <f>VLOOKUP($A27,'Return Data'!$B$7:$R$2292,17,0)</f>
        <v>11.0496</v>
      </c>
      <c r="M27" s="61">
        <f t="shared" si="10"/>
        <v>1</v>
      </c>
      <c r="N27" s="60">
        <f>VLOOKUP($A27,'Return Data'!$B$7:$R$2292,14,0)</f>
        <v>13.488300000000001</v>
      </c>
      <c r="O27" s="61">
        <f t="shared" si="11"/>
        <v>1</v>
      </c>
      <c r="P27" s="60">
        <f>VLOOKUP($A27,'Return Data'!$B$7:$R$2292,15,0)</f>
        <v>9.7202000000000002</v>
      </c>
      <c r="Q27" s="61">
        <f t="shared" si="12"/>
        <v>1</v>
      </c>
      <c r="R27" s="60">
        <f>VLOOKUP($A27,'Return Data'!$B$7:$R$2292,16,0)</f>
        <v>8.9725999999999999</v>
      </c>
      <c r="S27" s="62">
        <f t="shared" si="13"/>
        <v>7</v>
      </c>
    </row>
    <row r="28" spans="1:19" x14ac:dyDescent="0.3">
      <c r="A28" s="58" t="s">
        <v>1524</v>
      </c>
      <c r="B28" s="59">
        <f>VLOOKUP($A28,'Return Data'!$B$7:$R$2292,3,0)</f>
        <v>44958</v>
      </c>
      <c r="C28" s="60">
        <f>VLOOKUP($A28,'Return Data'!$B$7:$R$2292,4,0)</f>
        <v>46.846499999999999</v>
      </c>
      <c r="D28" s="60">
        <f>VLOOKUP($A28,'Return Data'!$B$7:$R$2292,10,0)</f>
        <v>-3.9899999999999998E-2</v>
      </c>
      <c r="E28" s="61">
        <f t="shared" si="6"/>
        <v>12</v>
      </c>
      <c r="F28" s="60">
        <f>VLOOKUP($A28,'Return Data'!$B$7:$R$2292,11,0)</f>
        <v>2.1023999999999998</v>
      </c>
      <c r="G28" s="61">
        <f t="shared" si="7"/>
        <v>15</v>
      </c>
      <c r="H28" s="60">
        <f>VLOOKUP($A28,'Return Data'!$B$7:$R$2292,12,0)</f>
        <v>3.1406999999999998</v>
      </c>
      <c r="I28" s="61">
        <f t="shared" si="8"/>
        <v>16</v>
      </c>
      <c r="J28" s="60">
        <f>VLOOKUP($A28,'Return Data'!$B$7:$R$2292,13,0)</f>
        <v>3.1947999999999999</v>
      </c>
      <c r="K28" s="61">
        <f t="shared" si="9"/>
        <v>12</v>
      </c>
      <c r="L28" s="60">
        <f>VLOOKUP($A28,'Return Data'!$B$7:$R$2292,17,0)</f>
        <v>7.1688999999999998</v>
      </c>
      <c r="M28" s="61">
        <f t="shared" si="10"/>
        <v>15</v>
      </c>
      <c r="N28" s="60">
        <f>VLOOKUP($A28,'Return Data'!$B$7:$R$2292,14,0)</f>
        <v>8.5881000000000007</v>
      </c>
      <c r="O28" s="61">
        <f t="shared" si="11"/>
        <v>13</v>
      </c>
      <c r="P28" s="60">
        <f>VLOOKUP($A28,'Return Data'!$B$7:$R$2292,15,0)</f>
        <v>7.4191000000000003</v>
      </c>
      <c r="Q28" s="61">
        <f t="shared" si="12"/>
        <v>11</v>
      </c>
      <c r="R28" s="60">
        <f>VLOOKUP($A28,'Return Data'!$B$7:$R$2292,16,0)</f>
        <v>7.9774000000000003</v>
      </c>
      <c r="S28" s="62">
        <f t="shared" si="13"/>
        <v>16</v>
      </c>
    </row>
    <row r="29" spans="1:19" x14ac:dyDescent="0.3">
      <c r="A29" s="58" t="s">
        <v>1525</v>
      </c>
      <c r="B29" s="59">
        <f>VLOOKUP($A29,'Return Data'!$B$7:$R$2292,3,0)</f>
        <v>44958</v>
      </c>
      <c r="C29" s="60">
        <f>VLOOKUP($A29,'Return Data'!$B$7:$R$2292,4,0)</f>
        <v>13.81</v>
      </c>
      <c r="D29" s="60">
        <f>VLOOKUP($A29,'Return Data'!$B$7:$R$2292,10,0)</f>
        <v>-0.14460000000000001</v>
      </c>
      <c r="E29" s="61">
        <f t="shared" si="6"/>
        <v>13</v>
      </c>
      <c r="F29" s="60">
        <f>VLOOKUP($A29,'Return Data'!$B$7:$R$2292,11,0)</f>
        <v>1.9188000000000001</v>
      </c>
      <c r="G29" s="61">
        <f t="shared" si="7"/>
        <v>16</v>
      </c>
      <c r="H29" s="60">
        <f>VLOOKUP($A29,'Return Data'!$B$7:$R$2292,12,0)</f>
        <v>2.9060999999999999</v>
      </c>
      <c r="I29" s="61">
        <f t="shared" si="8"/>
        <v>17</v>
      </c>
      <c r="J29" s="60">
        <f>VLOOKUP($A29,'Return Data'!$B$7:$R$2292,13,0)</f>
        <v>2.0695000000000001</v>
      </c>
      <c r="K29" s="61">
        <f t="shared" si="9"/>
        <v>16</v>
      </c>
      <c r="L29" s="60">
        <f>VLOOKUP($A29,'Return Data'!$B$7:$R$2292,17,0)</f>
        <v>5.2358000000000002</v>
      </c>
      <c r="M29" s="61">
        <f t="shared" si="10"/>
        <v>22</v>
      </c>
      <c r="N29" s="60">
        <f>VLOOKUP($A29,'Return Data'!$B$7:$R$2292,14,0)</f>
        <v>7.5712000000000002</v>
      </c>
      <c r="O29" s="61">
        <f t="shared" si="11"/>
        <v>19</v>
      </c>
      <c r="P29" s="60"/>
      <c r="Q29" s="61"/>
      <c r="R29" s="60">
        <f>VLOOKUP($A29,'Return Data'!$B$7:$R$2292,16,0)</f>
        <v>7.4630000000000001</v>
      </c>
      <c r="S29" s="62">
        <f t="shared" si="13"/>
        <v>18</v>
      </c>
    </row>
    <row r="30" spans="1:19" x14ac:dyDescent="0.3">
      <c r="A30" s="58" t="s">
        <v>1526</v>
      </c>
      <c r="B30" s="59">
        <f>VLOOKUP($A30,'Return Data'!$B$7:$R$2292,3,0)</f>
        <v>44958</v>
      </c>
      <c r="C30" s="60">
        <f>VLOOKUP($A30,'Return Data'!$B$7:$R$2292,4,0)</f>
        <v>14.450100000000001</v>
      </c>
      <c r="D30" s="60">
        <f>VLOOKUP($A30,'Return Data'!$B$7:$R$2292,10,0)</f>
        <v>0.75860000000000005</v>
      </c>
      <c r="E30" s="61">
        <f t="shared" si="6"/>
        <v>5</v>
      </c>
      <c r="F30" s="60">
        <f>VLOOKUP($A30,'Return Data'!$B$7:$R$2292,11,0)</f>
        <v>4.0826000000000002</v>
      </c>
      <c r="G30" s="61">
        <f t="shared" si="7"/>
        <v>2</v>
      </c>
      <c r="H30" s="60">
        <f>VLOOKUP($A30,'Return Data'!$B$7:$R$2292,12,0)</f>
        <v>6.4268000000000001</v>
      </c>
      <c r="I30" s="61">
        <f t="shared" si="8"/>
        <v>1</v>
      </c>
      <c r="J30" s="60">
        <f>VLOOKUP($A30,'Return Data'!$B$7:$R$2292,13,0)</f>
        <v>5.5422000000000002</v>
      </c>
      <c r="K30" s="61">
        <f t="shared" si="9"/>
        <v>3</v>
      </c>
      <c r="L30" s="60">
        <f>VLOOKUP($A30,'Return Data'!$B$7:$R$2292,17,0)</f>
        <v>9.8704999999999998</v>
      </c>
      <c r="M30" s="61">
        <f t="shared" si="10"/>
        <v>3</v>
      </c>
      <c r="N30" s="60">
        <f>VLOOKUP($A30,'Return Data'!$B$7:$R$2292,14,0)</f>
        <v>11.01</v>
      </c>
      <c r="O30" s="61">
        <f t="shared" si="11"/>
        <v>5</v>
      </c>
      <c r="P30" s="60"/>
      <c r="Q30" s="61"/>
      <c r="R30" s="60">
        <f>VLOOKUP($A30,'Return Data'!$B$7:$R$2292,16,0)</f>
        <v>8.6699000000000002</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-8.9091304347826097E-2</v>
      </c>
      <c r="E32" s="69"/>
      <c r="F32" s="70">
        <f>AVERAGE(F8:F30)</f>
        <v>2.4170391304347829</v>
      </c>
      <c r="G32" s="69"/>
      <c r="H32" s="70">
        <f>AVERAGE(H8:H30)</f>
        <v>3.5417043478260868</v>
      </c>
      <c r="I32" s="69"/>
      <c r="J32" s="70">
        <f>AVERAGE(J8:J30)</f>
        <v>2.8192130434782605</v>
      </c>
      <c r="K32" s="69"/>
      <c r="L32" s="70">
        <f>AVERAGE(L8:L30)</f>
        <v>7.6932608695652167</v>
      </c>
      <c r="M32" s="69"/>
      <c r="N32" s="70">
        <f>AVERAGE(N8:N30)</f>
        <v>8.6863130434782594</v>
      </c>
      <c r="O32" s="69"/>
      <c r="P32" s="70">
        <f>AVERAGE(P8:P30)</f>
        <v>7.0286529411764693</v>
      </c>
      <c r="Q32" s="69"/>
      <c r="R32" s="70">
        <f>AVERAGE(R8:R30)</f>
        <v>8.0589565217391304</v>
      </c>
      <c r="S32" s="71"/>
    </row>
    <row r="33" spans="1:19" x14ac:dyDescent="0.3">
      <c r="A33" s="68" t="s">
        <v>28</v>
      </c>
      <c r="B33" s="69"/>
      <c r="C33" s="69"/>
      <c r="D33" s="70">
        <f>MIN(D8:D30)</f>
        <v>-1.6899</v>
      </c>
      <c r="E33" s="69"/>
      <c r="F33" s="70">
        <f>MIN(F8:F30)</f>
        <v>0</v>
      </c>
      <c r="G33" s="69"/>
      <c r="H33" s="70">
        <f>MIN(H8:H30)</f>
        <v>0</v>
      </c>
      <c r="I33" s="69"/>
      <c r="J33" s="70">
        <f>MIN(J8:J30)</f>
        <v>-0.71179999999999999</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1.532</v>
      </c>
      <c r="E34" s="73"/>
      <c r="F34" s="74">
        <f>MAX(F8:F30)</f>
        <v>4.5239000000000003</v>
      </c>
      <c r="G34" s="73"/>
      <c r="H34" s="74">
        <f>MAX(H8:H30)</f>
        <v>6.4268000000000001</v>
      </c>
      <c r="I34" s="73"/>
      <c r="J34" s="74">
        <f>MAX(J8:J30)</f>
        <v>6.423</v>
      </c>
      <c r="K34" s="73"/>
      <c r="L34" s="74">
        <f>MAX(L8:L30)</f>
        <v>11.0496</v>
      </c>
      <c r="M34" s="73"/>
      <c r="N34" s="74">
        <f>MAX(N8:N30)</f>
        <v>13.488300000000001</v>
      </c>
      <c r="O34" s="73"/>
      <c r="P34" s="74">
        <f>MAX(P8:P30)</f>
        <v>9.7202000000000002</v>
      </c>
      <c r="Q34" s="73"/>
      <c r="R34" s="74">
        <f>MAX(R8:R30)</f>
        <v>11.545999999999999</v>
      </c>
      <c r="S34" s="75"/>
    </row>
    <row r="35" spans="1:19" x14ac:dyDescent="0.3">
      <c r="A35" s="99" t="s">
        <v>428</v>
      </c>
    </row>
    <row r="36" spans="1:19" x14ac:dyDescent="0.3">
      <c r="A36" s="14" t="s">
        <v>340</v>
      </c>
    </row>
  </sheetData>
  <sheetProtection algorithmName="SHA-512" hashValue="cegt+2/x4iO0n9cbvWClmY3z8bNDbjVs6Hxy/1xB1pt1hX9IxCeqt9TUszv9mxLiuXUwUe8IRZNoBrCW1azTYw==" saltValue="PPK6SuA2ib24evZyVMxp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1527</v>
      </c>
      <c r="B8" s="59">
        <f>VLOOKUP($A8,'Return Data'!$B$7:$R$2292,3,0)</f>
        <v>44958</v>
      </c>
      <c r="C8" s="60">
        <f>VLOOKUP($A8,'Return Data'!$B$7:$R$2292,4,0)</f>
        <v>17.27</v>
      </c>
      <c r="D8" s="60">
        <f>VLOOKUP($A8,'Return Data'!$B$7:$R$2292,10,0)</f>
        <v>-0.91800000000000004</v>
      </c>
      <c r="E8" s="61">
        <f t="shared" ref="E8" si="0">RANK(D8,D$8:D$30,0)</f>
        <v>17</v>
      </c>
      <c r="F8" s="60">
        <f>VLOOKUP($A8,'Return Data'!$B$7:$R$2292,11,0)</f>
        <v>1.1124000000000001</v>
      </c>
      <c r="G8" s="61">
        <f t="shared" ref="G8" si="1">RANK(F8,F$8:F$30,0)</f>
        <v>18</v>
      </c>
      <c r="H8" s="60">
        <f>VLOOKUP($A8,'Return Data'!$B$7:$R$2292,12,0)</f>
        <v>1.2903</v>
      </c>
      <c r="I8" s="61">
        <f t="shared" ref="I8" si="2">RANK(H8,H$8:H$30,0)</f>
        <v>19</v>
      </c>
      <c r="J8" s="60">
        <f>VLOOKUP($A8,'Return Data'!$B$7:$R$2292,13,0)</f>
        <v>-1.5392999999999999</v>
      </c>
      <c r="K8" s="61">
        <f t="shared" ref="K8" si="3">RANK(J8,J$8:J$30,0)</f>
        <v>22</v>
      </c>
      <c r="L8" s="60">
        <f>VLOOKUP($A8,'Return Data'!$B$7:$R$2292,17,0)</f>
        <v>4.9478</v>
      </c>
      <c r="M8" s="61">
        <f t="shared" ref="M8" si="4">RANK(L8,L$8:L$30,0)</f>
        <v>19</v>
      </c>
      <c r="N8" s="60">
        <f>VLOOKUP($A8,'Return Data'!$B$7:$R$2292,14,0)</f>
        <v>6.6292999999999997</v>
      </c>
      <c r="O8" s="61">
        <f>RANK(N8,N$8:N$30,0)</f>
        <v>20</v>
      </c>
      <c r="P8" s="60">
        <f>VLOOKUP($A8,'Return Data'!$B$7:$R$2292,15,0)</f>
        <v>5.5510000000000002</v>
      </c>
      <c r="Q8" s="61">
        <f>RANK(P8,P$8:P$30,0)</f>
        <v>15</v>
      </c>
      <c r="R8" s="60">
        <f>VLOOKUP($A8,'Return Data'!$B$7:$R$2292,16,0)</f>
        <v>6.9046000000000003</v>
      </c>
      <c r="S8" s="62">
        <f t="shared" ref="S8" si="5">RANK(R8,R$8:R$30,0)</f>
        <v>16</v>
      </c>
    </row>
    <row r="9" spans="1:20" x14ac:dyDescent="0.3">
      <c r="A9" s="58" t="s">
        <v>1528</v>
      </c>
      <c r="B9" s="59">
        <f>VLOOKUP($A9,'Return Data'!$B$7:$R$2292,3,0)</f>
        <v>44958</v>
      </c>
      <c r="C9" s="60">
        <f>VLOOKUP($A9,'Return Data'!$B$7:$R$2292,4,0)</f>
        <v>16.829999999999998</v>
      </c>
      <c r="D9" s="60">
        <f>VLOOKUP($A9,'Return Data'!$B$7:$R$2292,10,0)</f>
        <v>-1.1163000000000001</v>
      </c>
      <c r="E9" s="61">
        <f t="shared" ref="E9:E30" si="6">RANK(D9,D$8:D$30,0)</f>
        <v>20</v>
      </c>
      <c r="F9" s="60">
        <f>VLOOKUP($A9,'Return Data'!$B$7:$R$2292,11,0)</f>
        <v>0.77839999999999998</v>
      </c>
      <c r="G9" s="61">
        <f t="shared" ref="G9:G30" si="7">RANK(F9,F$8:F$30,0)</f>
        <v>20</v>
      </c>
      <c r="H9" s="60">
        <f>VLOOKUP($A9,'Return Data'!$B$7:$R$2292,12,0)</f>
        <v>2.4969999999999999</v>
      </c>
      <c r="I9" s="61">
        <f t="shared" ref="I9:I30" si="8">RANK(H9,H$8:H$30,0)</f>
        <v>14</v>
      </c>
      <c r="J9" s="60">
        <f>VLOOKUP($A9,'Return Data'!$B$7:$R$2292,13,0)</f>
        <v>-0.35520000000000002</v>
      </c>
      <c r="K9" s="61">
        <f t="shared" ref="K9:K30" si="9">RANK(J9,J$8:J$30,0)</f>
        <v>20</v>
      </c>
      <c r="L9" s="60">
        <f>VLOOKUP($A9,'Return Data'!$B$7:$R$2292,17,0)</f>
        <v>5.9598000000000004</v>
      </c>
      <c r="M9" s="61">
        <f t="shared" ref="M9:M30" si="10">RANK(L9,L$8:L$30,0)</f>
        <v>16</v>
      </c>
      <c r="N9" s="60">
        <f>VLOOKUP($A9,'Return Data'!$B$7:$R$2292,14,0)</f>
        <v>7.532</v>
      </c>
      <c r="O9" s="61">
        <f t="shared" ref="O9:O30" si="11">RANK(N9,N$8:N$30,0)</f>
        <v>12</v>
      </c>
      <c r="P9" s="60">
        <f>VLOOKUP($A9,'Return Data'!$B$7:$R$2292,15,0)</f>
        <v>7.1563999999999997</v>
      </c>
      <c r="Q9" s="61">
        <f t="shared" ref="Q9:Q28" si="12">RANK(P9,P$8:P$30,0)</f>
        <v>5</v>
      </c>
      <c r="R9" s="60">
        <f>VLOOKUP($A9,'Return Data'!$B$7:$R$2292,16,0)</f>
        <v>7.2134999999999998</v>
      </c>
      <c r="S9" s="62">
        <f t="shared" ref="S9:S30" si="13">RANK(R9,R$8:R$30,0)</f>
        <v>14</v>
      </c>
    </row>
    <row r="10" spans="1:20" x14ac:dyDescent="0.3">
      <c r="A10" s="58" t="s">
        <v>1916</v>
      </c>
      <c r="B10" s="59">
        <f>VLOOKUP($A10,'Return Data'!$B$7:$R$2292,3,0)</f>
        <v>44958</v>
      </c>
      <c r="C10" s="60">
        <f>VLOOKUP($A10,'Return Data'!$B$7:$R$2292,4,0)</f>
        <v>12.6652</v>
      </c>
      <c r="D10" s="60">
        <f>VLOOKUP($A10,'Return Data'!$B$7:$R$2292,10,0)</f>
        <v>-0.87270000000000003</v>
      </c>
      <c r="E10" s="61">
        <f t="shared" si="6"/>
        <v>15</v>
      </c>
      <c r="F10" s="60">
        <f>VLOOKUP($A10,'Return Data'!$B$7:$R$2292,11,0)</f>
        <v>1.6403000000000001</v>
      </c>
      <c r="G10" s="61">
        <f t="shared" si="7"/>
        <v>13</v>
      </c>
      <c r="H10" s="60">
        <f>VLOOKUP($A10,'Return Data'!$B$7:$R$2292,12,0)</f>
        <v>3.633</v>
      </c>
      <c r="I10" s="61">
        <f t="shared" si="8"/>
        <v>6</v>
      </c>
      <c r="J10" s="60">
        <f>VLOOKUP($A10,'Return Data'!$B$7:$R$2292,13,0)</f>
        <v>2.2210999999999999</v>
      </c>
      <c r="K10" s="61">
        <f t="shared" si="9"/>
        <v>10</v>
      </c>
      <c r="L10" s="60">
        <f>VLOOKUP($A10,'Return Data'!$B$7:$R$2292,17,0)</f>
        <v>4.5355999999999996</v>
      </c>
      <c r="M10" s="61">
        <f t="shared" si="10"/>
        <v>21</v>
      </c>
      <c r="N10" s="60">
        <f>VLOOKUP($A10,'Return Data'!$B$7:$R$2292,14,0)</f>
        <v>6.7760999999999996</v>
      </c>
      <c r="O10" s="61">
        <f t="shared" si="11"/>
        <v>18</v>
      </c>
      <c r="P10" s="60"/>
      <c r="Q10" s="61"/>
      <c r="R10" s="60">
        <f>VLOOKUP($A10,'Return Data'!$B$7:$R$2292,16,0)</f>
        <v>6.9303999999999997</v>
      </c>
      <c r="S10" s="62">
        <f t="shared" si="13"/>
        <v>15</v>
      </c>
    </row>
    <row r="11" spans="1:20" x14ac:dyDescent="0.3">
      <c r="A11" s="58" t="s">
        <v>1529</v>
      </c>
      <c r="B11" s="59">
        <f>VLOOKUP($A11,'Return Data'!$B$7:$R$2292,3,0)</f>
        <v>44958</v>
      </c>
      <c r="C11" s="60">
        <f>VLOOKUP($A11,'Return Data'!$B$7:$R$2292,4,0)</f>
        <v>16.666</v>
      </c>
      <c r="D11" s="60">
        <f>VLOOKUP($A11,'Return Data'!$B$7:$R$2292,10,0)</f>
        <v>0.19239999999999999</v>
      </c>
      <c r="E11" s="61">
        <f t="shared" si="6"/>
        <v>7</v>
      </c>
      <c r="F11" s="60">
        <f>VLOOKUP($A11,'Return Data'!$B$7:$R$2292,11,0)</f>
        <v>2.415</v>
      </c>
      <c r="G11" s="61">
        <f t="shared" si="7"/>
        <v>8</v>
      </c>
      <c r="H11" s="60">
        <f>VLOOKUP($A11,'Return Data'!$B$7:$R$2292,12,0)</f>
        <v>3.8704000000000001</v>
      </c>
      <c r="I11" s="61">
        <f t="shared" si="8"/>
        <v>5</v>
      </c>
      <c r="J11" s="60">
        <f>VLOOKUP($A11,'Return Data'!$B$7:$R$2292,13,0)</f>
        <v>2.5789</v>
      </c>
      <c r="K11" s="61">
        <f t="shared" si="9"/>
        <v>6</v>
      </c>
      <c r="L11" s="60">
        <f>VLOOKUP($A11,'Return Data'!$B$7:$R$2292,17,0)</f>
        <v>7.48</v>
      </c>
      <c r="M11" s="61">
        <f t="shared" si="10"/>
        <v>10</v>
      </c>
      <c r="N11" s="60">
        <f>VLOOKUP($A11,'Return Data'!$B$7:$R$2292,14,0)</f>
        <v>8.0202000000000009</v>
      </c>
      <c r="O11" s="61">
        <f t="shared" si="11"/>
        <v>10</v>
      </c>
      <c r="P11" s="60">
        <f>VLOOKUP($A11,'Return Data'!$B$7:$R$2292,15,0)</f>
        <v>6.1398000000000001</v>
      </c>
      <c r="Q11" s="61">
        <f t="shared" si="12"/>
        <v>13</v>
      </c>
      <c r="R11" s="60">
        <f>VLOOKUP($A11,'Return Data'!$B$7:$R$2292,16,0)</f>
        <v>7.7393999999999998</v>
      </c>
      <c r="S11" s="62">
        <f t="shared" si="13"/>
        <v>8</v>
      </c>
    </row>
    <row r="12" spans="1:20" x14ac:dyDescent="0.3">
      <c r="A12" s="58" t="s">
        <v>1530</v>
      </c>
      <c r="B12" s="59">
        <f>VLOOKUP($A12,'Return Data'!$B$7:$R$2292,3,0)</f>
        <v>44958</v>
      </c>
      <c r="C12" s="60">
        <f>VLOOKUP($A12,'Return Data'!$B$7:$R$2292,4,0)</f>
        <v>18.802900000000001</v>
      </c>
      <c r="D12" s="60">
        <f>VLOOKUP($A12,'Return Data'!$B$7:$R$2292,10,0)</f>
        <v>-0.1206</v>
      </c>
      <c r="E12" s="61">
        <f t="shared" si="6"/>
        <v>10</v>
      </c>
      <c r="F12" s="60">
        <f>VLOOKUP($A12,'Return Data'!$B$7:$R$2292,11,0)</f>
        <v>2.4620000000000002</v>
      </c>
      <c r="G12" s="61">
        <f t="shared" si="7"/>
        <v>6</v>
      </c>
      <c r="H12" s="60">
        <f>VLOOKUP($A12,'Return Data'!$B$7:$R$2292,12,0)</f>
        <v>3.0985</v>
      </c>
      <c r="I12" s="61">
        <f t="shared" si="8"/>
        <v>10</v>
      </c>
      <c r="J12" s="60">
        <f>VLOOKUP($A12,'Return Data'!$B$7:$R$2292,13,0)</f>
        <v>2.3443000000000001</v>
      </c>
      <c r="K12" s="61">
        <f t="shared" si="9"/>
        <v>8</v>
      </c>
      <c r="L12" s="60">
        <f>VLOOKUP($A12,'Return Data'!$B$7:$R$2292,17,0)</f>
        <v>6.7012</v>
      </c>
      <c r="M12" s="61">
        <f t="shared" si="10"/>
        <v>13</v>
      </c>
      <c r="N12" s="60">
        <f>VLOOKUP($A12,'Return Data'!$B$7:$R$2292,14,0)</f>
        <v>8.6332000000000004</v>
      </c>
      <c r="O12" s="61">
        <f t="shared" si="11"/>
        <v>8</v>
      </c>
      <c r="P12" s="60">
        <f>VLOOKUP($A12,'Return Data'!$B$7:$R$2292,15,0)</f>
        <v>7.2834000000000003</v>
      </c>
      <c r="Q12" s="61">
        <f t="shared" si="12"/>
        <v>3</v>
      </c>
      <c r="R12" s="60">
        <f>VLOOKUP($A12,'Return Data'!$B$7:$R$2292,16,0)</f>
        <v>7.8948999999999998</v>
      </c>
      <c r="S12" s="62">
        <f t="shared" si="13"/>
        <v>5</v>
      </c>
    </row>
    <row r="13" spans="1:20" x14ac:dyDescent="0.3">
      <c r="A13" s="58" t="s">
        <v>1531</v>
      </c>
      <c r="B13" s="59">
        <f>VLOOKUP($A13,'Return Data'!$B$7:$R$2292,3,0)</f>
        <v>44958</v>
      </c>
      <c r="C13" s="60">
        <f>VLOOKUP($A13,'Return Data'!$B$7:$R$2292,4,0)</f>
        <v>13.1035</v>
      </c>
      <c r="D13" s="60">
        <f>VLOOKUP($A13,'Return Data'!$B$7:$R$2292,10,0)</f>
        <v>-0.89319999999999999</v>
      </c>
      <c r="E13" s="61">
        <f t="shared" si="6"/>
        <v>16</v>
      </c>
      <c r="F13" s="60">
        <f>VLOOKUP($A13,'Return Data'!$B$7:$R$2292,11,0)</f>
        <v>2.3439000000000001</v>
      </c>
      <c r="G13" s="61">
        <f t="shared" si="7"/>
        <v>9</v>
      </c>
      <c r="H13" s="60">
        <f>VLOOKUP($A13,'Return Data'!$B$7:$R$2292,12,0)</f>
        <v>3.2422</v>
      </c>
      <c r="I13" s="61">
        <f t="shared" si="8"/>
        <v>9</v>
      </c>
      <c r="J13" s="60">
        <f>VLOOKUP($A13,'Return Data'!$B$7:$R$2292,13,0)</f>
        <v>1.3842000000000001</v>
      </c>
      <c r="K13" s="61">
        <f t="shared" si="9"/>
        <v>16</v>
      </c>
      <c r="L13" s="60">
        <f>VLOOKUP($A13,'Return Data'!$B$7:$R$2292,17,0)</f>
        <v>7.2043999999999997</v>
      </c>
      <c r="M13" s="61">
        <f t="shared" si="10"/>
        <v>11</v>
      </c>
      <c r="N13" s="60">
        <f>VLOOKUP($A13,'Return Data'!$B$7:$R$2292,14,0)</f>
        <v>7.9541000000000004</v>
      </c>
      <c r="O13" s="61">
        <f t="shared" si="11"/>
        <v>11</v>
      </c>
      <c r="P13" s="60"/>
      <c r="Q13" s="61"/>
      <c r="R13" s="60">
        <f>VLOOKUP($A13,'Return Data'!$B$7:$R$2292,16,0)</f>
        <v>6.2831999999999999</v>
      </c>
      <c r="S13" s="62">
        <f t="shared" si="13"/>
        <v>20</v>
      </c>
    </row>
    <row r="14" spans="1:20" x14ac:dyDescent="0.3">
      <c r="A14" s="58" t="s">
        <v>1532</v>
      </c>
      <c r="B14" s="59">
        <f>VLOOKUP($A14,'Return Data'!$B$7:$R$2292,3,0)</f>
        <v>44958</v>
      </c>
      <c r="C14" s="60">
        <f>VLOOKUP($A14,'Return Data'!$B$7:$R$2292,4,0)</f>
        <v>50.281999999999996</v>
      </c>
      <c r="D14" s="60">
        <f>VLOOKUP($A14,'Return Data'!$B$7:$R$2292,10,0)</f>
        <v>-3.78E-2</v>
      </c>
      <c r="E14" s="61">
        <f t="shared" si="6"/>
        <v>9</v>
      </c>
      <c r="F14" s="60">
        <f>VLOOKUP($A14,'Return Data'!$B$7:$R$2292,11,0)</f>
        <v>3.1743000000000001</v>
      </c>
      <c r="G14" s="61">
        <f t="shared" si="7"/>
        <v>4</v>
      </c>
      <c r="H14" s="60">
        <f>VLOOKUP($A14,'Return Data'!$B$7:$R$2292,12,0)</f>
        <v>4.22</v>
      </c>
      <c r="I14" s="61">
        <f t="shared" si="8"/>
        <v>4</v>
      </c>
      <c r="J14" s="60">
        <f>VLOOKUP($A14,'Return Data'!$B$7:$R$2292,13,0)</f>
        <v>3.5163000000000002</v>
      </c>
      <c r="K14" s="61">
        <f t="shared" si="9"/>
        <v>4</v>
      </c>
      <c r="L14" s="60">
        <f>VLOOKUP($A14,'Return Data'!$B$7:$R$2292,17,0)</f>
        <v>9.8908000000000005</v>
      </c>
      <c r="M14" s="61">
        <f t="shared" si="10"/>
        <v>1</v>
      </c>
      <c r="N14" s="60">
        <f>VLOOKUP($A14,'Return Data'!$B$7:$R$2292,14,0)</f>
        <v>10.223699999999999</v>
      </c>
      <c r="O14" s="61">
        <f t="shared" si="11"/>
        <v>3</v>
      </c>
      <c r="P14" s="60">
        <f>VLOOKUP($A14,'Return Data'!$B$7:$R$2292,15,0)</f>
        <v>7.2443999999999997</v>
      </c>
      <c r="Q14" s="61">
        <f t="shared" si="12"/>
        <v>4</v>
      </c>
      <c r="R14" s="60">
        <f>VLOOKUP($A14,'Return Data'!$B$7:$R$2292,16,0)</f>
        <v>9.1814</v>
      </c>
      <c r="S14" s="62">
        <f t="shared" si="13"/>
        <v>2</v>
      </c>
    </row>
    <row r="15" spans="1:20" x14ac:dyDescent="0.3">
      <c r="A15" s="58" t="s">
        <v>1533</v>
      </c>
      <c r="B15" s="59">
        <f>VLOOKUP($A15,'Return Data'!$B$7:$R$2292,3,0)</f>
        <v>44958</v>
      </c>
      <c r="C15" s="60">
        <f>VLOOKUP($A15,'Return Data'!$B$7:$R$2292,4,0)</f>
        <v>18.12</v>
      </c>
      <c r="D15" s="60">
        <f>VLOOKUP($A15,'Return Data'!$B$7:$R$2292,10,0)</f>
        <v>1.4558</v>
      </c>
      <c r="E15" s="61">
        <f t="shared" si="6"/>
        <v>1</v>
      </c>
      <c r="F15" s="60">
        <f>VLOOKUP($A15,'Return Data'!$B$7:$R$2292,11,0)</f>
        <v>3.6021000000000001</v>
      </c>
      <c r="G15" s="61">
        <f t="shared" si="7"/>
        <v>3</v>
      </c>
      <c r="H15" s="60">
        <f>VLOOKUP($A15,'Return Data'!$B$7:$R$2292,12,0)</f>
        <v>4.5586000000000002</v>
      </c>
      <c r="I15" s="61">
        <f t="shared" si="8"/>
        <v>3</v>
      </c>
      <c r="J15" s="60">
        <f>VLOOKUP($A15,'Return Data'!$B$7:$R$2292,13,0)</f>
        <v>5.9029999999999996</v>
      </c>
      <c r="K15" s="61">
        <f t="shared" si="9"/>
        <v>1</v>
      </c>
      <c r="L15" s="60">
        <f>VLOOKUP($A15,'Return Data'!$B$7:$R$2292,17,0)</f>
        <v>7.7747000000000002</v>
      </c>
      <c r="M15" s="61">
        <f t="shared" si="10"/>
        <v>7</v>
      </c>
      <c r="N15" s="60">
        <f>VLOOKUP($A15,'Return Data'!$B$7:$R$2292,14,0)</f>
        <v>6.8699000000000003</v>
      </c>
      <c r="O15" s="61">
        <f t="shared" si="11"/>
        <v>16</v>
      </c>
      <c r="P15" s="60">
        <f>VLOOKUP($A15,'Return Data'!$B$7:$R$2292,15,0)</f>
        <v>6.9949000000000003</v>
      </c>
      <c r="Q15" s="61">
        <f t="shared" si="12"/>
        <v>7</v>
      </c>
      <c r="R15" s="60">
        <f>VLOOKUP($A15,'Return Data'!$B$7:$R$2292,16,0)</f>
        <v>7.5523999999999996</v>
      </c>
      <c r="S15" s="62">
        <f t="shared" si="13"/>
        <v>13</v>
      </c>
    </row>
    <row r="16" spans="1:20" x14ac:dyDescent="0.3">
      <c r="A16" s="58" t="s">
        <v>1534</v>
      </c>
      <c r="B16" s="59">
        <f>VLOOKUP($A16,'Return Data'!$B$7:$R$2292,3,0)</f>
        <v>44958</v>
      </c>
      <c r="C16" s="60">
        <f>VLOOKUP($A16,'Return Data'!$B$7:$R$2292,4,0)</f>
        <v>21.324100000000001</v>
      </c>
      <c r="D16" s="60">
        <f>VLOOKUP($A16,'Return Data'!$B$7:$R$2292,10,0)</f>
        <v>-0.98899999999999999</v>
      </c>
      <c r="E16" s="61">
        <f t="shared" si="6"/>
        <v>19</v>
      </c>
      <c r="F16" s="60">
        <f>VLOOKUP($A16,'Return Data'!$B$7:$R$2292,11,0)</f>
        <v>0.76929999999999998</v>
      </c>
      <c r="G16" s="61">
        <f t="shared" si="7"/>
        <v>21</v>
      </c>
      <c r="H16" s="60">
        <f>VLOOKUP($A16,'Return Data'!$B$7:$R$2292,12,0)</f>
        <v>2.4329999999999998</v>
      </c>
      <c r="I16" s="61">
        <f t="shared" si="8"/>
        <v>15</v>
      </c>
      <c r="J16" s="60">
        <f>VLOOKUP($A16,'Return Data'!$B$7:$R$2292,13,0)</f>
        <v>0.85319999999999996</v>
      </c>
      <c r="K16" s="61">
        <f t="shared" si="9"/>
        <v>17</v>
      </c>
      <c r="L16" s="60">
        <f>VLOOKUP($A16,'Return Data'!$B$7:$R$2292,17,0)</f>
        <v>5.5674999999999999</v>
      </c>
      <c r="M16" s="61">
        <f t="shared" si="10"/>
        <v>18</v>
      </c>
      <c r="N16" s="60">
        <f>VLOOKUP($A16,'Return Data'!$B$7:$R$2292,14,0)</f>
        <v>6.6467000000000001</v>
      </c>
      <c r="O16" s="61">
        <f t="shared" si="11"/>
        <v>19</v>
      </c>
      <c r="P16" s="60">
        <f>VLOOKUP($A16,'Return Data'!$B$7:$R$2292,15,0)</f>
        <v>6.2336</v>
      </c>
      <c r="Q16" s="61">
        <f t="shared" si="12"/>
        <v>10</v>
      </c>
      <c r="R16" s="60">
        <f>VLOOKUP($A16,'Return Data'!$B$7:$R$2292,16,0)</f>
        <v>6.5617000000000001</v>
      </c>
      <c r="S16" s="62">
        <f t="shared" si="13"/>
        <v>19</v>
      </c>
    </row>
    <row r="17" spans="1:19" x14ac:dyDescent="0.3">
      <c r="A17" s="58" t="s">
        <v>1535</v>
      </c>
      <c r="B17" s="59">
        <f>VLOOKUP($A17,'Return Data'!$B$7:$R$2292,3,0)</f>
        <v>44958</v>
      </c>
      <c r="C17" s="60">
        <f>VLOOKUP($A17,'Return Data'!$B$7:$R$2292,4,0)</f>
        <v>25.442</v>
      </c>
      <c r="D17" s="60">
        <f>VLOOKUP($A17,'Return Data'!$B$7:$R$2292,10,0)</f>
        <v>0.2009</v>
      </c>
      <c r="E17" s="61">
        <f t="shared" si="6"/>
        <v>6</v>
      </c>
      <c r="F17" s="60">
        <f>VLOOKUP($A17,'Return Data'!$B$7:$R$2292,11,0)</f>
        <v>1.6867000000000001</v>
      </c>
      <c r="G17" s="61">
        <f t="shared" si="7"/>
        <v>12</v>
      </c>
      <c r="H17" s="60">
        <f>VLOOKUP($A17,'Return Data'!$B$7:$R$2292,12,0)</f>
        <v>3.004</v>
      </c>
      <c r="I17" s="61">
        <f t="shared" si="8"/>
        <v>12</v>
      </c>
      <c r="J17" s="60">
        <f>VLOOKUP($A17,'Return Data'!$B$7:$R$2292,13,0)</f>
        <v>1.9311</v>
      </c>
      <c r="K17" s="61">
        <f t="shared" si="9"/>
        <v>12</v>
      </c>
      <c r="L17" s="60">
        <f>VLOOKUP($A17,'Return Data'!$B$7:$R$2292,17,0)</f>
        <v>5.6351000000000004</v>
      </c>
      <c r="M17" s="61">
        <f t="shared" si="10"/>
        <v>17</v>
      </c>
      <c r="N17" s="60">
        <f>VLOOKUP($A17,'Return Data'!$B$7:$R$2292,14,0)</f>
        <v>6.8470000000000004</v>
      </c>
      <c r="O17" s="61">
        <f t="shared" si="11"/>
        <v>17</v>
      </c>
      <c r="P17" s="60">
        <f>VLOOKUP($A17,'Return Data'!$B$7:$R$2292,15,0)</f>
        <v>5.9469000000000003</v>
      </c>
      <c r="Q17" s="61">
        <f t="shared" si="12"/>
        <v>14</v>
      </c>
      <c r="R17" s="60">
        <f>VLOOKUP($A17,'Return Data'!$B$7:$R$2292,16,0)</f>
        <v>6.5781999999999998</v>
      </c>
      <c r="S17" s="62">
        <f t="shared" si="13"/>
        <v>18</v>
      </c>
    </row>
    <row r="18" spans="1:19" x14ac:dyDescent="0.3">
      <c r="A18" s="58" t="s">
        <v>1536</v>
      </c>
      <c r="B18" s="59">
        <f>VLOOKUP($A18,'Return Data'!$B$7:$R$2292,3,0)</f>
        <v>44958</v>
      </c>
      <c r="C18" s="60">
        <f>VLOOKUP($A18,'Return Data'!$B$7:$R$2292,4,0)</f>
        <v>12.339</v>
      </c>
      <c r="D18" s="60">
        <f>VLOOKUP($A18,'Return Data'!$B$7:$R$2292,10,0)</f>
        <v>-0.9798</v>
      </c>
      <c r="E18" s="61">
        <f t="shared" si="6"/>
        <v>18</v>
      </c>
      <c r="F18" s="60">
        <f>VLOOKUP($A18,'Return Data'!$B$7:$R$2292,11,0)</f>
        <v>0.19</v>
      </c>
      <c r="G18" s="61">
        <f t="shared" si="7"/>
        <v>22</v>
      </c>
      <c r="H18" s="60">
        <f>VLOOKUP($A18,'Return Data'!$B$7:$R$2292,12,0)</f>
        <v>3.49E-2</v>
      </c>
      <c r="I18" s="61">
        <f t="shared" si="8"/>
        <v>22</v>
      </c>
      <c r="J18" s="60">
        <f>VLOOKUP($A18,'Return Data'!$B$7:$R$2292,13,0)</f>
        <v>-2.3519999999999999</v>
      </c>
      <c r="K18" s="61">
        <f t="shared" si="9"/>
        <v>23</v>
      </c>
      <c r="L18" s="60">
        <f>VLOOKUP($A18,'Return Data'!$B$7:$R$2292,17,0)</f>
        <v>3.5670000000000002</v>
      </c>
      <c r="M18" s="61">
        <f t="shared" si="10"/>
        <v>22</v>
      </c>
      <c r="N18" s="60">
        <f>VLOOKUP($A18,'Return Data'!$B$7:$R$2292,14,0)</f>
        <v>4.8834</v>
      </c>
      <c r="O18" s="61">
        <f t="shared" si="11"/>
        <v>21</v>
      </c>
      <c r="P18" s="60"/>
      <c r="Q18" s="61"/>
      <c r="R18" s="60">
        <f>VLOOKUP($A18,'Return Data'!$B$7:$R$2292,16,0)</f>
        <v>5.5231000000000003</v>
      </c>
      <c r="S18" s="62">
        <f t="shared" si="13"/>
        <v>21</v>
      </c>
    </row>
    <row r="19" spans="1:19" x14ac:dyDescent="0.3">
      <c r="A19" s="58" t="s">
        <v>1537</v>
      </c>
      <c r="B19" s="59">
        <f>VLOOKUP($A19,'Return Data'!$B$7:$R$2292,3,0)</f>
        <v>44958</v>
      </c>
      <c r="C19" s="60">
        <f>VLOOKUP($A19,'Return Data'!$B$7:$R$2292,4,0)</f>
        <v>19.543900000000001</v>
      </c>
      <c r="D19" s="60">
        <f>VLOOKUP($A19,'Return Data'!$B$7:$R$2292,10,0)</f>
        <v>0.88419999999999999</v>
      </c>
      <c r="E19" s="61">
        <f t="shared" si="6"/>
        <v>2</v>
      </c>
      <c r="F19" s="60">
        <f>VLOOKUP($A19,'Return Data'!$B$7:$R$2292,11,0)</f>
        <v>3.9796</v>
      </c>
      <c r="G19" s="61">
        <f t="shared" si="7"/>
        <v>1</v>
      </c>
      <c r="H19" s="60">
        <f>VLOOKUP($A19,'Return Data'!$B$7:$R$2292,12,0)</f>
        <v>4.9032999999999998</v>
      </c>
      <c r="I19" s="61">
        <f t="shared" si="8"/>
        <v>2</v>
      </c>
      <c r="J19" s="60">
        <f>VLOOKUP($A19,'Return Data'!$B$7:$R$2292,13,0)</f>
        <v>5.2047999999999996</v>
      </c>
      <c r="K19" s="61">
        <f t="shared" si="9"/>
        <v>2</v>
      </c>
      <c r="L19" s="60">
        <f>VLOOKUP($A19,'Return Data'!$B$7:$R$2292,17,0)</f>
        <v>8.6915999999999993</v>
      </c>
      <c r="M19" s="61">
        <f t="shared" si="10"/>
        <v>4</v>
      </c>
      <c r="N19" s="60">
        <f>VLOOKUP($A19,'Return Data'!$B$7:$R$2292,14,0)</f>
        <v>9.2727000000000004</v>
      </c>
      <c r="O19" s="61">
        <f t="shared" si="11"/>
        <v>6</v>
      </c>
      <c r="P19" s="60">
        <f>VLOOKUP($A19,'Return Data'!$B$7:$R$2292,15,0)</f>
        <v>7.8089000000000004</v>
      </c>
      <c r="Q19" s="61">
        <f t="shared" si="12"/>
        <v>2</v>
      </c>
      <c r="R19" s="60">
        <f>VLOOKUP($A19,'Return Data'!$B$7:$R$2292,16,0)</f>
        <v>8.3979999999999997</v>
      </c>
      <c r="S19" s="62">
        <f t="shared" si="13"/>
        <v>3</v>
      </c>
    </row>
    <row r="20" spans="1:19" x14ac:dyDescent="0.3">
      <c r="A20" t="s">
        <v>2028</v>
      </c>
      <c r="B20" s="59">
        <f>VLOOKUP($A20,'Return Data'!$B$7:$R$2292,3,0)</f>
        <v>44958</v>
      </c>
      <c r="C20" s="60">
        <f>VLOOKUP($A20,'Return Data'!$B$7:$R$2292,4,0)</f>
        <v>23.4177</v>
      </c>
      <c r="D20" s="60">
        <f>VLOOKUP($A20,'Return Data'!$B$7:$R$2292,10,0)</f>
        <v>-0.46029999999999999</v>
      </c>
      <c r="E20" s="61">
        <f t="shared" si="6"/>
        <v>14</v>
      </c>
      <c r="F20" s="60">
        <f>VLOOKUP($A20,'Return Data'!$B$7:$R$2292,11,0)</f>
        <v>1.3709</v>
      </c>
      <c r="G20" s="61">
        <f t="shared" si="7"/>
        <v>16</v>
      </c>
      <c r="H20" s="60">
        <f>VLOOKUP($A20,'Return Data'!$B$7:$R$2292,12,0)</f>
        <v>1.4279999999999999</v>
      </c>
      <c r="I20" s="61">
        <f t="shared" si="8"/>
        <v>18</v>
      </c>
      <c r="J20" s="60">
        <f>VLOOKUP($A20,'Return Data'!$B$7:$R$2292,13,0)</f>
        <v>1.472</v>
      </c>
      <c r="K20" s="61">
        <f t="shared" si="9"/>
        <v>14</v>
      </c>
      <c r="L20" s="60">
        <f>VLOOKUP($A20,'Return Data'!$B$7:$R$2292,17,0)</f>
        <v>8.2833000000000006</v>
      </c>
      <c r="M20" s="61">
        <f t="shared" si="10"/>
        <v>6</v>
      </c>
      <c r="N20" s="60">
        <f>VLOOKUP($A20,'Return Data'!$B$7:$R$2292,14,0)</f>
        <v>8.9362999999999992</v>
      </c>
      <c r="O20" s="61">
        <f t="shared" si="11"/>
        <v>7</v>
      </c>
      <c r="P20" s="60">
        <f>VLOOKUP($A20,'Return Data'!$B$7:$R$2292,15,0)</f>
        <v>6.1634000000000002</v>
      </c>
      <c r="Q20" s="61">
        <f t="shared" si="12"/>
        <v>12</v>
      </c>
      <c r="R20" s="60">
        <f>VLOOKUP($A20,'Return Data'!$B$7:$R$2292,16,0)</f>
        <v>7.8219000000000003</v>
      </c>
      <c r="S20" s="62">
        <f t="shared" si="13"/>
        <v>6</v>
      </c>
    </row>
    <row r="21" spans="1:19" x14ac:dyDescent="0.3">
      <c r="A21" t="s">
        <v>2064</v>
      </c>
      <c r="B21" s="59">
        <f>VLOOKUP($A21,'Return Data'!$B$7:$R$2292,3,0)</f>
        <v>44958</v>
      </c>
      <c r="C21" s="60">
        <f>VLOOKUP($A21,'Return Data'!$B$7:$R$2292,4,0)</f>
        <v>15.672800000000001</v>
      </c>
      <c r="D21" s="60">
        <f>VLOOKUP($A21,'Return Data'!$B$7:$R$2292,10,0)</f>
        <v>-2.1476999999999999</v>
      </c>
      <c r="E21" s="61">
        <f t="shared" si="6"/>
        <v>23</v>
      </c>
      <c r="F21" s="60">
        <f>VLOOKUP($A21,'Return Data'!$B$7:$R$2292,11,0)</f>
        <v>1.3509</v>
      </c>
      <c r="G21" s="61">
        <f t="shared" si="7"/>
        <v>17</v>
      </c>
      <c r="H21" s="60">
        <f>VLOOKUP($A21,'Return Data'!$B$7:$R$2292,12,0)</f>
        <v>0.71389999999999998</v>
      </c>
      <c r="I21" s="61">
        <f t="shared" si="8"/>
        <v>21</v>
      </c>
      <c r="J21" s="60">
        <f>VLOOKUP($A21,'Return Data'!$B$7:$R$2292,13,0)</f>
        <v>-0.37759999999999999</v>
      </c>
      <c r="K21" s="61">
        <f t="shared" si="9"/>
        <v>21</v>
      </c>
      <c r="L21" s="60">
        <f>VLOOKUP($A21,'Return Data'!$B$7:$R$2292,17,0)</f>
        <v>7.5137999999999998</v>
      </c>
      <c r="M21" s="61">
        <f t="shared" si="10"/>
        <v>9</v>
      </c>
      <c r="N21" s="60">
        <f>VLOOKUP($A21,'Return Data'!$B$7:$R$2292,14,0)</f>
        <v>9.8031000000000006</v>
      </c>
      <c r="O21" s="61">
        <f t="shared" si="11"/>
        <v>5</v>
      </c>
      <c r="P21" s="60">
        <f>VLOOKUP($A21,'Return Data'!$B$7:$R$2292,15,0)</f>
        <v>7.0579000000000001</v>
      </c>
      <c r="Q21" s="61">
        <f t="shared" si="12"/>
        <v>6</v>
      </c>
      <c r="R21" s="60">
        <f>VLOOKUP($A21,'Return Data'!$B$7:$R$2292,16,0)</f>
        <v>7.7728999999999999</v>
      </c>
      <c r="S21" s="62">
        <f t="shared" si="13"/>
        <v>7</v>
      </c>
    </row>
    <row r="22" spans="1:19" x14ac:dyDescent="0.3">
      <c r="A22" s="58" t="s">
        <v>1538</v>
      </c>
      <c r="B22" s="59">
        <f>VLOOKUP($A22,'Return Data'!$B$7:$R$2292,3,0)</f>
        <v>44958</v>
      </c>
      <c r="C22" s="60">
        <f>VLOOKUP($A22,'Return Data'!$B$7:$R$2292,4,0)</f>
        <v>15.023999999999999</v>
      </c>
      <c r="D22" s="60">
        <f>VLOOKUP($A22,'Return Data'!$B$7:$R$2292,10,0)</f>
        <v>-0.25890000000000002</v>
      </c>
      <c r="E22" s="61">
        <f t="shared" si="6"/>
        <v>11</v>
      </c>
      <c r="F22" s="60">
        <f>VLOOKUP($A22,'Return Data'!$B$7:$R$2292,11,0)</f>
        <v>1.8783000000000001</v>
      </c>
      <c r="G22" s="61">
        <f t="shared" si="7"/>
        <v>10</v>
      </c>
      <c r="H22" s="60">
        <f>VLOOKUP($A22,'Return Data'!$B$7:$R$2292,12,0)</f>
        <v>3.5638000000000001</v>
      </c>
      <c r="I22" s="61">
        <f t="shared" si="8"/>
        <v>7</v>
      </c>
      <c r="J22" s="60">
        <f>VLOOKUP($A22,'Return Data'!$B$7:$R$2292,13,0)</f>
        <v>2.2736999999999998</v>
      </c>
      <c r="K22" s="61">
        <f t="shared" si="9"/>
        <v>9</v>
      </c>
      <c r="L22" s="60">
        <f>VLOOKUP($A22,'Return Data'!$B$7:$R$2292,17,0)</f>
        <v>8.2848000000000006</v>
      </c>
      <c r="M22" s="61">
        <f t="shared" si="10"/>
        <v>5</v>
      </c>
      <c r="N22" s="60">
        <f>VLOOKUP($A22,'Return Data'!$B$7:$R$2292,14,0)</f>
        <v>10.5136</v>
      </c>
      <c r="O22" s="61">
        <f t="shared" si="11"/>
        <v>2</v>
      </c>
      <c r="P22" s="60"/>
      <c r="Q22" s="61"/>
      <c r="R22" s="60">
        <f>VLOOKUP($A22,'Return Data'!$B$7:$R$2292,16,0)</f>
        <v>10.361599999999999</v>
      </c>
      <c r="S22" s="62">
        <f t="shared" si="13"/>
        <v>1</v>
      </c>
    </row>
    <row r="23" spans="1:19" x14ac:dyDescent="0.3">
      <c r="A23" s="58" t="s">
        <v>1539</v>
      </c>
      <c r="B23" s="59">
        <f>VLOOKUP($A23,'Return Data'!$B$7:$R$2292,3,0)</f>
        <v>44958</v>
      </c>
      <c r="C23" s="60">
        <f>VLOOKUP($A23,'Return Data'!$B$7:$R$2292,4,0)</f>
        <v>12.7158</v>
      </c>
      <c r="D23" s="60">
        <f>VLOOKUP($A23,'Return Data'!$B$7:$R$2292,10,0)</f>
        <v>0.70169999999999999</v>
      </c>
      <c r="E23" s="61">
        <f t="shared" si="6"/>
        <v>3</v>
      </c>
      <c r="F23" s="60">
        <f>VLOOKUP($A23,'Return Data'!$B$7:$R$2292,11,0)</f>
        <v>2.6511</v>
      </c>
      <c r="G23" s="61">
        <f t="shared" si="7"/>
        <v>5</v>
      </c>
      <c r="H23" s="60">
        <f>VLOOKUP($A23,'Return Data'!$B$7:$R$2292,12,0)</f>
        <v>3.3216999999999999</v>
      </c>
      <c r="I23" s="61">
        <f t="shared" si="8"/>
        <v>8</v>
      </c>
      <c r="J23" s="60">
        <f>VLOOKUP($A23,'Return Data'!$B$7:$R$2292,13,0)</f>
        <v>2.4072</v>
      </c>
      <c r="K23" s="61">
        <f t="shared" si="9"/>
        <v>7</v>
      </c>
      <c r="L23" s="60">
        <f>VLOOKUP($A23,'Return Data'!$B$7:$R$2292,17,0)</f>
        <v>6.8925999999999998</v>
      </c>
      <c r="M23" s="61">
        <f t="shared" si="10"/>
        <v>12</v>
      </c>
      <c r="N23" s="60">
        <f>VLOOKUP($A23,'Return Data'!$B$7:$R$2292,14,0)</f>
        <v>2.8279000000000001</v>
      </c>
      <c r="O23" s="61">
        <f t="shared" si="11"/>
        <v>22</v>
      </c>
      <c r="P23" s="60">
        <f>VLOOKUP($A23,'Return Data'!$B$7:$R$2292,15,0)</f>
        <v>-9.5600000000000004E-2</v>
      </c>
      <c r="Q23" s="61">
        <f t="shared" si="12"/>
        <v>17</v>
      </c>
      <c r="R23" s="60">
        <f>VLOOKUP($A23,'Return Data'!$B$7:$R$2292,16,0)</f>
        <v>3.1768999999999998</v>
      </c>
      <c r="S23" s="62">
        <f t="shared" si="13"/>
        <v>22</v>
      </c>
    </row>
    <row r="24" spans="1:19" x14ac:dyDescent="0.3">
      <c r="A24" s="58" t="s">
        <v>1540</v>
      </c>
      <c r="B24" s="59">
        <f>VLOOKUP($A24,'Return Data'!$B$7:$R$2292,3,0)</f>
        <v>44958</v>
      </c>
      <c r="C24" s="60">
        <f>VLOOKUP($A24,'Return Data'!$B$7:$R$2292,4,0)</f>
        <v>0.28849999999999998</v>
      </c>
      <c r="D24" s="60">
        <f>VLOOKUP($A24,'Return Data'!$B$7:$R$2292,10,0)</f>
        <v>0</v>
      </c>
      <c r="E24" s="61">
        <f t="shared" si="6"/>
        <v>8</v>
      </c>
      <c r="F24" s="60">
        <f>VLOOKUP($A24,'Return Data'!$B$7:$R$2292,11,0)</f>
        <v>0</v>
      </c>
      <c r="G24" s="61">
        <f t="shared" si="7"/>
        <v>23</v>
      </c>
      <c r="H24" s="60">
        <f>VLOOKUP($A24,'Return Data'!$B$7:$R$2292,12,0)</f>
        <v>0</v>
      </c>
      <c r="I24" s="61">
        <f t="shared" si="8"/>
        <v>23</v>
      </c>
      <c r="J24" s="60">
        <f>VLOOKUP($A24,'Return Data'!$B$7:$R$2292,13,0)</f>
        <v>0</v>
      </c>
      <c r="K24" s="61">
        <f t="shared" si="9"/>
        <v>19</v>
      </c>
      <c r="L24" s="60">
        <f>VLOOKUP($A24,'Return Data'!$B$7:$R$2292,17,0)</f>
        <v>0</v>
      </c>
      <c r="M24" s="61">
        <f t="shared" si="10"/>
        <v>23</v>
      </c>
      <c r="N24" s="60">
        <f>VLOOKUP($A24,'Return Data'!$B$7:$R$2292,14,0)</f>
        <v>0</v>
      </c>
      <c r="O24" s="61">
        <f t="shared" si="11"/>
        <v>23</v>
      </c>
      <c r="P24" s="60">
        <f>VLOOKUP($A24,'Return Data'!$B$7:$R$2292,15,0)</f>
        <v>0</v>
      </c>
      <c r="Q24" s="61">
        <f t="shared" si="12"/>
        <v>16</v>
      </c>
      <c r="R24" s="60">
        <f>VLOOKUP($A24,'Return Data'!$B$7:$R$2292,16,0)</f>
        <v>0</v>
      </c>
      <c r="S24" s="62">
        <f t="shared" si="13"/>
        <v>23</v>
      </c>
    </row>
    <row r="25" spans="1:19" x14ac:dyDescent="0.3">
      <c r="A25" s="58" t="s">
        <v>1542</v>
      </c>
      <c r="B25" s="59">
        <f>VLOOKUP($A25,'Return Data'!$B$7:$R$2292,3,0)</f>
        <v>44958</v>
      </c>
      <c r="C25" s="60">
        <f>VLOOKUP($A25,'Return Data'!$B$7:$R$2292,4,0)</f>
        <v>40.982199999999999</v>
      </c>
      <c r="D25" s="60">
        <f>VLOOKUP($A25,'Return Data'!$B$7:$R$2292,10,0)</f>
        <v>0.65869999999999995</v>
      </c>
      <c r="E25" s="61">
        <f t="shared" si="6"/>
        <v>4</v>
      </c>
      <c r="F25" s="60">
        <f>VLOOKUP($A25,'Return Data'!$B$7:$R$2292,11,0)</f>
        <v>2.4199000000000002</v>
      </c>
      <c r="G25" s="61">
        <f t="shared" si="7"/>
        <v>7</v>
      </c>
      <c r="H25" s="60">
        <f>VLOOKUP($A25,'Return Data'!$B$7:$R$2292,12,0)</f>
        <v>2.8161</v>
      </c>
      <c r="I25" s="61">
        <f t="shared" si="8"/>
        <v>13</v>
      </c>
      <c r="J25" s="60">
        <f>VLOOKUP($A25,'Return Data'!$B$7:$R$2292,13,0)</f>
        <v>2.9998999999999998</v>
      </c>
      <c r="K25" s="61">
        <f t="shared" si="9"/>
        <v>5</v>
      </c>
      <c r="L25" s="60">
        <f>VLOOKUP($A25,'Return Data'!$B$7:$R$2292,17,0)</f>
        <v>7.5727000000000002</v>
      </c>
      <c r="M25" s="61">
        <f t="shared" si="10"/>
        <v>8</v>
      </c>
      <c r="N25" s="60">
        <f>VLOOKUP($A25,'Return Data'!$B$7:$R$2292,14,0)</f>
        <v>7.1223000000000001</v>
      </c>
      <c r="O25" s="61">
        <f t="shared" si="11"/>
        <v>14</v>
      </c>
      <c r="P25" s="60">
        <f>VLOOKUP($A25,'Return Data'!$B$7:$R$2292,15,0)</f>
        <v>6.1944999999999997</v>
      </c>
      <c r="Q25" s="61">
        <f t="shared" si="12"/>
        <v>11</v>
      </c>
      <c r="R25" s="60">
        <f>VLOOKUP($A25,'Return Data'!$B$7:$R$2292,16,0)</f>
        <v>7.7053000000000003</v>
      </c>
      <c r="S25" s="62">
        <f t="shared" si="13"/>
        <v>9</v>
      </c>
    </row>
    <row r="26" spans="1:19" x14ac:dyDescent="0.3">
      <c r="A26" s="58" t="s">
        <v>1543</v>
      </c>
      <c r="B26" s="59">
        <f>VLOOKUP($A26,'Return Data'!$B$7:$R$2292,3,0)</f>
        <v>44958</v>
      </c>
      <c r="C26" s="60">
        <f>VLOOKUP($A26,'Return Data'!$B$7:$R$2292,4,0)</f>
        <v>17.520399999999999</v>
      </c>
      <c r="D26" s="60">
        <f>VLOOKUP($A26,'Return Data'!$B$7:$R$2292,10,0)</f>
        <v>-1.5790999999999999</v>
      </c>
      <c r="E26" s="61">
        <f t="shared" si="6"/>
        <v>21</v>
      </c>
      <c r="F26" s="60">
        <f>VLOOKUP($A26,'Return Data'!$B$7:$R$2292,11,0)</f>
        <v>1.0350999999999999</v>
      </c>
      <c r="G26" s="61">
        <f t="shared" si="7"/>
        <v>19</v>
      </c>
      <c r="H26" s="60">
        <f>VLOOKUP($A26,'Return Data'!$B$7:$R$2292,12,0)</f>
        <v>1.0072000000000001</v>
      </c>
      <c r="I26" s="61">
        <f t="shared" si="8"/>
        <v>20</v>
      </c>
      <c r="J26" s="60">
        <f>VLOOKUP($A26,'Return Data'!$B$7:$R$2292,13,0)</f>
        <v>0.58389999999999997</v>
      </c>
      <c r="K26" s="61">
        <f t="shared" si="9"/>
        <v>18</v>
      </c>
      <c r="L26" s="60">
        <f>VLOOKUP($A26,'Return Data'!$B$7:$R$2292,17,0)</f>
        <v>6.1829999999999998</v>
      </c>
      <c r="M26" s="61">
        <f t="shared" si="10"/>
        <v>14</v>
      </c>
      <c r="N26" s="60">
        <f>VLOOKUP($A26,'Return Data'!$B$7:$R$2292,14,0)</f>
        <v>8.4421999999999997</v>
      </c>
      <c r="O26" s="61">
        <f t="shared" si="11"/>
        <v>9</v>
      </c>
      <c r="P26" s="60">
        <f>VLOOKUP($A26,'Return Data'!$B$7:$R$2292,15,0)</f>
        <v>6.5907999999999998</v>
      </c>
      <c r="Q26" s="61">
        <f t="shared" si="12"/>
        <v>8</v>
      </c>
      <c r="R26" s="60">
        <f>VLOOKUP($A26,'Return Data'!$B$7:$R$2292,16,0)</f>
        <v>7.5644</v>
      </c>
      <c r="S26" s="62">
        <f t="shared" si="13"/>
        <v>12</v>
      </c>
    </row>
    <row r="27" spans="1:19" x14ac:dyDescent="0.3">
      <c r="A27" s="58" t="s">
        <v>1858</v>
      </c>
      <c r="B27" s="59">
        <f>VLOOKUP($A27,'Return Data'!$B$7:$R$2292,3,0)</f>
        <v>44958</v>
      </c>
      <c r="C27" s="60">
        <f>VLOOKUP($A27,'Return Data'!$B$7:$R$2292,4,0)</f>
        <v>51.640099999999997</v>
      </c>
      <c r="D27" s="60">
        <f>VLOOKUP($A27,'Return Data'!$B$7:$R$2292,10,0)</f>
        <v>-1.5809</v>
      </c>
      <c r="E27" s="61">
        <f t="shared" si="6"/>
        <v>22</v>
      </c>
      <c r="F27" s="60">
        <f>VLOOKUP($A27,'Return Data'!$B$7:$R$2292,11,0)</f>
        <v>1.8404</v>
      </c>
      <c r="G27" s="61">
        <f t="shared" si="7"/>
        <v>11</v>
      </c>
      <c r="H27" s="60">
        <f>VLOOKUP($A27,'Return Data'!$B$7:$R$2292,12,0)</f>
        <v>3.0446</v>
      </c>
      <c r="I27" s="61">
        <f t="shared" si="8"/>
        <v>11</v>
      </c>
      <c r="J27" s="60">
        <f>VLOOKUP($A27,'Return Data'!$B$7:$R$2292,13,0)</f>
        <v>1.8283</v>
      </c>
      <c r="K27" s="61">
        <f t="shared" si="9"/>
        <v>13</v>
      </c>
      <c r="L27" s="60">
        <f>VLOOKUP($A27,'Return Data'!$B$7:$R$2292,17,0)</f>
        <v>9.2603000000000009</v>
      </c>
      <c r="M27" s="61">
        <f t="shared" si="10"/>
        <v>2</v>
      </c>
      <c r="N27" s="60">
        <f>VLOOKUP($A27,'Return Data'!$B$7:$R$2292,14,0)</f>
        <v>11.8405</v>
      </c>
      <c r="O27" s="61">
        <f t="shared" si="11"/>
        <v>1</v>
      </c>
      <c r="P27" s="60">
        <f>VLOOKUP($A27,'Return Data'!$B$7:$R$2292,15,0)</f>
        <v>8.1649999999999991</v>
      </c>
      <c r="Q27" s="61">
        <f t="shared" si="12"/>
        <v>1</v>
      </c>
      <c r="R27" s="60">
        <f>VLOOKUP($A27,'Return Data'!$B$7:$R$2292,16,0)</f>
        <v>8.25</v>
      </c>
      <c r="S27" s="62">
        <f t="shared" si="13"/>
        <v>4</v>
      </c>
    </row>
    <row r="28" spans="1:19" x14ac:dyDescent="0.3">
      <c r="A28" s="58" t="s">
        <v>1544</v>
      </c>
      <c r="B28" s="59">
        <f>VLOOKUP($A28,'Return Data'!$B$7:$R$2292,3,0)</f>
        <v>44958</v>
      </c>
      <c r="C28" s="60">
        <f>VLOOKUP($A28,'Return Data'!$B$7:$R$2292,4,0)</f>
        <v>55.749771676676602</v>
      </c>
      <c r="D28" s="60">
        <f>VLOOKUP($A28,'Return Data'!$B$7:$R$2292,10,0)</f>
        <v>-0.2772</v>
      </c>
      <c r="E28" s="61">
        <f t="shared" si="6"/>
        <v>12</v>
      </c>
      <c r="F28" s="60">
        <f>VLOOKUP($A28,'Return Data'!$B$7:$R$2292,11,0)</f>
        <v>1.6194</v>
      </c>
      <c r="G28" s="61">
        <f t="shared" si="7"/>
        <v>14</v>
      </c>
      <c r="H28" s="60">
        <f>VLOOKUP($A28,'Return Data'!$B$7:$R$2292,12,0)</f>
        <v>2.3978000000000002</v>
      </c>
      <c r="I28" s="61">
        <f t="shared" si="8"/>
        <v>16</v>
      </c>
      <c r="J28" s="60">
        <f>VLOOKUP($A28,'Return Data'!$B$7:$R$2292,13,0)</f>
        <v>2.2078000000000002</v>
      </c>
      <c r="K28" s="61">
        <f t="shared" si="9"/>
        <v>11</v>
      </c>
      <c r="L28" s="60">
        <f>VLOOKUP($A28,'Return Data'!$B$7:$R$2292,17,0)</f>
        <v>6.0033000000000003</v>
      </c>
      <c r="M28" s="61">
        <f t="shared" si="10"/>
        <v>15</v>
      </c>
      <c r="N28" s="60">
        <f>VLOOKUP($A28,'Return Data'!$B$7:$R$2292,14,0)</f>
        <v>7.4004000000000003</v>
      </c>
      <c r="O28" s="61">
        <f t="shared" si="11"/>
        <v>13</v>
      </c>
      <c r="P28" s="60">
        <f>VLOOKUP($A28,'Return Data'!$B$7:$R$2292,15,0)</f>
        <v>6.2713999999999999</v>
      </c>
      <c r="Q28" s="61">
        <f t="shared" si="12"/>
        <v>9</v>
      </c>
      <c r="R28" s="60">
        <f>VLOOKUP($A28,'Return Data'!$B$7:$R$2292,16,0)</f>
        <v>7.6109</v>
      </c>
      <c r="S28" s="62">
        <f t="shared" si="13"/>
        <v>11</v>
      </c>
    </row>
    <row r="29" spans="1:19" x14ac:dyDescent="0.3">
      <c r="A29" s="58" t="s">
        <v>1545</v>
      </c>
      <c r="B29" s="59">
        <f>VLOOKUP($A29,'Return Data'!$B$7:$R$2292,3,0)</f>
        <v>44958</v>
      </c>
      <c r="C29" s="60">
        <f>VLOOKUP($A29,'Return Data'!$B$7:$R$2292,4,0)</f>
        <v>13.44</v>
      </c>
      <c r="D29" s="60">
        <f>VLOOKUP($A29,'Return Data'!$B$7:$R$2292,10,0)</f>
        <v>-0.29670000000000002</v>
      </c>
      <c r="E29" s="61">
        <f t="shared" si="6"/>
        <v>13</v>
      </c>
      <c r="F29" s="60">
        <f>VLOOKUP($A29,'Return Data'!$B$7:$R$2292,11,0)</f>
        <v>1.5872999999999999</v>
      </c>
      <c r="G29" s="61">
        <f t="shared" si="7"/>
        <v>15</v>
      </c>
      <c r="H29" s="60">
        <f>VLOOKUP($A29,'Return Data'!$B$7:$R$2292,12,0)</f>
        <v>2.3610000000000002</v>
      </c>
      <c r="I29" s="61">
        <f t="shared" si="8"/>
        <v>17</v>
      </c>
      <c r="J29" s="60">
        <f>VLOOKUP($A29,'Return Data'!$B$7:$R$2292,13,0)</f>
        <v>1.4339999999999999</v>
      </c>
      <c r="K29" s="61">
        <f t="shared" si="9"/>
        <v>15</v>
      </c>
      <c r="L29" s="60">
        <f>VLOOKUP($A29,'Return Data'!$B$7:$R$2292,17,0)</f>
        <v>4.6166</v>
      </c>
      <c r="M29" s="61">
        <f t="shared" si="10"/>
        <v>20</v>
      </c>
      <c r="N29" s="60">
        <f>VLOOKUP($A29,'Return Data'!$B$7:$R$2292,14,0)</f>
        <v>6.9901999999999997</v>
      </c>
      <c r="O29" s="61">
        <f t="shared" si="11"/>
        <v>15</v>
      </c>
      <c r="P29" s="60"/>
      <c r="Q29" s="61"/>
      <c r="R29" s="60">
        <f>VLOOKUP($A29,'Return Data'!$B$7:$R$2292,16,0)</f>
        <v>6.8141999999999996</v>
      </c>
      <c r="S29" s="62">
        <f t="shared" si="13"/>
        <v>17</v>
      </c>
    </row>
    <row r="30" spans="1:19" x14ac:dyDescent="0.3">
      <c r="A30" s="58" t="s">
        <v>1546</v>
      </c>
      <c r="B30" s="59">
        <f>VLOOKUP($A30,'Return Data'!$B$7:$R$2292,3,0)</f>
        <v>44958</v>
      </c>
      <c r="C30" s="60">
        <f>VLOOKUP($A30,'Return Data'!$B$7:$R$2292,4,0)</f>
        <v>13.8864</v>
      </c>
      <c r="D30" s="60">
        <f>VLOOKUP($A30,'Return Data'!$B$7:$R$2292,10,0)</f>
        <v>0.55030000000000001</v>
      </c>
      <c r="E30" s="61">
        <f t="shared" si="6"/>
        <v>5</v>
      </c>
      <c r="F30" s="60">
        <f>VLOOKUP($A30,'Return Data'!$B$7:$R$2292,11,0)</f>
        <v>3.6554000000000002</v>
      </c>
      <c r="G30" s="61">
        <f t="shared" si="7"/>
        <v>2</v>
      </c>
      <c r="H30" s="60">
        <f>VLOOKUP($A30,'Return Data'!$B$7:$R$2292,12,0)</f>
        <v>5.7664999999999997</v>
      </c>
      <c r="I30" s="61">
        <f t="shared" si="8"/>
        <v>1</v>
      </c>
      <c r="J30" s="60">
        <f>VLOOKUP($A30,'Return Data'!$B$7:$R$2292,13,0)</f>
        <v>4.6790000000000003</v>
      </c>
      <c r="K30" s="61">
        <f t="shared" si="9"/>
        <v>3</v>
      </c>
      <c r="L30" s="60">
        <f>VLOOKUP($A30,'Return Data'!$B$7:$R$2292,17,0)</f>
        <v>8.9673999999999996</v>
      </c>
      <c r="M30" s="61">
        <f t="shared" si="10"/>
        <v>3</v>
      </c>
      <c r="N30" s="60">
        <f>VLOOKUP($A30,'Return Data'!$B$7:$R$2292,14,0)</f>
        <v>10.1031</v>
      </c>
      <c r="O30" s="61">
        <f t="shared" si="11"/>
        <v>4</v>
      </c>
      <c r="P30" s="60"/>
      <c r="Q30" s="61"/>
      <c r="R30" s="60">
        <f>VLOOKUP($A30,'Return Data'!$B$7:$R$2292,16,0)</f>
        <v>7.6976000000000004</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-0.34279130434782606</v>
      </c>
      <c r="E32" s="69"/>
      <c r="F32" s="70">
        <f>AVERAGE(F8:F30)</f>
        <v>1.8940304347826087</v>
      </c>
      <c r="G32" s="69"/>
      <c r="H32" s="70">
        <f>AVERAGE(H8:H30)</f>
        <v>2.7480782608695651</v>
      </c>
      <c r="I32" s="69"/>
      <c r="J32" s="70">
        <f>AVERAGE(J8:J30)</f>
        <v>1.7912434782608695</v>
      </c>
      <c r="K32" s="69"/>
      <c r="L32" s="70">
        <f>AVERAGE(L8:L30)</f>
        <v>6.5884043478260867</v>
      </c>
      <c r="M32" s="69"/>
      <c r="N32" s="70">
        <f>AVERAGE(N8:N30)</f>
        <v>7.5768652173913029</v>
      </c>
      <c r="O32" s="69"/>
      <c r="P32" s="70">
        <f>AVERAGE(P8:P30)</f>
        <v>5.9239235294117654</v>
      </c>
      <c r="Q32" s="69"/>
      <c r="R32" s="70">
        <f>AVERAGE(R8:R30)</f>
        <v>7.0233260869565202</v>
      </c>
      <c r="S32" s="71"/>
    </row>
    <row r="33" spans="1:19" x14ac:dyDescent="0.3">
      <c r="A33" s="68" t="s">
        <v>28</v>
      </c>
      <c r="B33" s="69"/>
      <c r="C33" s="69"/>
      <c r="D33" s="70">
        <f>MIN(D8:D30)</f>
        <v>-2.1476999999999999</v>
      </c>
      <c r="E33" s="69"/>
      <c r="F33" s="70">
        <f>MIN(F8:F30)</f>
        <v>0</v>
      </c>
      <c r="G33" s="69"/>
      <c r="H33" s="70">
        <f>MIN(H8:H30)</f>
        <v>0</v>
      </c>
      <c r="I33" s="69"/>
      <c r="J33" s="70">
        <f>MIN(J8:J30)</f>
        <v>-2.3519999999999999</v>
      </c>
      <c r="K33" s="69"/>
      <c r="L33" s="70">
        <f>MIN(L8:L30)</f>
        <v>0</v>
      </c>
      <c r="M33" s="69"/>
      <c r="N33" s="70">
        <f>MIN(N8:N30)</f>
        <v>0</v>
      </c>
      <c r="O33" s="69"/>
      <c r="P33" s="70">
        <f>MIN(P8:P30)</f>
        <v>-9.5600000000000004E-2</v>
      </c>
      <c r="Q33" s="69"/>
      <c r="R33" s="70">
        <f>MIN(R8:R30)</f>
        <v>0</v>
      </c>
      <c r="S33" s="71"/>
    </row>
    <row r="34" spans="1:19" ht="15" thickBot="1" x14ac:dyDescent="0.35">
      <c r="A34" s="72" t="s">
        <v>29</v>
      </c>
      <c r="B34" s="73"/>
      <c r="C34" s="73"/>
      <c r="D34" s="74">
        <f>MAX(D8:D30)</f>
        <v>1.4558</v>
      </c>
      <c r="E34" s="73"/>
      <c r="F34" s="74">
        <f>MAX(F8:F30)</f>
        <v>3.9796</v>
      </c>
      <c r="G34" s="73"/>
      <c r="H34" s="74">
        <f>MAX(H8:H30)</f>
        <v>5.7664999999999997</v>
      </c>
      <c r="I34" s="73"/>
      <c r="J34" s="74">
        <f>MAX(J8:J30)</f>
        <v>5.9029999999999996</v>
      </c>
      <c r="K34" s="73"/>
      <c r="L34" s="74">
        <f>MAX(L8:L30)</f>
        <v>9.8908000000000005</v>
      </c>
      <c r="M34" s="73"/>
      <c r="N34" s="74">
        <f>MAX(N8:N30)</f>
        <v>11.8405</v>
      </c>
      <c r="O34" s="73"/>
      <c r="P34" s="74">
        <f>MAX(P8:P30)</f>
        <v>8.1649999999999991</v>
      </c>
      <c r="Q34" s="73"/>
      <c r="R34" s="74">
        <f>MAX(R8:R30)</f>
        <v>10.361599999999999</v>
      </c>
      <c r="S34" s="75"/>
    </row>
    <row r="35" spans="1:19" x14ac:dyDescent="0.3">
      <c r="A35" s="99" t="s">
        <v>428</v>
      </c>
    </row>
    <row r="36" spans="1:19" x14ac:dyDescent="0.3">
      <c r="A36" s="14" t="s">
        <v>340</v>
      </c>
    </row>
  </sheetData>
  <sheetProtection algorithmName="SHA-512" hashValue="rganZymy4Ni69e9zrvk6gw0SJ7UbseJN0D0ajjD2XAQWjLI8bsLEwe9/5VZSpy6/ICnGVpKSMznL4jgoZV93cw==" saltValue="X/ObGv2xyMcBELbc/VTd1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1547</v>
      </c>
      <c r="B8" s="59">
        <f>VLOOKUP($A8,'Return Data'!$B$7:$R$2292,3,0)</f>
        <v>44958</v>
      </c>
      <c r="C8" s="60">
        <f>VLOOKUP($A8,'Return Data'!$B$7:$R$2292,4,0)</f>
        <v>23.7803</v>
      </c>
      <c r="D8" s="60">
        <f>VLOOKUP($A8,'Return Data'!$B$7:$R$2292,10,0)</f>
        <v>1.8895</v>
      </c>
      <c r="E8" s="61">
        <f t="shared" ref="E8:E32" si="0">RANK(D8,D$8:D$32,0)</f>
        <v>12</v>
      </c>
      <c r="F8" s="60">
        <f>VLOOKUP($A8,'Return Data'!$B$7:$R$2292,11,0)</f>
        <v>3.2037</v>
      </c>
      <c r="G8" s="61">
        <f t="shared" ref="G8:G32" si="1">RANK(F8,F$8:F$32,0)</f>
        <v>11</v>
      </c>
      <c r="H8" s="60">
        <f>VLOOKUP($A8,'Return Data'!$B$7:$R$2292,12,0)</f>
        <v>4.0613000000000001</v>
      </c>
      <c r="I8" s="61">
        <f t="shared" ref="I8:I32" si="2">RANK(H8,H$8:H$32,0)</f>
        <v>12</v>
      </c>
      <c r="J8" s="60">
        <f>VLOOKUP($A8,'Return Data'!$B$7:$R$2292,13,0)</f>
        <v>5.1490999999999998</v>
      </c>
      <c r="K8" s="61">
        <f>RANK(J8,J$8:J$32,0)</f>
        <v>11</v>
      </c>
      <c r="L8" s="60">
        <f>VLOOKUP($A8,'Return Data'!$B$7:$R$2292,17,0)</f>
        <v>4.9653</v>
      </c>
      <c r="M8" s="61">
        <f>RANK(L8,L$8:L$32,0)</f>
        <v>8</v>
      </c>
      <c r="N8" s="60">
        <f>VLOOKUP($A8,'Return Data'!$B$7:$R$2292,14,0)</f>
        <v>4.7247000000000003</v>
      </c>
      <c r="O8" s="61">
        <f>RANK(N8,N$8:N$32,0)</f>
        <v>8</v>
      </c>
      <c r="P8" s="60">
        <f>VLOOKUP($A8,'Return Data'!$B$7:$R$2292,15,0)</f>
        <v>5.5103</v>
      </c>
      <c r="Q8" s="61">
        <f>RANK(P8,P$8:P$32,0)</f>
        <v>7</v>
      </c>
      <c r="R8" s="60">
        <f>VLOOKUP($A8,'Return Data'!$B$7:$R$2292,16,0)</f>
        <v>6.782</v>
      </c>
      <c r="S8" s="62">
        <f>RANK(R8,R$8:R$32,0)</f>
        <v>4</v>
      </c>
    </row>
    <row r="9" spans="1:20" x14ac:dyDescent="0.3">
      <c r="A9" s="58" t="s">
        <v>1548</v>
      </c>
      <c r="B9" s="59">
        <f>VLOOKUP($A9,'Return Data'!$B$7:$R$2292,3,0)</f>
        <v>44958</v>
      </c>
      <c r="C9" s="60">
        <f>VLOOKUP($A9,'Return Data'!$B$7:$R$2292,4,0)</f>
        <v>16.907499999999999</v>
      </c>
      <c r="D9" s="60">
        <f>VLOOKUP($A9,'Return Data'!$B$7:$R$2292,10,0)</f>
        <v>1.8677999999999999</v>
      </c>
      <c r="E9" s="61">
        <f t="shared" si="0"/>
        <v>16</v>
      </c>
      <c r="F9" s="60">
        <f>VLOOKUP($A9,'Return Data'!$B$7:$R$2292,11,0)</f>
        <v>3.1227999999999998</v>
      </c>
      <c r="G9" s="61">
        <f t="shared" si="1"/>
        <v>16</v>
      </c>
      <c r="H9" s="60">
        <f>VLOOKUP($A9,'Return Data'!$B$7:$R$2292,12,0)</f>
        <v>3.9584999999999999</v>
      </c>
      <c r="I9" s="61">
        <f t="shared" si="2"/>
        <v>16</v>
      </c>
      <c r="J9" s="60">
        <f>VLOOKUP($A9,'Return Data'!$B$7:$R$2292,13,0)</f>
        <v>5.1742999999999997</v>
      </c>
      <c r="K9" s="61">
        <f t="shared" ref="K9:K32" si="3">RANK(J9,J$8:J$32,0)</f>
        <v>8</v>
      </c>
      <c r="L9" s="60">
        <f>VLOOKUP($A9,'Return Data'!$B$7:$R$2292,17,0)</f>
        <v>5.0801999999999996</v>
      </c>
      <c r="M9" s="61">
        <f t="shared" ref="M9:M32" si="4">RANK(L9,L$8:L$32,0)</f>
        <v>5</v>
      </c>
      <c r="N9" s="60">
        <f>VLOOKUP($A9,'Return Data'!$B$7:$R$2292,14,0)</f>
        <v>4.8395000000000001</v>
      </c>
      <c r="O9" s="61">
        <f t="shared" ref="O9:O32" si="5">RANK(N9,N$8:N$32,0)</f>
        <v>6</v>
      </c>
      <c r="P9" s="60">
        <f>VLOOKUP($A9,'Return Data'!$B$7:$R$2292,15,0)</f>
        <v>5.5759999999999996</v>
      </c>
      <c r="Q9" s="61">
        <f t="shared" ref="Q9:Q32" si="6">RANK(P9,P$8:P$32,0)</f>
        <v>5</v>
      </c>
      <c r="R9" s="60">
        <f>VLOOKUP($A9,'Return Data'!$B$7:$R$2292,16,0)</f>
        <v>6.3935000000000004</v>
      </c>
      <c r="S9" s="62">
        <f t="shared" ref="S9:S32" si="7">RANK(R9,R$8:R$32,0)</f>
        <v>10</v>
      </c>
    </row>
    <row r="10" spans="1:20" x14ac:dyDescent="0.3">
      <c r="A10" s="58" t="s">
        <v>1960</v>
      </c>
      <c r="B10" s="59">
        <f>VLOOKUP($A10,'Return Data'!$B$7:$R$2292,3,0)</f>
        <v>44958</v>
      </c>
      <c r="C10" s="60">
        <f>VLOOKUP($A10,'Return Data'!$B$7:$R$2292,4,0)</f>
        <v>12.1799</v>
      </c>
      <c r="D10" s="60">
        <f>VLOOKUP($A10,'Return Data'!$B$7:$R$2292,10,0)</f>
        <v>1.6584000000000001</v>
      </c>
      <c r="E10" s="61">
        <f t="shared" si="0"/>
        <v>23</v>
      </c>
      <c r="F10" s="60">
        <f>VLOOKUP($A10,'Return Data'!$B$7:$R$2292,11,0)</f>
        <v>2.5891999999999999</v>
      </c>
      <c r="G10" s="61">
        <f t="shared" si="1"/>
        <v>23</v>
      </c>
      <c r="H10" s="60">
        <f>VLOOKUP($A10,'Return Data'!$B$7:$R$2292,12,0)</f>
        <v>3.1800999999999999</v>
      </c>
      <c r="I10" s="61">
        <f t="shared" si="2"/>
        <v>23</v>
      </c>
      <c r="J10" s="60">
        <f>VLOOKUP($A10,'Return Data'!$B$7:$R$2292,13,0)</f>
        <v>3.8010000000000002</v>
      </c>
      <c r="K10" s="61">
        <f t="shared" si="3"/>
        <v>23</v>
      </c>
      <c r="L10" s="60">
        <f>VLOOKUP($A10,'Return Data'!$B$7:$R$2292,17,0)</f>
        <v>3.4407000000000001</v>
      </c>
      <c r="M10" s="61">
        <f t="shared" si="4"/>
        <v>24</v>
      </c>
      <c r="N10" s="60">
        <f>VLOOKUP($A10,'Return Data'!$B$7:$R$2292,14,0)</f>
        <v>3.4373999999999998</v>
      </c>
      <c r="O10" s="61">
        <f t="shared" si="5"/>
        <v>20</v>
      </c>
      <c r="P10" s="60"/>
      <c r="Q10" s="61"/>
      <c r="R10" s="60">
        <f>VLOOKUP($A10,'Return Data'!$B$7:$R$2292,16,0)</f>
        <v>4.3536999999999999</v>
      </c>
      <c r="S10" s="62">
        <f t="shared" si="7"/>
        <v>22</v>
      </c>
    </row>
    <row r="11" spans="1:20" x14ac:dyDescent="0.3">
      <c r="A11" s="58" t="s">
        <v>1904</v>
      </c>
      <c r="B11" s="59">
        <f>VLOOKUP($A11,'Return Data'!$B$7:$R$2292,3,0)</f>
        <v>44958</v>
      </c>
      <c r="C11" s="60">
        <f>VLOOKUP($A11,'Return Data'!$B$7:$R$2292,4,0)</f>
        <v>14.1114</v>
      </c>
      <c r="D11" s="60">
        <f>VLOOKUP($A11,'Return Data'!$B$7:$R$2292,10,0)</f>
        <v>1.8682000000000001</v>
      </c>
      <c r="E11" s="61">
        <f t="shared" si="0"/>
        <v>15</v>
      </c>
      <c r="F11" s="60">
        <f>VLOOKUP($A11,'Return Data'!$B$7:$R$2292,11,0)</f>
        <v>3.0691000000000002</v>
      </c>
      <c r="G11" s="61">
        <f t="shared" si="1"/>
        <v>19</v>
      </c>
      <c r="H11" s="60">
        <f>VLOOKUP($A11,'Return Data'!$B$7:$R$2292,12,0)</f>
        <v>3.7519</v>
      </c>
      <c r="I11" s="61">
        <f t="shared" si="2"/>
        <v>21</v>
      </c>
      <c r="J11" s="60">
        <f>VLOOKUP($A11,'Return Data'!$B$7:$R$2292,13,0)</f>
        <v>4.7771999999999997</v>
      </c>
      <c r="K11" s="61">
        <f t="shared" si="3"/>
        <v>18</v>
      </c>
      <c r="L11" s="60">
        <f>VLOOKUP($A11,'Return Data'!$B$7:$R$2292,17,0)</f>
        <v>4.6833999999999998</v>
      </c>
      <c r="M11" s="61">
        <f t="shared" si="4"/>
        <v>17</v>
      </c>
      <c r="N11" s="60">
        <f>VLOOKUP($A11,'Return Data'!$B$7:$R$2292,14,0)</f>
        <v>4.6829000000000001</v>
      </c>
      <c r="O11" s="61">
        <f t="shared" si="5"/>
        <v>11</v>
      </c>
      <c r="P11" s="60">
        <f>VLOOKUP($A11,'Return Data'!$B$7:$R$2292,15,0)</f>
        <v>5.5597000000000003</v>
      </c>
      <c r="Q11" s="61">
        <f t="shared" si="6"/>
        <v>6</v>
      </c>
      <c r="R11" s="60">
        <f>VLOOKUP($A11,'Return Data'!$B$7:$R$2292,16,0)</f>
        <v>5.8095999999999997</v>
      </c>
      <c r="S11" s="62">
        <f t="shared" si="7"/>
        <v>15</v>
      </c>
    </row>
    <row r="12" spans="1:20" x14ac:dyDescent="0.3">
      <c r="A12" s="58" t="s">
        <v>1549</v>
      </c>
      <c r="B12" s="59">
        <f>VLOOKUP($A12,'Return Data'!$B$7:$R$2292,3,0)</f>
        <v>44958</v>
      </c>
      <c r="C12" s="60">
        <f>VLOOKUP($A12,'Return Data'!$B$7:$R$2292,4,0)</f>
        <v>13.04</v>
      </c>
      <c r="D12" s="60">
        <f>VLOOKUP($A12,'Return Data'!$B$7:$R$2292,10,0)</f>
        <v>1.9944999999999999</v>
      </c>
      <c r="E12" s="61">
        <f t="shared" si="0"/>
        <v>3</v>
      </c>
      <c r="F12" s="60">
        <f>VLOOKUP($A12,'Return Data'!$B$7:$R$2292,11,0)</f>
        <v>3.3361999999999998</v>
      </c>
      <c r="G12" s="61">
        <f t="shared" si="1"/>
        <v>3</v>
      </c>
      <c r="H12" s="60">
        <f>VLOOKUP($A12,'Return Data'!$B$7:$R$2292,12,0)</f>
        <v>4.1449999999999996</v>
      </c>
      <c r="I12" s="61">
        <f t="shared" si="2"/>
        <v>6</v>
      </c>
      <c r="J12" s="60">
        <f>VLOOKUP($A12,'Return Data'!$B$7:$R$2292,13,0)</f>
        <v>5.0934999999999997</v>
      </c>
      <c r="K12" s="61">
        <f t="shared" si="3"/>
        <v>14</v>
      </c>
      <c r="L12" s="60">
        <f>VLOOKUP($A12,'Return Data'!$B$7:$R$2292,17,0)</f>
        <v>4.7111999999999998</v>
      </c>
      <c r="M12" s="61">
        <f t="shared" si="4"/>
        <v>16</v>
      </c>
      <c r="N12" s="60">
        <f>VLOOKUP($A12,'Return Data'!$B$7:$R$2292,14,0)</f>
        <v>4.4882999999999997</v>
      </c>
      <c r="O12" s="61">
        <f t="shared" si="5"/>
        <v>14</v>
      </c>
      <c r="P12" s="60"/>
      <c r="Q12" s="61"/>
      <c r="R12" s="60">
        <f>VLOOKUP($A12,'Return Data'!$B$7:$R$2292,16,0)</f>
        <v>5.4276999999999997</v>
      </c>
      <c r="S12" s="62">
        <f t="shared" si="7"/>
        <v>18</v>
      </c>
    </row>
    <row r="13" spans="1:20" x14ac:dyDescent="0.3">
      <c r="A13" s="58" t="s">
        <v>1550</v>
      </c>
      <c r="B13" s="59">
        <f>VLOOKUP($A13,'Return Data'!$B$7:$R$2292,3,0)</f>
        <v>44958</v>
      </c>
      <c r="C13" s="60">
        <f>VLOOKUP($A13,'Return Data'!$B$7:$R$2292,4,0)</f>
        <v>17.259399999999999</v>
      </c>
      <c r="D13" s="60">
        <f>VLOOKUP($A13,'Return Data'!$B$7:$R$2292,10,0)</f>
        <v>1.9673</v>
      </c>
      <c r="E13" s="61">
        <f t="shared" si="0"/>
        <v>4</v>
      </c>
      <c r="F13" s="60">
        <f>VLOOKUP($A13,'Return Data'!$B$7:$R$2292,11,0)</f>
        <v>3.3157000000000001</v>
      </c>
      <c r="G13" s="61">
        <f t="shared" si="1"/>
        <v>5</v>
      </c>
      <c r="H13" s="60">
        <f>VLOOKUP($A13,'Return Data'!$B$7:$R$2292,12,0)</f>
        <v>4.2083000000000004</v>
      </c>
      <c r="I13" s="61">
        <f t="shared" si="2"/>
        <v>4</v>
      </c>
      <c r="J13" s="60">
        <f>VLOOKUP($A13,'Return Data'!$B$7:$R$2292,13,0)</f>
        <v>5.4234</v>
      </c>
      <c r="K13" s="61">
        <f t="shared" si="3"/>
        <v>3</v>
      </c>
      <c r="L13" s="60">
        <f>VLOOKUP($A13,'Return Data'!$B$7:$R$2292,17,0)</f>
        <v>5.1410999999999998</v>
      </c>
      <c r="M13" s="61">
        <f t="shared" si="4"/>
        <v>2</v>
      </c>
      <c r="N13" s="60">
        <f>VLOOKUP($A13,'Return Data'!$B$7:$R$2292,14,0)</f>
        <v>5.0076000000000001</v>
      </c>
      <c r="O13" s="61">
        <f t="shared" si="5"/>
        <v>3</v>
      </c>
      <c r="P13" s="60">
        <f>VLOOKUP($A13,'Return Data'!$B$7:$R$2292,15,0)</f>
        <v>5.7290000000000001</v>
      </c>
      <c r="Q13" s="61">
        <f t="shared" si="6"/>
        <v>1</v>
      </c>
      <c r="R13" s="60">
        <f>VLOOKUP($A13,'Return Data'!$B$7:$R$2292,16,0)</f>
        <v>6.5476000000000001</v>
      </c>
      <c r="S13" s="62">
        <f t="shared" si="7"/>
        <v>8</v>
      </c>
    </row>
    <row r="14" spans="1:20" x14ac:dyDescent="0.3">
      <c r="A14" s="58" t="s">
        <v>1551</v>
      </c>
      <c r="B14" s="59">
        <f>VLOOKUP($A14,'Return Data'!$B$7:$R$2292,3,0)</f>
        <v>44958</v>
      </c>
      <c r="C14" s="60">
        <f>VLOOKUP($A14,'Return Data'!$B$7:$R$2292,4,0)</f>
        <v>16.806000000000001</v>
      </c>
      <c r="D14" s="60">
        <f>VLOOKUP($A14,'Return Data'!$B$7:$R$2292,10,0)</f>
        <v>1.9162999999999999</v>
      </c>
      <c r="E14" s="61">
        <f t="shared" si="0"/>
        <v>9</v>
      </c>
      <c r="F14" s="60">
        <f>VLOOKUP($A14,'Return Data'!$B$7:$R$2292,11,0)</f>
        <v>3.2372999999999998</v>
      </c>
      <c r="G14" s="61">
        <f t="shared" si="1"/>
        <v>10</v>
      </c>
      <c r="H14" s="60">
        <f>VLOOKUP($A14,'Return Data'!$B$7:$R$2292,12,0)</f>
        <v>4.1006</v>
      </c>
      <c r="I14" s="61">
        <f t="shared" si="2"/>
        <v>9</v>
      </c>
      <c r="J14" s="60">
        <f>VLOOKUP($A14,'Return Data'!$B$7:$R$2292,13,0)</f>
        <v>5.1097999999999999</v>
      </c>
      <c r="K14" s="61">
        <f t="shared" si="3"/>
        <v>12</v>
      </c>
      <c r="L14" s="60">
        <f>VLOOKUP($A14,'Return Data'!$B$7:$R$2292,17,0)</f>
        <v>4.7683999999999997</v>
      </c>
      <c r="M14" s="61">
        <f t="shared" si="4"/>
        <v>14</v>
      </c>
      <c r="N14" s="60">
        <f>VLOOKUP($A14,'Return Data'!$B$7:$R$2292,14,0)</f>
        <v>4.4444999999999997</v>
      </c>
      <c r="O14" s="61">
        <f t="shared" si="5"/>
        <v>15</v>
      </c>
      <c r="P14" s="60">
        <f>VLOOKUP($A14,'Return Data'!$B$7:$R$2292,15,0)</f>
        <v>5.1974999999999998</v>
      </c>
      <c r="Q14" s="61">
        <f t="shared" si="6"/>
        <v>13</v>
      </c>
      <c r="R14" s="60">
        <f>VLOOKUP($A14,'Return Data'!$B$7:$R$2292,16,0)</f>
        <v>6.0439999999999996</v>
      </c>
      <c r="S14" s="62">
        <f t="shared" si="7"/>
        <v>14</v>
      </c>
    </row>
    <row r="15" spans="1:20" x14ac:dyDescent="0.3">
      <c r="A15" s="102" t="s">
        <v>2011</v>
      </c>
      <c r="B15" s="59">
        <f>VLOOKUP($A15,'Return Data'!$B$7:$R$2292,3,0)</f>
        <v>44958</v>
      </c>
      <c r="C15" s="60">
        <f>VLOOKUP($A15,'Return Data'!$B$7:$R$2292,4,0)</f>
        <v>16.9541</v>
      </c>
      <c r="D15" s="60">
        <f>VLOOKUP($A15,'Return Data'!$B$7:$R$2292,10,0)</f>
        <v>1.857</v>
      </c>
      <c r="E15" s="61">
        <f t="shared" si="0"/>
        <v>17</v>
      </c>
      <c r="F15" s="60">
        <f>VLOOKUP($A15,'Return Data'!$B$7:$R$2292,11,0)</f>
        <v>3.1585000000000001</v>
      </c>
      <c r="G15" s="61">
        <f t="shared" si="1"/>
        <v>15</v>
      </c>
      <c r="H15" s="60">
        <f>VLOOKUP($A15,'Return Data'!$B$7:$R$2292,12,0)</f>
        <v>3.9045000000000001</v>
      </c>
      <c r="I15" s="61">
        <f t="shared" si="2"/>
        <v>18</v>
      </c>
      <c r="J15" s="60">
        <f>VLOOKUP($A15,'Return Data'!$B$7:$R$2292,13,0)</f>
        <v>4.9530000000000003</v>
      </c>
      <c r="K15" s="61">
        <f t="shared" si="3"/>
        <v>17</v>
      </c>
      <c r="L15" s="60">
        <f>VLOOKUP($A15,'Return Data'!$B$7:$R$2292,17,0)</f>
        <v>4.7850999999999999</v>
      </c>
      <c r="M15" s="61">
        <f t="shared" si="4"/>
        <v>13</v>
      </c>
      <c r="N15" s="60">
        <f>VLOOKUP($A15,'Return Data'!$B$7:$R$2292,14,0)</f>
        <v>4.7782999999999998</v>
      </c>
      <c r="O15" s="61">
        <f t="shared" si="5"/>
        <v>7</v>
      </c>
      <c r="P15" s="60">
        <f>VLOOKUP($A15,'Return Data'!$B$7:$R$2292,15,0)</f>
        <v>5.4972000000000003</v>
      </c>
      <c r="Q15" s="61">
        <f t="shared" si="6"/>
        <v>9</v>
      </c>
      <c r="R15" s="60">
        <f>VLOOKUP($A15,'Return Data'!$B$7:$R$2292,16,0)</f>
        <v>6.3331</v>
      </c>
      <c r="S15" s="62">
        <f t="shared" si="7"/>
        <v>11</v>
      </c>
    </row>
    <row r="16" spans="1:20" x14ac:dyDescent="0.3">
      <c r="A16" s="58" t="s">
        <v>1552</v>
      </c>
      <c r="B16" s="59">
        <f>VLOOKUP($A16,'Return Data'!$B$7:$R$2292,3,0)</f>
        <v>44958</v>
      </c>
      <c r="C16" s="60">
        <f>VLOOKUP($A16,'Return Data'!$B$7:$R$2292,4,0)</f>
        <v>30.613700000000001</v>
      </c>
      <c r="D16" s="60">
        <f>VLOOKUP($A16,'Return Data'!$B$7:$R$2292,10,0)</f>
        <v>1.8704000000000001</v>
      </c>
      <c r="E16" s="61">
        <f t="shared" si="0"/>
        <v>14</v>
      </c>
      <c r="F16" s="60">
        <f>VLOOKUP($A16,'Return Data'!$B$7:$R$2292,11,0)</f>
        <v>3.2429000000000001</v>
      </c>
      <c r="G16" s="61">
        <f t="shared" si="1"/>
        <v>9</v>
      </c>
      <c r="H16" s="60">
        <f>VLOOKUP($A16,'Return Data'!$B$7:$R$2292,12,0)</f>
        <v>4.0952999999999999</v>
      </c>
      <c r="I16" s="61">
        <f t="shared" si="2"/>
        <v>10</v>
      </c>
      <c r="J16" s="60">
        <f>VLOOKUP($A16,'Return Data'!$B$7:$R$2292,13,0)</f>
        <v>5.0983999999999998</v>
      </c>
      <c r="K16" s="61">
        <f t="shared" si="3"/>
        <v>13</v>
      </c>
      <c r="L16" s="60">
        <f>VLOOKUP($A16,'Return Data'!$B$7:$R$2292,17,0)</f>
        <v>4.8917000000000002</v>
      </c>
      <c r="M16" s="61">
        <f t="shared" si="4"/>
        <v>9</v>
      </c>
      <c r="N16" s="60">
        <f>VLOOKUP($A16,'Return Data'!$B$7:$R$2292,14,0)</f>
        <v>4.6981000000000002</v>
      </c>
      <c r="O16" s="61">
        <f t="shared" si="5"/>
        <v>10</v>
      </c>
      <c r="P16" s="60">
        <f>VLOOKUP($A16,'Return Data'!$B$7:$R$2292,15,0)</f>
        <v>5.4802999999999997</v>
      </c>
      <c r="Q16" s="61">
        <f t="shared" si="6"/>
        <v>10</v>
      </c>
      <c r="R16" s="60">
        <f>VLOOKUP($A16,'Return Data'!$B$7:$R$2292,16,0)</f>
        <v>6.8601999999999999</v>
      </c>
      <c r="S16" s="62">
        <f t="shared" si="7"/>
        <v>3</v>
      </c>
    </row>
    <row r="17" spans="1:19" x14ac:dyDescent="0.3">
      <c r="A17" s="58" t="s">
        <v>1553</v>
      </c>
      <c r="B17" s="59">
        <f>VLOOKUP($A17,'Return Data'!$B$7:$R$2292,3,0)</f>
        <v>44958</v>
      </c>
      <c r="C17" s="60">
        <f>VLOOKUP($A17,'Return Data'!$B$7:$R$2292,4,0)</f>
        <v>29.1737</v>
      </c>
      <c r="D17" s="60">
        <f>VLOOKUP($A17,'Return Data'!$B$7:$R$2292,10,0)</f>
        <v>1.9475</v>
      </c>
      <c r="E17" s="61">
        <f t="shared" si="0"/>
        <v>7</v>
      </c>
      <c r="F17" s="60">
        <f>VLOOKUP($A17,'Return Data'!$B$7:$R$2292,11,0)</f>
        <v>3.2715999999999998</v>
      </c>
      <c r="G17" s="61">
        <f t="shared" si="1"/>
        <v>7</v>
      </c>
      <c r="H17" s="60">
        <f>VLOOKUP($A17,'Return Data'!$B$7:$R$2292,12,0)</f>
        <v>4.1193</v>
      </c>
      <c r="I17" s="61">
        <f t="shared" si="2"/>
        <v>8</v>
      </c>
      <c r="J17" s="60">
        <f>VLOOKUP($A17,'Return Data'!$B$7:$R$2292,13,0)</f>
        <v>5.1623000000000001</v>
      </c>
      <c r="K17" s="61">
        <f t="shared" si="3"/>
        <v>9</v>
      </c>
      <c r="L17" s="60">
        <f>VLOOKUP($A17,'Return Data'!$B$7:$R$2292,17,0)</f>
        <v>4.8395000000000001</v>
      </c>
      <c r="M17" s="61">
        <f t="shared" si="4"/>
        <v>11</v>
      </c>
      <c r="N17" s="60">
        <f>VLOOKUP($A17,'Return Data'!$B$7:$R$2292,14,0)</f>
        <v>4.5903999999999998</v>
      </c>
      <c r="O17" s="61">
        <f t="shared" si="5"/>
        <v>12</v>
      </c>
      <c r="P17" s="60">
        <f>VLOOKUP($A17,'Return Data'!$B$7:$R$2292,15,0)</f>
        <v>5.5039999999999996</v>
      </c>
      <c r="Q17" s="61">
        <f t="shared" si="6"/>
        <v>8</v>
      </c>
      <c r="R17" s="60">
        <f>VLOOKUP($A17,'Return Data'!$B$7:$R$2292,16,0)</f>
        <v>6.7431999999999999</v>
      </c>
      <c r="S17" s="62">
        <f t="shared" si="7"/>
        <v>5</v>
      </c>
    </row>
    <row r="18" spans="1:19" x14ac:dyDescent="0.3">
      <c r="A18" s="58" t="s">
        <v>1554</v>
      </c>
      <c r="B18" s="59">
        <f>VLOOKUP($A18,'Return Data'!$B$7:$R$2292,3,0)</f>
        <v>44958</v>
      </c>
      <c r="C18" s="60">
        <f>VLOOKUP($A18,'Return Data'!$B$7:$R$2292,4,0)</f>
        <v>15.7478</v>
      </c>
      <c r="D18" s="60">
        <f>VLOOKUP($A18,'Return Data'!$B$7:$R$2292,10,0)</f>
        <v>1.5817000000000001</v>
      </c>
      <c r="E18" s="61">
        <f t="shared" si="0"/>
        <v>24</v>
      </c>
      <c r="F18" s="60">
        <f>VLOOKUP($A18,'Return Data'!$B$7:$R$2292,11,0)</f>
        <v>2.5874999999999999</v>
      </c>
      <c r="G18" s="61">
        <f t="shared" si="1"/>
        <v>24</v>
      </c>
      <c r="H18" s="60">
        <f>VLOOKUP($A18,'Return Data'!$B$7:$R$2292,12,0)</f>
        <v>3.1006999999999998</v>
      </c>
      <c r="I18" s="61">
        <f t="shared" si="2"/>
        <v>24</v>
      </c>
      <c r="J18" s="60">
        <f>VLOOKUP($A18,'Return Data'!$B$7:$R$2292,13,0)</f>
        <v>3.7383999999999999</v>
      </c>
      <c r="K18" s="61">
        <f t="shared" si="3"/>
        <v>24</v>
      </c>
      <c r="L18" s="60">
        <f>VLOOKUP($A18,'Return Data'!$B$7:$R$2292,17,0)</f>
        <v>3.5939000000000001</v>
      </c>
      <c r="M18" s="61">
        <f t="shared" si="4"/>
        <v>23</v>
      </c>
      <c r="N18" s="60">
        <f>VLOOKUP($A18,'Return Data'!$B$7:$R$2292,14,0)</f>
        <v>3.4035000000000002</v>
      </c>
      <c r="O18" s="61">
        <f t="shared" si="5"/>
        <v>21</v>
      </c>
      <c r="P18" s="60">
        <f>VLOOKUP($A18,'Return Data'!$B$7:$R$2292,15,0)</f>
        <v>4.5437000000000003</v>
      </c>
      <c r="Q18" s="61">
        <f t="shared" si="6"/>
        <v>15</v>
      </c>
      <c r="R18" s="60">
        <f>VLOOKUP($A18,'Return Data'!$B$7:$R$2292,16,0)</f>
        <v>5.7474999999999996</v>
      </c>
      <c r="S18" s="62">
        <f t="shared" si="7"/>
        <v>16</v>
      </c>
    </row>
    <row r="19" spans="1:19" x14ac:dyDescent="0.3">
      <c r="A19" s="58" t="s">
        <v>1555</v>
      </c>
      <c r="B19" s="59">
        <f>VLOOKUP($A19,'Return Data'!$B$7:$R$2292,3,0)</f>
        <v>44958</v>
      </c>
      <c r="C19" s="60">
        <f>VLOOKUP($A19,'Return Data'!$B$7:$R$2292,4,0)</f>
        <v>28.6252</v>
      </c>
      <c r="D19" s="60">
        <f>VLOOKUP($A19,'Return Data'!$B$7:$R$2292,10,0)</f>
        <v>2.0848</v>
      </c>
      <c r="E19" s="61">
        <f t="shared" si="0"/>
        <v>1</v>
      </c>
      <c r="F19" s="60">
        <f>VLOOKUP($A19,'Return Data'!$B$7:$R$2292,11,0)</f>
        <v>3.657</v>
      </c>
      <c r="G19" s="61">
        <f t="shared" si="1"/>
        <v>1</v>
      </c>
      <c r="H19" s="60">
        <f>VLOOKUP($A19,'Return Data'!$B$7:$R$2292,12,0)</f>
        <v>4.7187999999999999</v>
      </c>
      <c r="I19" s="61">
        <f t="shared" si="2"/>
        <v>1</v>
      </c>
      <c r="J19" s="60">
        <f>VLOOKUP($A19,'Return Data'!$B$7:$R$2292,13,0)</f>
        <v>6.0876000000000001</v>
      </c>
      <c r="K19" s="61">
        <f t="shared" si="3"/>
        <v>1</v>
      </c>
      <c r="L19" s="60">
        <f>VLOOKUP($A19,'Return Data'!$B$7:$R$2292,17,0)</f>
        <v>5.3444000000000003</v>
      </c>
      <c r="M19" s="61">
        <f t="shared" si="4"/>
        <v>1</v>
      </c>
      <c r="N19" s="60">
        <f>VLOOKUP($A19,'Return Data'!$B$7:$R$2292,14,0)</f>
        <v>5.0555000000000003</v>
      </c>
      <c r="O19" s="61">
        <f t="shared" si="5"/>
        <v>2</v>
      </c>
      <c r="P19" s="60">
        <f>VLOOKUP($A19,'Return Data'!$B$7:$R$2292,15,0)</f>
        <v>5.6197999999999997</v>
      </c>
      <c r="Q19" s="61">
        <f t="shared" si="6"/>
        <v>3</v>
      </c>
      <c r="R19" s="60">
        <f>VLOOKUP($A19,'Return Data'!$B$7:$R$2292,16,0)</f>
        <v>6.7253999999999996</v>
      </c>
      <c r="S19" s="62">
        <f t="shared" si="7"/>
        <v>6</v>
      </c>
    </row>
    <row r="20" spans="1:19" x14ac:dyDescent="0.3">
      <c r="A20" s="58" t="s">
        <v>1556</v>
      </c>
      <c r="B20" s="59">
        <f>VLOOKUP($A20,'Return Data'!$B$7:$R$2292,3,0)</f>
        <v>44958</v>
      </c>
      <c r="C20" s="60">
        <f>VLOOKUP($A20,'Return Data'!$B$7:$R$2292,4,0)</f>
        <v>11.3088</v>
      </c>
      <c r="D20" s="60">
        <f>VLOOKUP($A20,'Return Data'!$B$7:$R$2292,10,0)</f>
        <v>1.2462</v>
      </c>
      <c r="E20" s="61">
        <f t="shared" si="0"/>
        <v>25</v>
      </c>
      <c r="F20" s="60">
        <f>VLOOKUP($A20,'Return Data'!$B$7:$R$2292,11,0)</f>
        <v>2.1248999999999998</v>
      </c>
      <c r="G20" s="61">
        <f t="shared" si="1"/>
        <v>25</v>
      </c>
      <c r="H20" s="60">
        <f>VLOOKUP($A20,'Return Data'!$B$7:$R$2292,12,0)</f>
        <v>2.8483999999999998</v>
      </c>
      <c r="I20" s="61">
        <f t="shared" si="2"/>
        <v>25</v>
      </c>
      <c r="J20" s="60">
        <f>VLOOKUP($A20,'Return Data'!$B$7:$R$2292,13,0)</f>
        <v>3.4439000000000002</v>
      </c>
      <c r="K20" s="61">
        <f t="shared" si="3"/>
        <v>25</v>
      </c>
      <c r="L20" s="60">
        <f>VLOOKUP($A20,'Return Data'!$B$7:$R$2292,17,0)</f>
        <v>3.427</v>
      </c>
      <c r="M20" s="61">
        <f t="shared" si="4"/>
        <v>25</v>
      </c>
      <c r="N20" s="60">
        <f>VLOOKUP($A20,'Return Data'!$B$7:$R$2292,14,0)</f>
        <v>3.3708999999999998</v>
      </c>
      <c r="O20" s="61">
        <f t="shared" si="5"/>
        <v>22</v>
      </c>
      <c r="P20" s="60"/>
      <c r="Q20" s="61"/>
      <c r="R20" s="60">
        <f>VLOOKUP($A20,'Return Data'!$B$7:$R$2292,16,0)</f>
        <v>3.6838000000000002</v>
      </c>
      <c r="S20" s="62">
        <f t="shared" si="7"/>
        <v>24</v>
      </c>
    </row>
    <row r="21" spans="1:19" x14ac:dyDescent="0.3">
      <c r="A21" s="58" t="s">
        <v>1557</v>
      </c>
      <c r="B21" s="59">
        <f>VLOOKUP($A21,'Return Data'!$B$7:$R$2292,3,0)</f>
        <v>44958</v>
      </c>
      <c r="C21" s="60">
        <f>VLOOKUP($A21,'Return Data'!$B$7:$R$2292,4,0)</f>
        <v>29.220800000000001</v>
      </c>
      <c r="D21" s="60">
        <f>VLOOKUP($A21,'Return Data'!$B$7:$R$2292,10,0)</f>
        <v>1.9027000000000001</v>
      </c>
      <c r="E21" s="61">
        <f t="shared" si="0"/>
        <v>10</v>
      </c>
      <c r="F21" s="60">
        <f>VLOOKUP($A21,'Return Data'!$B$7:$R$2292,11,0)</f>
        <v>3.1928000000000001</v>
      </c>
      <c r="G21" s="61">
        <f t="shared" si="1"/>
        <v>12</v>
      </c>
      <c r="H21" s="60">
        <f>VLOOKUP($A21,'Return Data'!$B$7:$R$2292,12,0)</f>
        <v>4.0141999999999998</v>
      </c>
      <c r="I21" s="61">
        <f t="shared" si="2"/>
        <v>13</v>
      </c>
      <c r="J21" s="60">
        <f>VLOOKUP($A21,'Return Data'!$B$7:$R$2292,13,0)</f>
        <v>4.9964000000000004</v>
      </c>
      <c r="K21" s="61">
        <f t="shared" si="3"/>
        <v>15</v>
      </c>
      <c r="L21" s="60">
        <f>VLOOKUP($A21,'Return Data'!$B$7:$R$2292,17,0)</f>
        <v>4.2713999999999999</v>
      </c>
      <c r="M21" s="61">
        <f t="shared" si="4"/>
        <v>20</v>
      </c>
      <c r="N21" s="60">
        <f>VLOOKUP($A21,'Return Data'!$B$7:$R$2292,14,0)</f>
        <v>3.6518999999999999</v>
      </c>
      <c r="O21" s="61">
        <f t="shared" si="5"/>
        <v>19</v>
      </c>
      <c r="P21" s="60">
        <f>VLOOKUP($A21,'Return Data'!$B$7:$R$2292,15,0)</f>
        <v>4.4836</v>
      </c>
      <c r="Q21" s="61">
        <f t="shared" si="6"/>
        <v>16</v>
      </c>
      <c r="R21" s="60">
        <f>VLOOKUP($A21,'Return Data'!$B$7:$R$2292,16,0)</f>
        <v>6.1737000000000002</v>
      </c>
      <c r="S21" s="62">
        <f t="shared" si="7"/>
        <v>12</v>
      </c>
    </row>
    <row r="22" spans="1:19" x14ac:dyDescent="0.3">
      <c r="A22" s="108" t="s">
        <v>1558</v>
      </c>
      <c r="B22" s="59">
        <f>VLOOKUP($A22,'Return Data'!$B$7:$R$2292,3,0)</f>
        <v>44958</v>
      </c>
      <c r="C22" s="60">
        <f>VLOOKUP($A22,'Return Data'!$B$7:$R$2292,4,0)</f>
        <v>33.170200000000001</v>
      </c>
      <c r="D22" s="60">
        <f>VLOOKUP($A22,'Return Data'!$B$7:$R$2292,10,0)</f>
        <v>1.952</v>
      </c>
      <c r="E22" s="61">
        <f t="shared" si="0"/>
        <v>6</v>
      </c>
      <c r="F22" s="60">
        <f>VLOOKUP($A22,'Return Data'!$B$7:$R$2292,11,0)</f>
        <v>3.3220000000000001</v>
      </c>
      <c r="G22" s="61">
        <f t="shared" si="1"/>
        <v>4</v>
      </c>
      <c r="H22" s="60">
        <f>VLOOKUP($A22,'Return Data'!$B$7:$R$2292,12,0)</f>
        <v>4.2351000000000001</v>
      </c>
      <c r="I22" s="61">
        <f t="shared" si="2"/>
        <v>3</v>
      </c>
      <c r="J22" s="60">
        <f>VLOOKUP($A22,'Return Data'!$B$7:$R$2292,13,0)</f>
        <v>5.4123000000000001</v>
      </c>
      <c r="K22" s="61">
        <f t="shared" si="3"/>
        <v>4</v>
      </c>
      <c r="L22" s="60">
        <f>VLOOKUP($A22,'Return Data'!$B$7:$R$2292,17,0)</f>
        <v>5.1238000000000001</v>
      </c>
      <c r="M22" s="61">
        <f t="shared" si="4"/>
        <v>3</v>
      </c>
      <c r="N22" s="60">
        <f>VLOOKUP($A22,'Return Data'!$B$7:$R$2292,14,0)</f>
        <v>4.8960999999999997</v>
      </c>
      <c r="O22" s="61">
        <f t="shared" si="5"/>
        <v>4</v>
      </c>
      <c r="P22" s="60">
        <f>VLOOKUP($A22,'Return Data'!$B$7:$R$2292,15,0)</f>
        <v>5.6052</v>
      </c>
      <c r="Q22" s="61">
        <f t="shared" si="6"/>
        <v>4</v>
      </c>
      <c r="R22" s="60">
        <f>VLOOKUP($A22,'Return Data'!$B$7:$R$2292,16,0)</f>
        <v>6.8887</v>
      </c>
      <c r="S22" s="62">
        <f t="shared" si="7"/>
        <v>2</v>
      </c>
    </row>
    <row r="23" spans="1:19" x14ac:dyDescent="0.3">
      <c r="A23" s="58" t="s">
        <v>1559</v>
      </c>
      <c r="B23" s="59">
        <f>VLOOKUP($A23,'Return Data'!$B$7:$R$2292,3,0)</f>
        <v>44958</v>
      </c>
      <c r="C23" s="60">
        <f>VLOOKUP($A23,'Return Data'!$B$7:$R$2292,4,0)</f>
        <v>12.115500000000001</v>
      </c>
      <c r="D23" s="60">
        <f>VLOOKUP($A23,'Return Data'!$B$7:$R$2292,10,0)</f>
        <v>1.8084</v>
      </c>
      <c r="E23" s="61">
        <f t="shared" si="0"/>
        <v>19</v>
      </c>
      <c r="F23" s="60">
        <f>VLOOKUP($A23,'Return Data'!$B$7:$R$2292,11,0)</f>
        <v>3.1861999999999999</v>
      </c>
      <c r="G23" s="61">
        <f t="shared" si="1"/>
        <v>14</v>
      </c>
      <c r="H23" s="60">
        <f>VLOOKUP($A23,'Return Data'!$B$7:$R$2292,12,0)</f>
        <v>4.0796999999999999</v>
      </c>
      <c r="I23" s="61">
        <f t="shared" si="2"/>
        <v>11</v>
      </c>
      <c r="J23" s="60">
        <f>VLOOKUP($A23,'Return Data'!$B$7:$R$2292,13,0)</f>
        <v>5.2523999999999997</v>
      </c>
      <c r="K23" s="61">
        <f t="shared" si="3"/>
        <v>5</v>
      </c>
      <c r="L23" s="60">
        <f>VLOOKUP($A23,'Return Data'!$B$7:$R$2292,17,0)</f>
        <v>4.7521000000000004</v>
      </c>
      <c r="M23" s="61">
        <f t="shared" si="4"/>
        <v>15</v>
      </c>
      <c r="N23" s="60">
        <f>VLOOKUP($A23,'Return Data'!$B$7:$R$2292,14,0)</f>
        <v>4.3925000000000001</v>
      </c>
      <c r="O23" s="61">
        <f t="shared" si="5"/>
        <v>18</v>
      </c>
      <c r="P23" s="60"/>
      <c r="Q23" s="61"/>
      <c r="R23" s="60">
        <f>VLOOKUP($A23,'Return Data'!$B$7:$R$2292,16,0)</f>
        <v>4.8869999999999996</v>
      </c>
      <c r="S23" s="62">
        <f t="shared" si="7"/>
        <v>20</v>
      </c>
    </row>
    <row r="24" spans="1:19" x14ac:dyDescent="0.3">
      <c r="A24" s="58" t="s">
        <v>1560</v>
      </c>
      <c r="B24" s="59">
        <f>VLOOKUP($A24,'Return Data'!$B$7:$R$2292,3,0)</f>
        <v>44958</v>
      </c>
      <c r="C24" s="60">
        <f>VLOOKUP($A24,'Return Data'!$B$7:$R$2292,4,0)</f>
        <v>10.9925</v>
      </c>
      <c r="D24" s="60">
        <f>VLOOKUP($A24,'Return Data'!$B$7:$R$2292,10,0)</f>
        <v>1.6637999999999999</v>
      </c>
      <c r="E24" s="61">
        <f t="shared" si="0"/>
        <v>22</v>
      </c>
      <c r="F24" s="60">
        <f>VLOOKUP($A24,'Return Data'!$B$7:$R$2292,11,0)</f>
        <v>2.7682000000000002</v>
      </c>
      <c r="G24" s="61">
        <f t="shared" si="1"/>
        <v>22</v>
      </c>
      <c r="H24" s="60">
        <f>VLOOKUP($A24,'Return Data'!$B$7:$R$2292,12,0)</f>
        <v>3.5417000000000001</v>
      </c>
      <c r="I24" s="61">
        <f t="shared" si="2"/>
        <v>22</v>
      </c>
      <c r="J24" s="60">
        <f>VLOOKUP($A24,'Return Data'!$B$7:$R$2292,13,0)</f>
        <v>4.3982000000000001</v>
      </c>
      <c r="K24" s="61">
        <f t="shared" si="3"/>
        <v>22</v>
      </c>
      <c r="L24" s="60">
        <f>VLOOKUP($A24,'Return Data'!$B$7:$R$2292,17,0)</f>
        <v>4.1471</v>
      </c>
      <c r="M24" s="61">
        <f t="shared" si="4"/>
        <v>21</v>
      </c>
      <c r="N24" s="60"/>
      <c r="O24" s="61"/>
      <c r="P24" s="60"/>
      <c r="Q24" s="61"/>
      <c r="R24" s="60">
        <f>VLOOKUP($A24,'Return Data'!$B$7:$R$2292,16,0)</f>
        <v>3.9525999999999999</v>
      </c>
      <c r="S24" s="62">
        <f t="shared" si="7"/>
        <v>23</v>
      </c>
    </row>
    <row r="25" spans="1:19" x14ac:dyDescent="0.3">
      <c r="A25" s="58" t="s">
        <v>1561</v>
      </c>
      <c r="B25" s="59">
        <f>VLOOKUP($A25,'Return Data'!$B$7:$R$2292,3,0)</f>
        <v>44958</v>
      </c>
      <c r="C25" s="60">
        <f>VLOOKUP($A25,'Return Data'!$B$7:$R$2292,4,0)</f>
        <v>11.23</v>
      </c>
      <c r="D25" s="60">
        <f>VLOOKUP($A25,'Return Data'!$B$7:$R$2292,10,0)</f>
        <v>1.8964000000000001</v>
      </c>
      <c r="E25" s="61">
        <f t="shared" si="0"/>
        <v>11</v>
      </c>
      <c r="F25" s="60">
        <f>VLOOKUP($A25,'Return Data'!$B$7:$R$2292,11,0)</f>
        <v>3.1884999999999999</v>
      </c>
      <c r="G25" s="61">
        <f t="shared" si="1"/>
        <v>13</v>
      </c>
      <c r="H25" s="60">
        <f>VLOOKUP($A25,'Return Data'!$B$7:$R$2292,12,0)</f>
        <v>3.9910999999999999</v>
      </c>
      <c r="I25" s="61">
        <f t="shared" si="2"/>
        <v>14</v>
      </c>
      <c r="J25" s="60">
        <f>VLOOKUP($A25,'Return Data'!$B$7:$R$2292,13,0)</f>
        <v>5.1497999999999999</v>
      </c>
      <c r="K25" s="61">
        <f t="shared" si="3"/>
        <v>10</v>
      </c>
      <c r="L25" s="60">
        <f>VLOOKUP($A25,'Return Data'!$B$7:$R$2292,17,0)</f>
        <v>4.7889999999999997</v>
      </c>
      <c r="M25" s="61">
        <f t="shared" si="4"/>
        <v>12</v>
      </c>
      <c r="N25" s="60"/>
      <c r="O25" s="61"/>
      <c r="P25" s="60"/>
      <c r="Q25" s="61"/>
      <c r="R25" s="60">
        <f>VLOOKUP($A25,'Return Data'!$B$7:$R$2292,16,0)</f>
        <v>4.5236999999999998</v>
      </c>
      <c r="S25" s="62">
        <f t="shared" si="7"/>
        <v>21</v>
      </c>
    </row>
    <row r="26" spans="1:19" x14ac:dyDescent="0.3">
      <c r="A26" s="58" t="s">
        <v>1562</v>
      </c>
      <c r="B26" s="59">
        <f>VLOOKUP($A26,'Return Data'!$B$7:$R$2292,3,0)</f>
        <v>44958</v>
      </c>
      <c r="C26" s="60">
        <f>VLOOKUP($A26,'Return Data'!$B$7:$R$2292,4,0)</f>
        <v>23.874700000000001</v>
      </c>
      <c r="D26" s="60">
        <f>VLOOKUP($A26,'Return Data'!$B$7:$R$2292,10,0)</f>
        <v>1.9254</v>
      </c>
      <c r="E26" s="61">
        <f t="shared" si="0"/>
        <v>8</v>
      </c>
      <c r="F26" s="60">
        <f>VLOOKUP($A26,'Return Data'!$B$7:$R$2292,11,0)</f>
        <v>3.2665000000000002</v>
      </c>
      <c r="G26" s="61">
        <f t="shared" si="1"/>
        <v>8</v>
      </c>
      <c r="H26" s="60">
        <f>VLOOKUP($A26,'Return Data'!$B$7:$R$2292,12,0)</f>
        <v>4.1254</v>
      </c>
      <c r="I26" s="61">
        <f t="shared" si="2"/>
        <v>7</v>
      </c>
      <c r="J26" s="60">
        <f>VLOOKUP($A26,'Return Data'!$B$7:$R$2292,13,0)</f>
        <v>5.2355999999999998</v>
      </c>
      <c r="K26" s="61">
        <f t="shared" si="3"/>
        <v>6</v>
      </c>
      <c r="L26" s="60">
        <f>VLOOKUP($A26,'Return Data'!$B$7:$R$2292,17,0)</f>
        <v>5.0368000000000004</v>
      </c>
      <c r="M26" s="61">
        <f t="shared" si="4"/>
        <v>6</v>
      </c>
      <c r="N26" s="60">
        <f>VLOOKUP($A26,'Return Data'!$B$7:$R$2292,14,0)</f>
        <v>4.8747999999999996</v>
      </c>
      <c r="O26" s="61">
        <f t="shared" si="5"/>
        <v>5</v>
      </c>
      <c r="P26" s="60">
        <f>VLOOKUP($A26,'Return Data'!$B$7:$R$2292,15,0)</f>
        <v>5.7245999999999997</v>
      </c>
      <c r="Q26" s="61">
        <f t="shared" si="6"/>
        <v>2</v>
      </c>
      <c r="R26" s="60">
        <f>VLOOKUP($A26,'Return Data'!$B$7:$R$2292,16,0)</f>
        <v>6.9349999999999996</v>
      </c>
      <c r="S26" s="62">
        <f t="shared" si="7"/>
        <v>1</v>
      </c>
    </row>
    <row r="27" spans="1:19" x14ac:dyDescent="0.3">
      <c r="A27" s="58" t="s">
        <v>1563</v>
      </c>
      <c r="B27" s="59">
        <f>VLOOKUP($A27,'Return Data'!$B$7:$R$2292,3,0)</f>
        <v>44958</v>
      </c>
      <c r="C27" s="60">
        <f>VLOOKUP($A27,'Return Data'!$B$7:$R$2292,4,0)</f>
        <v>16.456199999999999</v>
      </c>
      <c r="D27" s="60">
        <f>VLOOKUP($A27,'Return Data'!$B$7:$R$2292,10,0)</f>
        <v>1.78</v>
      </c>
      <c r="E27" s="61">
        <f t="shared" si="0"/>
        <v>21</v>
      </c>
      <c r="F27" s="60">
        <f>VLOOKUP($A27,'Return Data'!$B$7:$R$2292,11,0)</f>
        <v>3.0651000000000002</v>
      </c>
      <c r="G27" s="61">
        <f t="shared" si="1"/>
        <v>20</v>
      </c>
      <c r="H27" s="60">
        <f>VLOOKUP($A27,'Return Data'!$B$7:$R$2292,12,0)</f>
        <v>3.8835999999999999</v>
      </c>
      <c r="I27" s="61">
        <f t="shared" si="2"/>
        <v>19</v>
      </c>
      <c r="J27" s="60">
        <f>VLOOKUP($A27,'Return Data'!$B$7:$R$2292,13,0)</f>
        <v>4.7671999999999999</v>
      </c>
      <c r="K27" s="61">
        <f t="shared" si="3"/>
        <v>19</v>
      </c>
      <c r="L27" s="60">
        <f>VLOOKUP($A27,'Return Data'!$B$7:$R$2292,17,0)</f>
        <v>4.6501999999999999</v>
      </c>
      <c r="M27" s="61">
        <f t="shared" si="4"/>
        <v>18</v>
      </c>
      <c r="N27" s="60">
        <f>VLOOKUP($A27,'Return Data'!$B$7:$R$2292,14,0)</f>
        <v>4.4302000000000001</v>
      </c>
      <c r="O27" s="61">
        <f t="shared" si="5"/>
        <v>17</v>
      </c>
      <c r="P27" s="60">
        <f>VLOOKUP($A27,'Return Data'!$B$7:$R$2292,15,0)</f>
        <v>5.1771000000000003</v>
      </c>
      <c r="Q27" s="61">
        <f t="shared" si="6"/>
        <v>14</v>
      </c>
      <c r="R27" s="60">
        <f>VLOOKUP($A27,'Return Data'!$B$7:$R$2292,16,0)</f>
        <v>6.0807000000000002</v>
      </c>
      <c r="S27" s="62">
        <f t="shared" si="7"/>
        <v>13</v>
      </c>
    </row>
    <row r="28" spans="1:19" x14ac:dyDescent="0.3">
      <c r="A28" s="58" t="s">
        <v>1564</v>
      </c>
      <c r="B28" s="59">
        <f>VLOOKUP($A28,'Return Data'!$B$7:$R$2292,3,0)</f>
        <v>44958</v>
      </c>
      <c r="C28" s="60">
        <f>VLOOKUP($A28,'Return Data'!$B$7:$R$2292,4,0)</f>
        <v>29.891500000000001</v>
      </c>
      <c r="D28" s="60">
        <f>VLOOKUP($A28,'Return Data'!$B$7:$R$2292,10,0)</f>
        <v>1.9967999999999999</v>
      </c>
      <c r="E28" s="61">
        <f t="shared" si="0"/>
        <v>2</v>
      </c>
      <c r="F28" s="60">
        <f>VLOOKUP($A28,'Return Data'!$B$7:$R$2292,11,0)</f>
        <v>3.3929</v>
      </c>
      <c r="G28" s="61">
        <f t="shared" si="1"/>
        <v>2</v>
      </c>
      <c r="H28" s="60">
        <f>VLOOKUP($A28,'Return Data'!$B$7:$R$2292,12,0)</f>
        <v>4.2626999999999997</v>
      </c>
      <c r="I28" s="61">
        <f t="shared" si="2"/>
        <v>2</v>
      </c>
      <c r="J28" s="60">
        <f>VLOOKUP($A28,'Return Data'!$B$7:$R$2292,13,0)</f>
        <v>5.4272999999999998</v>
      </c>
      <c r="K28" s="61">
        <f t="shared" si="3"/>
        <v>2</v>
      </c>
      <c r="L28" s="60">
        <f>VLOOKUP($A28,'Return Data'!$B$7:$R$2292,17,0)</f>
        <v>5.0956999999999999</v>
      </c>
      <c r="M28" s="61">
        <f t="shared" si="4"/>
        <v>4</v>
      </c>
      <c r="N28" s="60">
        <f>VLOOKUP($A28,'Return Data'!$B$7:$R$2292,14,0)</f>
        <v>4.5282999999999998</v>
      </c>
      <c r="O28" s="61">
        <f t="shared" si="5"/>
        <v>13</v>
      </c>
      <c r="P28" s="60">
        <f>VLOOKUP($A28,'Return Data'!$B$7:$R$2292,15,0)</f>
        <v>5.3632999999999997</v>
      </c>
      <c r="Q28" s="61">
        <f t="shared" si="6"/>
        <v>12</v>
      </c>
      <c r="R28" s="60">
        <f>VLOOKUP($A28,'Return Data'!$B$7:$R$2292,16,0)</f>
        <v>6.6029</v>
      </c>
      <c r="S28" s="62">
        <f t="shared" si="7"/>
        <v>7</v>
      </c>
    </row>
    <row r="29" spans="1:19" x14ac:dyDescent="0.3">
      <c r="A29" s="58" t="s">
        <v>1565</v>
      </c>
      <c r="B29" s="59">
        <f>VLOOKUP($A29,'Return Data'!$B$7:$R$2292,3,0)</f>
        <v>44958</v>
      </c>
      <c r="C29" s="60">
        <f>VLOOKUP($A29,'Return Data'!$B$7:$R$2292,4,0)</f>
        <v>12.7608</v>
      </c>
      <c r="D29" s="60">
        <f>VLOOKUP($A29,'Return Data'!$B$7:$R$2292,10,0)</f>
        <v>1.7981</v>
      </c>
      <c r="E29" s="61">
        <f t="shared" si="0"/>
        <v>20</v>
      </c>
      <c r="F29" s="60">
        <f>VLOOKUP($A29,'Return Data'!$B$7:$R$2292,11,0)</f>
        <v>3.0392999999999999</v>
      </c>
      <c r="G29" s="61">
        <f t="shared" si="1"/>
        <v>21</v>
      </c>
      <c r="H29" s="60">
        <f>VLOOKUP($A29,'Return Data'!$B$7:$R$2292,12,0)</f>
        <v>3.9279999999999999</v>
      </c>
      <c r="I29" s="61">
        <f t="shared" si="2"/>
        <v>17</v>
      </c>
      <c r="J29" s="60">
        <f>VLOOKUP($A29,'Return Data'!$B$7:$R$2292,13,0)</f>
        <v>4.6833999999999998</v>
      </c>
      <c r="K29" s="61">
        <f t="shared" si="3"/>
        <v>20</v>
      </c>
      <c r="L29" s="60">
        <f>VLOOKUP($A29,'Return Data'!$B$7:$R$2292,17,0)</f>
        <v>3.8591000000000002</v>
      </c>
      <c r="M29" s="61">
        <f t="shared" si="4"/>
        <v>22</v>
      </c>
      <c r="N29" s="60">
        <f>VLOOKUP($A29,'Return Data'!$B$7:$R$2292,14,0)</f>
        <v>3.3214999999999999</v>
      </c>
      <c r="O29" s="61">
        <f t="shared" si="5"/>
        <v>23</v>
      </c>
      <c r="P29" s="60">
        <f>VLOOKUP($A29,'Return Data'!$B$7:$R$2292,15,0)</f>
        <v>2.7498</v>
      </c>
      <c r="Q29" s="61">
        <f t="shared" si="6"/>
        <v>17</v>
      </c>
      <c r="R29" s="60">
        <f>VLOOKUP($A29,'Return Data'!$B$7:$R$2292,16,0)</f>
        <v>3.6577000000000002</v>
      </c>
      <c r="S29" s="62">
        <f t="shared" si="7"/>
        <v>25</v>
      </c>
    </row>
    <row r="30" spans="1:19" x14ac:dyDescent="0.3">
      <c r="A30" s="58" t="s">
        <v>1566</v>
      </c>
      <c r="B30" s="59">
        <f>VLOOKUP($A30,'Return Data'!$B$7:$R$2292,3,0)</f>
        <v>44958</v>
      </c>
      <c r="C30" s="60">
        <f>VLOOKUP($A30,'Return Data'!$B$7:$R$2292,4,0)</f>
        <v>12.537699999999999</v>
      </c>
      <c r="D30" s="60">
        <f>VLOOKUP($A30,'Return Data'!$B$7:$R$2292,10,0)</f>
        <v>1.9565999999999999</v>
      </c>
      <c r="E30" s="61">
        <f t="shared" si="0"/>
        <v>5</v>
      </c>
      <c r="F30" s="60">
        <f>VLOOKUP($A30,'Return Data'!$B$7:$R$2292,11,0)</f>
        <v>3.3022999999999998</v>
      </c>
      <c r="G30" s="61">
        <f t="shared" si="1"/>
        <v>6</v>
      </c>
      <c r="H30" s="60">
        <f>VLOOKUP($A30,'Return Data'!$B$7:$R$2292,12,0)</f>
        <v>4.1718000000000002</v>
      </c>
      <c r="I30" s="61">
        <f t="shared" si="2"/>
        <v>5</v>
      </c>
      <c r="J30" s="60">
        <f>VLOOKUP($A30,'Return Data'!$B$7:$R$2292,13,0)</f>
        <v>5.2182000000000004</v>
      </c>
      <c r="K30" s="61">
        <f t="shared" si="3"/>
        <v>7</v>
      </c>
      <c r="L30" s="60">
        <f>VLOOKUP($A30,'Return Data'!$B$7:$R$2292,17,0)</f>
        <v>5.0339999999999998</v>
      </c>
      <c r="M30" s="61">
        <f t="shared" si="4"/>
        <v>7</v>
      </c>
      <c r="N30" s="60">
        <f>VLOOKUP($A30,'Return Data'!$B$7:$R$2292,14,0)</f>
        <v>5.0848000000000004</v>
      </c>
      <c r="O30" s="61">
        <f t="shared" si="5"/>
        <v>1</v>
      </c>
      <c r="P30" s="60"/>
      <c r="Q30" s="61"/>
      <c r="R30" s="60">
        <f>VLOOKUP($A30,'Return Data'!$B$7:$R$2292,16,0)</f>
        <v>5.6341999999999999</v>
      </c>
      <c r="S30" s="62">
        <f t="shared" si="7"/>
        <v>17</v>
      </c>
    </row>
    <row r="31" spans="1:19" x14ac:dyDescent="0.3">
      <c r="A31" s="58" t="s">
        <v>1567</v>
      </c>
      <c r="B31" s="59">
        <f>VLOOKUP($A31,'Return Data'!$B$7:$R$2292,3,0)</f>
        <v>44958</v>
      </c>
      <c r="C31" s="60">
        <f>VLOOKUP($A31,'Return Data'!$B$7:$R$2292,4,0)</f>
        <v>12.127800000000001</v>
      </c>
      <c r="D31" s="60">
        <f>VLOOKUP($A31,'Return Data'!$B$7:$R$2292,10,0)</f>
        <v>1.8262</v>
      </c>
      <c r="E31" s="61">
        <f t="shared" si="0"/>
        <v>18</v>
      </c>
      <c r="F31" s="60">
        <f>VLOOKUP($A31,'Return Data'!$B$7:$R$2292,11,0)</f>
        <v>3.0855000000000001</v>
      </c>
      <c r="G31" s="61">
        <f t="shared" si="1"/>
        <v>18</v>
      </c>
      <c r="H31" s="60">
        <f>VLOOKUP($A31,'Return Data'!$B$7:$R$2292,12,0)</f>
        <v>3.7841</v>
      </c>
      <c r="I31" s="61">
        <f t="shared" si="2"/>
        <v>20</v>
      </c>
      <c r="J31" s="60">
        <f>VLOOKUP($A31,'Return Data'!$B$7:$R$2292,13,0)</f>
        <v>4.6276000000000002</v>
      </c>
      <c r="K31" s="61">
        <f t="shared" si="3"/>
        <v>21</v>
      </c>
      <c r="L31" s="60">
        <f>VLOOKUP($A31,'Return Data'!$B$7:$R$2292,17,0)</f>
        <v>4.5111999999999997</v>
      </c>
      <c r="M31" s="61">
        <f t="shared" si="4"/>
        <v>19</v>
      </c>
      <c r="N31" s="60">
        <f>VLOOKUP($A31,'Return Data'!$B$7:$R$2292,14,0)</f>
        <v>4.4371999999999998</v>
      </c>
      <c r="O31" s="61">
        <f t="shared" si="5"/>
        <v>16</v>
      </c>
      <c r="P31" s="60"/>
      <c r="Q31" s="61"/>
      <c r="R31" s="60">
        <f>VLOOKUP($A31,'Return Data'!$B$7:$R$2292,16,0)</f>
        <v>5.0042999999999997</v>
      </c>
      <c r="S31" s="62">
        <f t="shared" si="7"/>
        <v>19</v>
      </c>
    </row>
    <row r="32" spans="1:19" x14ac:dyDescent="0.3">
      <c r="A32" s="58" t="s">
        <v>1568</v>
      </c>
      <c r="B32" s="59">
        <f>VLOOKUP($A32,'Return Data'!$B$7:$R$2292,3,0)</f>
        <v>44958</v>
      </c>
      <c r="C32" s="60">
        <f>VLOOKUP($A32,'Return Data'!$B$7:$R$2292,4,0)</f>
        <v>31.023199999999999</v>
      </c>
      <c r="D32" s="60">
        <f>VLOOKUP($A32,'Return Data'!$B$7:$R$2292,10,0)</f>
        <v>1.8771</v>
      </c>
      <c r="E32" s="61">
        <f t="shared" si="0"/>
        <v>13</v>
      </c>
      <c r="F32" s="60">
        <f>VLOOKUP($A32,'Return Data'!$B$7:$R$2292,11,0)</f>
        <v>3.0996000000000001</v>
      </c>
      <c r="G32" s="61">
        <f t="shared" si="1"/>
        <v>17</v>
      </c>
      <c r="H32" s="60">
        <f>VLOOKUP($A32,'Return Data'!$B$7:$R$2292,12,0)</f>
        <v>3.9620000000000002</v>
      </c>
      <c r="I32" s="61">
        <f t="shared" si="2"/>
        <v>15</v>
      </c>
      <c r="J32" s="60">
        <f>VLOOKUP($A32,'Return Data'!$B$7:$R$2292,13,0)</f>
        <v>4.9538000000000002</v>
      </c>
      <c r="K32" s="61">
        <f t="shared" si="3"/>
        <v>16</v>
      </c>
      <c r="L32" s="60">
        <f>VLOOKUP($A32,'Return Data'!$B$7:$R$2292,17,0)</f>
        <v>4.8571</v>
      </c>
      <c r="M32" s="61">
        <f t="shared" si="4"/>
        <v>10</v>
      </c>
      <c r="N32" s="60">
        <f>VLOOKUP($A32,'Return Data'!$B$7:$R$2292,14,0)</f>
        <v>4.7144000000000004</v>
      </c>
      <c r="O32" s="61">
        <f t="shared" si="5"/>
        <v>9</v>
      </c>
      <c r="P32" s="60">
        <f>VLOOKUP($A32,'Return Data'!$B$7:$R$2292,15,0)</f>
        <v>5.4771000000000001</v>
      </c>
      <c r="Q32" s="61">
        <f t="shared" si="6"/>
        <v>11</v>
      </c>
      <c r="R32" s="60">
        <f>VLOOKUP($A32,'Return Data'!$B$7:$R$2292,16,0)</f>
        <v>6.5384000000000002</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1.8453240000000002</v>
      </c>
      <c r="E34" s="69"/>
      <c r="F34" s="70">
        <f>AVERAGE(F8:F32)</f>
        <v>3.1130119999999994</v>
      </c>
      <c r="G34" s="69"/>
      <c r="H34" s="70">
        <f>AVERAGE(H8:H32)</f>
        <v>3.9268840000000007</v>
      </c>
      <c r="I34" s="69"/>
      <c r="J34" s="70">
        <f>AVERAGE(J8:J32)</f>
        <v>4.925364000000001</v>
      </c>
      <c r="K34" s="69"/>
      <c r="L34" s="70">
        <f>AVERAGE(L8:L32)</f>
        <v>4.6319759999999999</v>
      </c>
      <c r="M34" s="69"/>
      <c r="N34" s="70">
        <f>AVERAGE(N8:N32)</f>
        <v>4.4284043478260866</v>
      </c>
      <c r="O34" s="69"/>
      <c r="P34" s="70">
        <f>AVERAGE(P8:P32)</f>
        <v>5.2234235294117637</v>
      </c>
      <c r="Q34" s="69"/>
      <c r="R34" s="70">
        <f>AVERAGE(R8:R32)</f>
        <v>5.7732080000000003</v>
      </c>
      <c r="S34" s="71"/>
    </row>
    <row r="35" spans="1:19" x14ac:dyDescent="0.3">
      <c r="A35" s="68" t="s">
        <v>28</v>
      </c>
      <c r="B35" s="69"/>
      <c r="C35" s="69"/>
      <c r="D35" s="70">
        <f>MIN(D8:D32)</f>
        <v>1.2462</v>
      </c>
      <c r="E35" s="69"/>
      <c r="F35" s="70">
        <f>MIN(F8:F32)</f>
        <v>2.1248999999999998</v>
      </c>
      <c r="G35" s="69"/>
      <c r="H35" s="70">
        <f>MIN(H8:H32)</f>
        <v>2.8483999999999998</v>
      </c>
      <c r="I35" s="69"/>
      <c r="J35" s="70">
        <f>MIN(J8:J32)</f>
        <v>3.4439000000000002</v>
      </c>
      <c r="K35" s="69"/>
      <c r="L35" s="70">
        <f>MIN(L8:L32)</f>
        <v>3.427</v>
      </c>
      <c r="M35" s="69"/>
      <c r="N35" s="70">
        <f>MIN(N8:N32)</f>
        <v>3.3214999999999999</v>
      </c>
      <c r="O35" s="69"/>
      <c r="P35" s="70">
        <f>MIN(P8:P32)</f>
        <v>2.7498</v>
      </c>
      <c r="Q35" s="69"/>
      <c r="R35" s="70">
        <f>MIN(R8:R32)</f>
        <v>3.6577000000000002</v>
      </c>
      <c r="S35" s="71"/>
    </row>
    <row r="36" spans="1:19" ht="15" thickBot="1" x14ac:dyDescent="0.35">
      <c r="A36" s="72" t="s">
        <v>29</v>
      </c>
      <c r="B36" s="73"/>
      <c r="C36" s="73"/>
      <c r="D36" s="74">
        <f>MAX(D8:D32)</f>
        <v>2.0848</v>
      </c>
      <c r="E36" s="73"/>
      <c r="F36" s="74">
        <f>MAX(F8:F32)</f>
        <v>3.657</v>
      </c>
      <c r="G36" s="73"/>
      <c r="H36" s="74">
        <f>MAX(H8:H32)</f>
        <v>4.7187999999999999</v>
      </c>
      <c r="I36" s="73"/>
      <c r="J36" s="74">
        <f>MAX(J8:J32)</f>
        <v>6.0876000000000001</v>
      </c>
      <c r="K36" s="73"/>
      <c r="L36" s="74">
        <f>MAX(L8:L32)</f>
        <v>5.3444000000000003</v>
      </c>
      <c r="M36" s="73"/>
      <c r="N36" s="74">
        <f>MAX(N8:N32)</f>
        <v>5.0848000000000004</v>
      </c>
      <c r="O36" s="73"/>
      <c r="P36" s="74">
        <f>MAX(P8:P32)</f>
        <v>5.7290000000000001</v>
      </c>
      <c r="Q36" s="73"/>
      <c r="R36" s="74">
        <f>MAX(R8:R32)</f>
        <v>6.9349999999999996</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44958</v>
      </c>
      <c r="C8" s="60">
        <f>VLOOKUP($A8,'Return Data'!$B$7:$R$2292,4,0)</f>
        <v>22.439499999999999</v>
      </c>
      <c r="D8" s="60">
        <f>VLOOKUP($A8,'Return Data'!$B$7:$R$2292,10,0)</f>
        <v>1.7074</v>
      </c>
      <c r="E8" s="61">
        <f t="shared" ref="E8:E32" si="0">RANK(D8,D$8:D$32,0)</f>
        <v>13</v>
      </c>
      <c r="F8" s="60">
        <f>VLOOKUP($A8,'Return Data'!$B$7:$R$2292,11,0)</f>
        <v>2.8353999999999999</v>
      </c>
      <c r="G8" s="61">
        <f t="shared" ref="G8:G32" si="1">RANK(F8,F$8:F$32,0)</f>
        <v>12</v>
      </c>
      <c r="H8" s="60">
        <f>VLOOKUP($A8,'Return Data'!$B$7:$R$2292,12,0)</f>
        <v>3.5013000000000001</v>
      </c>
      <c r="I8" s="61">
        <f t="shared" ref="I8:I32" si="2">RANK(H8,H$8:H$32,0)</f>
        <v>14</v>
      </c>
      <c r="J8" s="60">
        <f>VLOOKUP($A8,'Return Data'!$B$7:$R$2292,13,0)</f>
        <v>4.4139999999999997</v>
      </c>
      <c r="K8" s="61">
        <f>RANK(J8,J$8:J$32,0)</f>
        <v>10</v>
      </c>
      <c r="L8" s="60">
        <f>VLOOKUP($A8,'Return Data'!$B$7:$R$2292,17,0)</f>
        <v>4.2515000000000001</v>
      </c>
      <c r="M8" s="61">
        <f>RANK(L8,L$8:L$32,0)</f>
        <v>8</v>
      </c>
      <c r="N8" s="60">
        <f>VLOOKUP($A8,'Return Data'!$B$7:$R$2292,14,0)</f>
        <v>4.0420999999999996</v>
      </c>
      <c r="O8" s="61">
        <f>RANK(N8,N$8:N$32,0)</f>
        <v>11</v>
      </c>
      <c r="P8" s="60">
        <f>VLOOKUP($A8,'Return Data'!$B$7:$R$2292,15,0)</f>
        <v>4.8478000000000003</v>
      </c>
      <c r="Q8" s="61">
        <f>RANK(P8,P$8:P$32,0)</f>
        <v>9</v>
      </c>
      <c r="R8" s="60">
        <f>VLOOKUP($A8,'Return Data'!$B$7:$R$2292,16,0)</f>
        <v>6.1536999999999997</v>
      </c>
      <c r="S8" s="62">
        <f>RANK(R8,R$8:R$32,0)</f>
        <v>10</v>
      </c>
    </row>
    <row r="9" spans="1:20" x14ac:dyDescent="0.3">
      <c r="A9" s="58" t="s">
        <v>1570</v>
      </c>
      <c r="B9" s="59">
        <f>VLOOKUP($A9,'Return Data'!$B$7:$R$2292,3,0)</f>
        <v>44958</v>
      </c>
      <c r="C9" s="60">
        <f>VLOOKUP($A9,'Return Data'!$B$7:$R$2292,4,0)</f>
        <v>15.8224</v>
      </c>
      <c r="D9" s="60">
        <f>VLOOKUP($A9,'Return Data'!$B$7:$R$2292,10,0)</f>
        <v>1.6778999999999999</v>
      </c>
      <c r="E9" s="61">
        <f t="shared" si="0"/>
        <v>19</v>
      </c>
      <c r="F9" s="60">
        <f>VLOOKUP($A9,'Return Data'!$B$7:$R$2292,11,0)</f>
        <v>2.7395</v>
      </c>
      <c r="G9" s="61">
        <f t="shared" si="1"/>
        <v>20</v>
      </c>
      <c r="H9" s="60">
        <f>VLOOKUP($A9,'Return Data'!$B$7:$R$2292,12,0)</f>
        <v>3.3744999999999998</v>
      </c>
      <c r="I9" s="61">
        <f t="shared" si="2"/>
        <v>17</v>
      </c>
      <c r="J9" s="60">
        <f>VLOOKUP($A9,'Return Data'!$B$7:$R$2292,13,0)</f>
        <v>4.399</v>
      </c>
      <c r="K9" s="61">
        <f t="shared" ref="K9:K32" si="3">RANK(J9,J$8:J$32,0)</f>
        <v>11</v>
      </c>
      <c r="L9" s="60">
        <f>VLOOKUP($A9,'Return Data'!$B$7:$R$2292,17,0)</f>
        <v>4.3034999999999997</v>
      </c>
      <c r="M9" s="61">
        <f t="shared" ref="M9:M32" si="4">RANK(L9,L$8:L$32,0)</f>
        <v>6</v>
      </c>
      <c r="N9" s="60">
        <f>VLOOKUP($A9,'Return Data'!$B$7:$R$2292,14,0)</f>
        <v>4.0654000000000003</v>
      </c>
      <c r="O9" s="61">
        <f t="shared" ref="O9:O32" si="5">RANK(N9,N$8:N$32,0)</f>
        <v>9</v>
      </c>
      <c r="P9" s="60">
        <f>VLOOKUP($A9,'Return Data'!$B$7:$R$2292,15,0)</f>
        <v>4.7915000000000001</v>
      </c>
      <c r="Q9" s="61">
        <f t="shared" ref="Q9:Q32" si="6">RANK(P9,P$8:P$32,0)</f>
        <v>11</v>
      </c>
      <c r="R9" s="60">
        <f>VLOOKUP($A9,'Return Data'!$B$7:$R$2292,16,0)</f>
        <v>5.5640000000000001</v>
      </c>
      <c r="S9" s="62">
        <f t="shared" ref="S9:S32" si="7">RANK(R9,R$8:R$32,0)</f>
        <v>13</v>
      </c>
    </row>
    <row r="10" spans="1:20" x14ac:dyDescent="0.3">
      <c r="A10" s="58" t="s">
        <v>1961</v>
      </c>
      <c r="B10" s="59">
        <f>VLOOKUP($A10,'Return Data'!$B$7:$R$2292,3,0)</f>
        <v>44958</v>
      </c>
      <c r="C10" s="60">
        <f>VLOOKUP($A10,'Return Data'!$B$7:$R$2292,4,0)</f>
        <v>11.8446</v>
      </c>
      <c r="D10" s="60">
        <f>VLOOKUP($A10,'Return Data'!$B$7:$R$2292,10,0)</f>
        <v>1.5475000000000001</v>
      </c>
      <c r="E10" s="61">
        <f t="shared" si="0"/>
        <v>22</v>
      </c>
      <c r="F10" s="60">
        <f>VLOOKUP($A10,'Return Data'!$B$7:$R$2292,11,0)</f>
        <v>2.3662999999999998</v>
      </c>
      <c r="G10" s="61">
        <f t="shared" si="1"/>
        <v>22</v>
      </c>
      <c r="H10" s="60">
        <f>VLOOKUP($A10,'Return Data'!$B$7:$R$2292,12,0)</f>
        <v>2.8418000000000001</v>
      </c>
      <c r="I10" s="61">
        <f t="shared" si="2"/>
        <v>23</v>
      </c>
      <c r="J10" s="60">
        <f>VLOOKUP($A10,'Return Data'!$B$7:$R$2292,13,0)</f>
        <v>3.3551000000000002</v>
      </c>
      <c r="K10" s="61">
        <f t="shared" si="3"/>
        <v>23</v>
      </c>
      <c r="L10" s="60">
        <f>VLOOKUP($A10,'Return Data'!$B$7:$R$2292,17,0)</f>
        <v>2.9436</v>
      </c>
      <c r="M10" s="61">
        <f t="shared" si="4"/>
        <v>23</v>
      </c>
      <c r="N10" s="60">
        <f>VLOOKUP($A10,'Return Data'!$B$7:$R$2292,14,0)</f>
        <v>2.84</v>
      </c>
      <c r="O10" s="61">
        <f t="shared" si="5"/>
        <v>20</v>
      </c>
      <c r="P10" s="60"/>
      <c r="Q10" s="61"/>
      <c r="R10" s="60">
        <f>VLOOKUP($A10,'Return Data'!$B$7:$R$2292,16,0)</f>
        <v>3.7261000000000002</v>
      </c>
      <c r="S10" s="62">
        <f t="shared" si="7"/>
        <v>22</v>
      </c>
    </row>
    <row r="11" spans="1:20" x14ac:dyDescent="0.3">
      <c r="A11" s="58" t="s">
        <v>1905</v>
      </c>
      <c r="B11" s="59">
        <f>VLOOKUP($A11,'Return Data'!$B$7:$R$2292,3,0)</f>
        <v>44958</v>
      </c>
      <c r="C11" s="60">
        <f>VLOOKUP($A11,'Return Data'!$B$7:$R$2292,4,0)</f>
        <v>13.5944</v>
      </c>
      <c r="D11" s="60">
        <f>VLOOKUP($A11,'Return Data'!$B$7:$R$2292,10,0)</f>
        <v>1.7102999999999999</v>
      </c>
      <c r="E11" s="61">
        <f t="shared" si="0"/>
        <v>12</v>
      </c>
      <c r="F11" s="60">
        <f>VLOOKUP($A11,'Return Data'!$B$7:$R$2292,11,0)</f>
        <v>2.7496999999999998</v>
      </c>
      <c r="G11" s="61">
        <f t="shared" si="1"/>
        <v>19</v>
      </c>
      <c r="H11" s="60">
        <f>VLOOKUP($A11,'Return Data'!$B$7:$R$2292,12,0)</f>
        <v>3.2601</v>
      </c>
      <c r="I11" s="61">
        <f t="shared" si="2"/>
        <v>21</v>
      </c>
      <c r="J11" s="60">
        <f>VLOOKUP($A11,'Return Data'!$B$7:$R$2292,13,0)</f>
        <v>4.0998999999999999</v>
      </c>
      <c r="K11" s="61">
        <f t="shared" si="3"/>
        <v>19</v>
      </c>
      <c r="L11" s="60">
        <f>VLOOKUP($A11,'Return Data'!$B$7:$R$2292,17,0)</f>
        <v>3.9950000000000001</v>
      </c>
      <c r="M11" s="61">
        <f t="shared" si="4"/>
        <v>16</v>
      </c>
      <c r="N11" s="60">
        <f>VLOOKUP($A11,'Return Data'!$B$7:$R$2292,14,0)</f>
        <v>4.0107999999999997</v>
      </c>
      <c r="O11" s="61">
        <f t="shared" si="5"/>
        <v>12</v>
      </c>
      <c r="P11" s="60">
        <f>VLOOKUP($A11,'Return Data'!$B$7:$R$2292,15,0)</f>
        <v>4.9078999999999997</v>
      </c>
      <c r="Q11" s="61">
        <f t="shared" si="6"/>
        <v>6</v>
      </c>
      <c r="R11" s="60">
        <f>VLOOKUP($A11,'Return Data'!$B$7:$R$2292,16,0)</f>
        <v>5.1639999999999997</v>
      </c>
      <c r="S11" s="62">
        <f t="shared" si="7"/>
        <v>15</v>
      </c>
    </row>
    <row r="12" spans="1:20" x14ac:dyDescent="0.3">
      <c r="A12" s="58" t="s">
        <v>1571</v>
      </c>
      <c r="B12" s="59">
        <f>VLOOKUP($A12,'Return Data'!$B$7:$R$2292,3,0)</f>
        <v>44958</v>
      </c>
      <c r="C12" s="60">
        <f>VLOOKUP($A12,'Return Data'!$B$7:$R$2292,4,0)</f>
        <v>12.653</v>
      </c>
      <c r="D12" s="60">
        <f>VLOOKUP($A12,'Return Data'!$B$7:$R$2292,10,0)</f>
        <v>1.835</v>
      </c>
      <c r="E12" s="61">
        <f t="shared" si="0"/>
        <v>3</v>
      </c>
      <c r="F12" s="60">
        <f>VLOOKUP($A12,'Return Data'!$B$7:$R$2292,11,0)</f>
        <v>3.0207000000000002</v>
      </c>
      <c r="G12" s="61">
        <f t="shared" si="1"/>
        <v>3</v>
      </c>
      <c r="H12" s="60">
        <f>VLOOKUP($A12,'Return Data'!$B$7:$R$2292,12,0)</f>
        <v>3.6705999999999999</v>
      </c>
      <c r="I12" s="61">
        <f t="shared" si="2"/>
        <v>5</v>
      </c>
      <c r="J12" s="60">
        <f>VLOOKUP($A12,'Return Data'!$B$7:$R$2292,13,0)</f>
        <v>4.4752999999999998</v>
      </c>
      <c r="K12" s="61">
        <f t="shared" si="3"/>
        <v>7</v>
      </c>
      <c r="L12" s="60">
        <f>VLOOKUP($A12,'Return Data'!$B$7:$R$2292,17,0)</f>
        <v>4.0952999999999999</v>
      </c>
      <c r="M12" s="61">
        <f t="shared" si="4"/>
        <v>13</v>
      </c>
      <c r="N12" s="60">
        <f>VLOOKUP($A12,'Return Data'!$B$7:$R$2292,14,0)</f>
        <v>3.8742999999999999</v>
      </c>
      <c r="O12" s="61">
        <f t="shared" si="5"/>
        <v>14</v>
      </c>
      <c r="P12" s="60"/>
      <c r="Q12" s="61"/>
      <c r="R12" s="60">
        <f>VLOOKUP($A12,'Return Data'!$B$7:$R$2292,16,0)</f>
        <v>4.7972000000000001</v>
      </c>
      <c r="S12" s="62">
        <f t="shared" si="7"/>
        <v>18</v>
      </c>
    </row>
    <row r="13" spans="1:20" x14ac:dyDescent="0.3">
      <c r="A13" s="58" t="s">
        <v>1572</v>
      </c>
      <c r="B13" s="59">
        <f>VLOOKUP($A13,'Return Data'!$B$7:$R$2292,3,0)</f>
        <v>44958</v>
      </c>
      <c r="C13" s="60">
        <f>VLOOKUP($A13,'Return Data'!$B$7:$R$2292,4,0)</f>
        <v>16.353400000000001</v>
      </c>
      <c r="D13" s="60">
        <f>VLOOKUP($A13,'Return Data'!$B$7:$R$2292,10,0)</f>
        <v>1.7863</v>
      </c>
      <c r="E13" s="61">
        <f t="shared" si="0"/>
        <v>5</v>
      </c>
      <c r="F13" s="60">
        <f>VLOOKUP($A13,'Return Data'!$B$7:$R$2292,11,0)</f>
        <v>2.948</v>
      </c>
      <c r="G13" s="61">
        <f t="shared" si="1"/>
        <v>6</v>
      </c>
      <c r="H13" s="60">
        <f>VLOOKUP($A13,'Return Data'!$B$7:$R$2292,12,0)</f>
        <v>3.6455000000000002</v>
      </c>
      <c r="I13" s="61">
        <f t="shared" si="2"/>
        <v>6</v>
      </c>
      <c r="J13" s="60">
        <f>VLOOKUP($A13,'Return Data'!$B$7:$R$2292,13,0)</f>
        <v>4.6738</v>
      </c>
      <c r="K13" s="61">
        <f t="shared" si="3"/>
        <v>4</v>
      </c>
      <c r="L13" s="60">
        <f>VLOOKUP($A13,'Return Data'!$B$7:$R$2292,17,0)</f>
        <v>4.3878000000000004</v>
      </c>
      <c r="M13" s="61">
        <f t="shared" si="4"/>
        <v>4</v>
      </c>
      <c r="N13" s="60">
        <f>VLOOKUP($A13,'Return Data'!$B$7:$R$2292,14,0)</f>
        <v>4.2535999999999996</v>
      </c>
      <c r="O13" s="61">
        <f t="shared" si="5"/>
        <v>4</v>
      </c>
      <c r="P13" s="60">
        <f>VLOOKUP($A13,'Return Data'!$B$7:$R$2292,15,0)</f>
        <v>4.9875999999999996</v>
      </c>
      <c r="Q13" s="61">
        <f t="shared" si="6"/>
        <v>3</v>
      </c>
      <c r="R13" s="60">
        <f>VLOOKUP($A13,'Return Data'!$B$7:$R$2292,16,0)</f>
        <v>5.8819999999999997</v>
      </c>
      <c r="S13" s="62">
        <f t="shared" si="7"/>
        <v>11</v>
      </c>
    </row>
    <row r="14" spans="1:20" x14ac:dyDescent="0.3">
      <c r="A14" s="58" t="s">
        <v>1573</v>
      </c>
      <c r="B14" s="59">
        <f>VLOOKUP($A14,'Return Data'!$B$7:$R$2292,3,0)</f>
        <v>44958</v>
      </c>
      <c r="C14" s="60">
        <f>VLOOKUP($A14,'Return Data'!$B$7:$R$2292,4,0)</f>
        <v>25.853000000000002</v>
      </c>
      <c r="D14" s="60">
        <f>VLOOKUP($A14,'Return Data'!$B$7:$R$2292,10,0)</f>
        <v>1.7835000000000001</v>
      </c>
      <c r="E14" s="61">
        <f t="shared" si="0"/>
        <v>6</v>
      </c>
      <c r="F14" s="60">
        <f>VLOOKUP($A14,'Return Data'!$B$7:$R$2292,11,0)</f>
        <v>2.9630999999999998</v>
      </c>
      <c r="G14" s="61">
        <f t="shared" si="1"/>
        <v>5</v>
      </c>
      <c r="H14" s="60">
        <f>VLOOKUP($A14,'Return Data'!$B$7:$R$2292,12,0)</f>
        <v>3.6774</v>
      </c>
      <c r="I14" s="61">
        <f t="shared" si="2"/>
        <v>4</v>
      </c>
      <c r="J14" s="60">
        <f>VLOOKUP($A14,'Return Data'!$B$7:$R$2292,13,0)</f>
        <v>4.5410000000000004</v>
      </c>
      <c r="K14" s="61">
        <f t="shared" si="3"/>
        <v>5</v>
      </c>
      <c r="L14" s="60">
        <f>VLOOKUP($A14,'Return Data'!$B$7:$R$2292,17,0)</f>
        <v>4.1997</v>
      </c>
      <c r="M14" s="61">
        <f t="shared" si="4"/>
        <v>11</v>
      </c>
      <c r="N14" s="60">
        <f>VLOOKUP($A14,'Return Data'!$B$7:$R$2292,14,0)</f>
        <v>3.8742000000000001</v>
      </c>
      <c r="O14" s="61">
        <f t="shared" si="5"/>
        <v>15</v>
      </c>
      <c r="P14" s="60">
        <f>VLOOKUP($A14,'Return Data'!$B$7:$R$2292,15,0)</f>
        <v>4.6417999999999999</v>
      </c>
      <c r="Q14" s="61">
        <f t="shared" si="6"/>
        <v>13</v>
      </c>
      <c r="R14" s="60">
        <f>VLOOKUP($A14,'Return Data'!$B$7:$R$2292,16,0)</f>
        <v>6.4101999999999997</v>
      </c>
      <c r="S14" s="62">
        <f t="shared" si="7"/>
        <v>8</v>
      </c>
    </row>
    <row r="15" spans="1:20" x14ac:dyDescent="0.3">
      <c r="A15" s="102" t="s">
        <v>2012</v>
      </c>
      <c r="B15" s="59">
        <f>VLOOKUP($A15,'Return Data'!$B$7:$R$2292,3,0)</f>
        <v>44958</v>
      </c>
      <c r="C15" s="60">
        <f>VLOOKUP($A15,'Return Data'!$B$7:$R$2292,4,0)</f>
        <v>16.093800000000002</v>
      </c>
      <c r="D15" s="60">
        <f>VLOOKUP($A15,'Return Data'!$B$7:$R$2292,10,0)</f>
        <v>1.6857</v>
      </c>
      <c r="E15" s="61">
        <f t="shared" si="0"/>
        <v>17</v>
      </c>
      <c r="F15" s="60">
        <f>VLOOKUP($A15,'Return Data'!$B$7:$R$2292,11,0)</f>
        <v>2.8094999999999999</v>
      </c>
      <c r="G15" s="61">
        <f t="shared" si="1"/>
        <v>13</v>
      </c>
      <c r="H15" s="60">
        <f>VLOOKUP($A15,'Return Data'!$B$7:$R$2292,12,0)</f>
        <v>3.3708</v>
      </c>
      <c r="I15" s="61">
        <f t="shared" si="2"/>
        <v>18</v>
      </c>
      <c r="J15" s="60">
        <f>VLOOKUP($A15,'Return Data'!$B$7:$R$2292,13,0)</f>
        <v>4.2480000000000002</v>
      </c>
      <c r="K15" s="61">
        <f t="shared" si="3"/>
        <v>17</v>
      </c>
      <c r="L15" s="60">
        <f>VLOOKUP($A15,'Return Data'!$B$7:$R$2292,17,0)</f>
        <v>4.0827</v>
      </c>
      <c r="M15" s="61">
        <f t="shared" si="4"/>
        <v>14</v>
      </c>
      <c r="N15" s="60">
        <f>VLOOKUP($A15,'Return Data'!$B$7:$R$2292,14,0)</f>
        <v>4.1193999999999997</v>
      </c>
      <c r="O15" s="61">
        <f t="shared" si="5"/>
        <v>7</v>
      </c>
      <c r="P15" s="60">
        <f>VLOOKUP($A15,'Return Data'!$B$7:$R$2292,15,0)</f>
        <v>4.8593999999999999</v>
      </c>
      <c r="Q15" s="61">
        <f t="shared" si="6"/>
        <v>8</v>
      </c>
      <c r="R15" s="60">
        <f>VLOOKUP($A15,'Return Data'!$B$7:$R$2292,16,0)</f>
        <v>5.6909000000000001</v>
      </c>
      <c r="S15" s="62">
        <f t="shared" si="7"/>
        <v>12</v>
      </c>
    </row>
    <row r="16" spans="1:20" x14ac:dyDescent="0.3">
      <c r="A16" s="58" t="s">
        <v>1574</v>
      </c>
      <c r="B16" s="59">
        <f>VLOOKUP($A16,'Return Data'!$B$7:$R$2292,3,0)</f>
        <v>44958</v>
      </c>
      <c r="C16" s="60">
        <f>VLOOKUP($A16,'Return Data'!$B$7:$R$2292,4,0)</f>
        <v>28.9498</v>
      </c>
      <c r="D16" s="60">
        <f>VLOOKUP($A16,'Return Data'!$B$7:$R$2292,10,0)</f>
        <v>1.7210000000000001</v>
      </c>
      <c r="E16" s="61">
        <f t="shared" si="0"/>
        <v>11</v>
      </c>
      <c r="F16" s="60">
        <f>VLOOKUP($A16,'Return Data'!$B$7:$R$2292,11,0)</f>
        <v>2.9436</v>
      </c>
      <c r="G16" s="61">
        <f t="shared" si="1"/>
        <v>7</v>
      </c>
      <c r="H16" s="60">
        <f>VLOOKUP($A16,'Return Data'!$B$7:$R$2292,12,0)</f>
        <v>3.6413000000000002</v>
      </c>
      <c r="I16" s="61">
        <f t="shared" si="2"/>
        <v>7</v>
      </c>
      <c r="J16" s="60">
        <f>VLOOKUP($A16,'Return Data'!$B$7:$R$2292,13,0)</f>
        <v>4.4980000000000002</v>
      </c>
      <c r="K16" s="61">
        <f t="shared" si="3"/>
        <v>6</v>
      </c>
      <c r="L16" s="60">
        <f>VLOOKUP($A16,'Return Data'!$B$7:$R$2292,17,0)</f>
        <v>4.3129</v>
      </c>
      <c r="M16" s="61">
        <f t="shared" si="4"/>
        <v>5</v>
      </c>
      <c r="N16" s="60">
        <f>VLOOKUP($A16,'Return Data'!$B$7:$R$2292,14,0)</f>
        <v>4.1322000000000001</v>
      </c>
      <c r="O16" s="61">
        <f t="shared" si="5"/>
        <v>5</v>
      </c>
      <c r="P16" s="60">
        <f>VLOOKUP($A16,'Return Data'!$B$7:$R$2292,15,0)</f>
        <v>4.8897000000000004</v>
      </c>
      <c r="Q16" s="61">
        <f t="shared" si="6"/>
        <v>7</v>
      </c>
      <c r="R16" s="60">
        <f>VLOOKUP($A16,'Return Data'!$B$7:$R$2292,16,0)</f>
        <v>6.8246000000000002</v>
      </c>
      <c r="S16" s="62">
        <f t="shared" si="7"/>
        <v>2</v>
      </c>
    </row>
    <row r="17" spans="1:19" x14ac:dyDescent="0.3">
      <c r="A17" s="58" t="s">
        <v>1575</v>
      </c>
      <c r="B17" s="59">
        <f>VLOOKUP($A17,'Return Data'!$B$7:$R$2292,3,0)</f>
        <v>44958</v>
      </c>
      <c r="C17" s="60">
        <f>VLOOKUP($A17,'Return Data'!$B$7:$R$2292,4,0)</f>
        <v>27.4221</v>
      </c>
      <c r="D17" s="60">
        <f>VLOOKUP($A17,'Return Data'!$B$7:$R$2292,10,0)</f>
        <v>1.7714000000000001</v>
      </c>
      <c r="E17" s="61">
        <f t="shared" si="0"/>
        <v>7</v>
      </c>
      <c r="F17" s="60">
        <f>VLOOKUP($A17,'Return Data'!$B$7:$R$2292,11,0)</f>
        <v>2.9152999999999998</v>
      </c>
      <c r="G17" s="61">
        <f t="shared" si="1"/>
        <v>8</v>
      </c>
      <c r="H17" s="60">
        <f>VLOOKUP($A17,'Return Data'!$B$7:$R$2292,12,0)</f>
        <v>3.5758000000000001</v>
      </c>
      <c r="I17" s="61">
        <f t="shared" si="2"/>
        <v>8</v>
      </c>
      <c r="J17" s="60">
        <f>VLOOKUP($A17,'Return Data'!$B$7:$R$2292,13,0)</f>
        <v>4.4325000000000001</v>
      </c>
      <c r="K17" s="61">
        <f t="shared" si="3"/>
        <v>9</v>
      </c>
      <c r="L17" s="60">
        <f>VLOOKUP($A17,'Return Data'!$B$7:$R$2292,17,0)</f>
        <v>4.1246999999999998</v>
      </c>
      <c r="M17" s="61">
        <f t="shared" si="4"/>
        <v>12</v>
      </c>
      <c r="N17" s="60">
        <f>VLOOKUP($A17,'Return Data'!$B$7:$R$2292,14,0)</f>
        <v>3.8483999999999998</v>
      </c>
      <c r="O17" s="61">
        <f t="shared" si="5"/>
        <v>16</v>
      </c>
      <c r="P17" s="60">
        <f>VLOOKUP($A17,'Return Data'!$B$7:$R$2292,15,0)</f>
        <v>4.7609000000000004</v>
      </c>
      <c r="Q17" s="61">
        <f t="shared" si="6"/>
        <v>12</v>
      </c>
      <c r="R17" s="60">
        <f>VLOOKUP($A17,'Return Data'!$B$7:$R$2292,16,0)</f>
        <v>6.4553000000000003</v>
      </c>
      <c r="S17" s="62">
        <f t="shared" si="7"/>
        <v>7</v>
      </c>
    </row>
    <row r="18" spans="1:19" x14ac:dyDescent="0.3">
      <c r="A18" s="58" t="s">
        <v>1576</v>
      </c>
      <c r="B18" s="59">
        <f>VLOOKUP($A18,'Return Data'!$B$7:$R$2292,3,0)</f>
        <v>44958</v>
      </c>
      <c r="C18" s="60">
        <f>VLOOKUP($A18,'Return Data'!$B$7:$R$2292,4,0)</f>
        <v>14.977499999999999</v>
      </c>
      <c r="D18" s="60">
        <f>VLOOKUP($A18,'Return Data'!$B$7:$R$2292,10,0)</f>
        <v>1.4207000000000001</v>
      </c>
      <c r="E18" s="61">
        <f t="shared" si="0"/>
        <v>24</v>
      </c>
      <c r="F18" s="60">
        <f>VLOOKUP($A18,'Return Data'!$B$7:$R$2292,11,0)</f>
        <v>2.2522000000000002</v>
      </c>
      <c r="G18" s="61">
        <f t="shared" si="1"/>
        <v>24</v>
      </c>
      <c r="H18" s="60">
        <f>VLOOKUP($A18,'Return Data'!$B$7:$R$2292,12,0)</f>
        <v>2.5785999999999998</v>
      </c>
      <c r="I18" s="61">
        <f t="shared" si="2"/>
        <v>24</v>
      </c>
      <c r="J18" s="60">
        <f>VLOOKUP($A18,'Return Data'!$B$7:$R$2292,13,0)</f>
        <v>3.0415000000000001</v>
      </c>
      <c r="K18" s="61">
        <f t="shared" si="3"/>
        <v>24</v>
      </c>
      <c r="L18" s="60">
        <f>VLOOKUP($A18,'Return Data'!$B$7:$R$2292,17,0)</f>
        <v>2.8847</v>
      </c>
      <c r="M18" s="61">
        <f t="shared" si="4"/>
        <v>24</v>
      </c>
      <c r="N18" s="60">
        <f>VLOOKUP($A18,'Return Data'!$B$7:$R$2292,14,0)</f>
        <v>2.6938</v>
      </c>
      <c r="O18" s="61">
        <f t="shared" si="5"/>
        <v>22</v>
      </c>
      <c r="P18" s="60">
        <f>VLOOKUP($A18,'Return Data'!$B$7:$R$2292,15,0)</f>
        <v>3.9030999999999998</v>
      </c>
      <c r="Q18" s="61">
        <f t="shared" si="6"/>
        <v>16</v>
      </c>
      <c r="R18" s="60">
        <f>VLOOKUP($A18,'Return Data'!$B$7:$R$2292,16,0)</f>
        <v>5.0968999999999998</v>
      </c>
      <c r="S18" s="62">
        <f t="shared" si="7"/>
        <v>16</v>
      </c>
    </row>
    <row r="19" spans="1:19" x14ac:dyDescent="0.3">
      <c r="A19" s="58" t="s">
        <v>1577</v>
      </c>
      <c r="B19" s="59">
        <f>VLOOKUP($A19,'Return Data'!$B$7:$R$2292,3,0)</f>
        <v>44958</v>
      </c>
      <c r="C19" s="60">
        <f>VLOOKUP($A19,'Return Data'!$B$7:$R$2292,4,0)</f>
        <v>26.900700000000001</v>
      </c>
      <c r="D19" s="60">
        <f>VLOOKUP($A19,'Return Data'!$B$7:$R$2292,10,0)</f>
        <v>1.9128000000000001</v>
      </c>
      <c r="E19" s="61">
        <f t="shared" si="0"/>
        <v>1</v>
      </c>
      <c r="F19" s="60">
        <f>VLOOKUP($A19,'Return Data'!$B$7:$R$2292,11,0)</f>
        <v>3.3069000000000002</v>
      </c>
      <c r="G19" s="61">
        <f t="shared" si="1"/>
        <v>1</v>
      </c>
      <c r="H19" s="60">
        <f>VLOOKUP($A19,'Return Data'!$B$7:$R$2292,12,0)</f>
        <v>4.1795</v>
      </c>
      <c r="I19" s="61">
        <f t="shared" si="2"/>
        <v>1</v>
      </c>
      <c r="J19" s="60">
        <f>VLOOKUP($A19,'Return Data'!$B$7:$R$2292,13,0)</f>
        <v>5.3677000000000001</v>
      </c>
      <c r="K19" s="61">
        <f t="shared" si="3"/>
        <v>1</v>
      </c>
      <c r="L19" s="60">
        <f>VLOOKUP($A19,'Return Data'!$B$7:$R$2292,17,0)</f>
        <v>4.6510999999999996</v>
      </c>
      <c r="M19" s="61">
        <f t="shared" si="4"/>
        <v>1</v>
      </c>
      <c r="N19" s="60">
        <f>VLOOKUP($A19,'Return Data'!$B$7:$R$2292,14,0)</f>
        <v>4.3479000000000001</v>
      </c>
      <c r="O19" s="61">
        <f t="shared" si="5"/>
        <v>1</v>
      </c>
      <c r="P19" s="60">
        <f>VLOOKUP($A19,'Return Data'!$B$7:$R$2292,15,0)</f>
        <v>4.9397000000000002</v>
      </c>
      <c r="Q19" s="61">
        <f t="shared" si="6"/>
        <v>4</v>
      </c>
      <c r="R19" s="60">
        <f>VLOOKUP($A19,'Return Data'!$B$7:$R$2292,16,0)</f>
        <v>6.4760999999999997</v>
      </c>
      <c r="S19" s="62">
        <f t="shared" si="7"/>
        <v>6</v>
      </c>
    </row>
    <row r="20" spans="1:19" x14ac:dyDescent="0.3">
      <c r="A20" s="58" t="s">
        <v>1578</v>
      </c>
      <c r="B20" s="59">
        <f>VLOOKUP($A20,'Return Data'!$B$7:$R$2292,3,0)</f>
        <v>44958</v>
      </c>
      <c r="C20" s="60">
        <f>VLOOKUP($A20,'Return Data'!$B$7:$R$2292,4,0)</f>
        <v>11.021800000000001</v>
      </c>
      <c r="D20" s="60">
        <f>VLOOKUP($A20,'Return Data'!$B$7:$R$2292,10,0)</f>
        <v>1.0552999999999999</v>
      </c>
      <c r="E20" s="61">
        <f t="shared" si="0"/>
        <v>25</v>
      </c>
      <c r="F20" s="60">
        <f>VLOOKUP($A20,'Return Data'!$B$7:$R$2292,11,0)</f>
        <v>1.74</v>
      </c>
      <c r="G20" s="61">
        <f t="shared" si="1"/>
        <v>25</v>
      </c>
      <c r="H20" s="60">
        <f>VLOOKUP($A20,'Return Data'!$B$7:$R$2292,12,0)</f>
        <v>2.2515999999999998</v>
      </c>
      <c r="I20" s="61">
        <f t="shared" si="2"/>
        <v>25</v>
      </c>
      <c r="J20" s="60">
        <f>VLOOKUP($A20,'Return Data'!$B$7:$R$2292,13,0)</f>
        <v>2.6476999999999999</v>
      </c>
      <c r="K20" s="61">
        <f t="shared" si="3"/>
        <v>25</v>
      </c>
      <c r="L20" s="60">
        <f>VLOOKUP($A20,'Return Data'!$B$7:$R$2292,17,0)</f>
        <v>2.6435</v>
      </c>
      <c r="M20" s="61">
        <f t="shared" si="4"/>
        <v>25</v>
      </c>
      <c r="N20" s="60">
        <f>VLOOKUP($A20,'Return Data'!$B$7:$R$2292,14,0)</f>
        <v>2.5922999999999998</v>
      </c>
      <c r="O20" s="61">
        <f t="shared" si="5"/>
        <v>23</v>
      </c>
      <c r="P20" s="60"/>
      <c r="Q20" s="61"/>
      <c r="R20" s="60">
        <f>VLOOKUP($A20,'Return Data'!$B$7:$R$2292,16,0)</f>
        <v>2.9028</v>
      </c>
      <c r="S20" s="62">
        <f t="shared" si="7"/>
        <v>25</v>
      </c>
    </row>
    <row r="21" spans="1:19" x14ac:dyDescent="0.3">
      <c r="A21" s="58" t="s">
        <v>1579</v>
      </c>
      <c r="B21" s="59">
        <f>VLOOKUP($A21,'Return Data'!$B$7:$R$2292,3,0)</f>
        <v>44958</v>
      </c>
      <c r="C21" s="60">
        <f>VLOOKUP($A21,'Return Data'!$B$7:$R$2292,4,0)</f>
        <v>27.864100000000001</v>
      </c>
      <c r="D21" s="60">
        <f>VLOOKUP($A21,'Return Data'!$B$7:$R$2292,10,0)</f>
        <v>1.7436</v>
      </c>
      <c r="E21" s="61">
        <f t="shared" si="0"/>
        <v>8</v>
      </c>
      <c r="F21" s="60">
        <f>VLOOKUP($A21,'Return Data'!$B$7:$R$2292,11,0)</f>
        <v>2.8761000000000001</v>
      </c>
      <c r="G21" s="61">
        <f t="shared" si="1"/>
        <v>10</v>
      </c>
      <c r="H21" s="60">
        <f>VLOOKUP($A21,'Return Data'!$B$7:$R$2292,12,0)</f>
        <v>3.5024000000000002</v>
      </c>
      <c r="I21" s="61">
        <f t="shared" si="2"/>
        <v>13</v>
      </c>
      <c r="J21" s="60">
        <f>VLOOKUP($A21,'Return Data'!$B$7:$R$2292,13,0)</f>
        <v>4.3293999999999997</v>
      </c>
      <c r="K21" s="61">
        <f t="shared" si="3"/>
        <v>16</v>
      </c>
      <c r="L21" s="60">
        <f>VLOOKUP($A21,'Return Data'!$B$7:$R$2292,17,0)</f>
        <v>3.7242000000000002</v>
      </c>
      <c r="M21" s="61">
        <f t="shared" si="4"/>
        <v>20</v>
      </c>
      <c r="N21" s="60">
        <f>VLOOKUP($A21,'Return Data'!$B$7:$R$2292,14,0)</f>
        <v>3.1516000000000002</v>
      </c>
      <c r="O21" s="61">
        <f t="shared" si="5"/>
        <v>19</v>
      </c>
      <c r="P21" s="60">
        <f>VLOOKUP($A21,'Return Data'!$B$7:$R$2292,15,0)</f>
        <v>4.0151000000000003</v>
      </c>
      <c r="Q21" s="61">
        <f t="shared" si="6"/>
        <v>15</v>
      </c>
      <c r="R21" s="60">
        <f>VLOOKUP($A21,'Return Data'!$B$7:$R$2292,16,0)</f>
        <v>6.3861999999999997</v>
      </c>
      <c r="S21" s="62">
        <f t="shared" si="7"/>
        <v>9</v>
      </c>
    </row>
    <row r="22" spans="1:19" x14ac:dyDescent="0.3">
      <c r="A22" s="108" t="s">
        <v>1580</v>
      </c>
      <c r="B22" s="59">
        <f>VLOOKUP($A22,'Return Data'!$B$7:$R$2292,3,0)</f>
        <v>44958</v>
      </c>
      <c r="C22" s="60">
        <f>VLOOKUP($A22,'Return Data'!$B$7:$R$2292,4,0)</f>
        <v>31.485700000000001</v>
      </c>
      <c r="D22" s="60">
        <f>VLOOKUP($A22,'Return Data'!$B$7:$R$2292,10,0)</f>
        <v>1.8011999999999999</v>
      </c>
      <c r="E22" s="61">
        <f t="shared" si="0"/>
        <v>4</v>
      </c>
      <c r="F22" s="60">
        <f>VLOOKUP($A22,'Return Data'!$B$7:$R$2292,11,0)</f>
        <v>3.0167000000000002</v>
      </c>
      <c r="G22" s="61">
        <f t="shared" si="1"/>
        <v>4</v>
      </c>
      <c r="H22" s="60">
        <f>VLOOKUP($A22,'Return Data'!$B$7:$R$2292,12,0)</f>
        <v>3.7694000000000001</v>
      </c>
      <c r="I22" s="61">
        <f t="shared" si="2"/>
        <v>3</v>
      </c>
      <c r="J22" s="60">
        <f>VLOOKUP($A22,'Return Data'!$B$7:$R$2292,13,0)</f>
        <v>4.7961999999999998</v>
      </c>
      <c r="K22" s="61">
        <f t="shared" si="3"/>
        <v>3</v>
      </c>
      <c r="L22" s="60">
        <f>VLOOKUP($A22,'Return Data'!$B$7:$R$2292,17,0)</f>
        <v>4.5126999999999997</v>
      </c>
      <c r="M22" s="61">
        <f t="shared" si="4"/>
        <v>3</v>
      </c>
      <c r="N22" s="60">
        <f>VLOOKUP($A22,'Return Data'!$B$7:$R$2292,14,0)</f>
        <v>4.2960000000000003</v>
      </c>
      <c r="O22" s="61">
        <f t="shared" si="5"/>
        <v>2</v>
      </c>
      <c r="P22" s="60">
        <f>VLOOKUP($A22,'Return Data'!$B$7:$R$2292,15,0)</f>
        <v>5.0369000000000002</v>
      </c>
      <c r="Q22" s="61">
        <f t="shared" si="6"/>
        <v>1</v>
      </c>
      <c r="R22" s="60">
        <f>VLOOKUP($A22,'Return Data'!$B$7:$R$2292,16,0)</f>
        <v>6.8327</v>
      </c>
      <c r="S22" s="62">
        <f t="shared" si="7"/>
        <v>1</v>
      </c>
    </row>
    <row r="23" spans="1:19" x14ac:dyDescent="0.3">
      <c r="A23" s="58" t="s">
        <v>1581</v>
      </c>
      <c r="B23" s="59">
        <f>VLOOKUP($A23,'Return Data'!$B$7:$R$2292,3,0)</f>
        <v>44958</v>
      </c>
      <c r="C23" s="60">
        <f>VLOOKUP($A23,'Return Data'!$B$7:$R$2292,4,0)</f>
        <v>11.774900000000001</v>
      </c>
      <c r="D23" s="60">
        <f>VLOOKUP($A23,'Return Data'!$B$7:$R$2292,10,0)</f>
        <v>1.5996999999999999</v>
      </c>
      <c r="E23" s="61">
        <f t="shared" si="0"/>
        <v>21</v>
      </c>
      <c r="F23" s="60">
        <f>VLOOKUP($A23,'Return Data'!$B$7:$R$2292,11,0)</f>
        <v>2.7523</v>
      </c>
      <c r="G23" s="61">
        <f t="shared" si="1"/>
        <v>17</v>
      </c>
      <c r="H23" s="60">
        <f>VLOOKUP($A23,'Return Data'!$B$7:$R$2292,12,0)</f>
        <v>3.4138000000000002</v>
      </c>
      <c r="I23" s="61">
        <f t="shared" si="2"/>
        <v>16</v>
      </c>
      <c r="J23" s="60">
        <f>VLOOKUP($A23,'Return Data'!$B$7:$R$2292,13,0)</f>
        <v>4.3634000000000004</v>
      </c>
      <c r="K23" s="61">
        <f t="shared" si="3"/>
        <v>14</v>
      </c>
      <c r="L23" s="60">
        <f>VLOOKUP($A23,'Return Data'!$B$7:$R$2292,17,0)</f>
        <v>3.9211</v>
      </c>
      <c r="M23" s="61">
        <f t="shared" si="4"/>
        <v>19</v>
      </c>
      <c r="N23" s="60">
        <f>VLOOKUP($A23,'Return Data'!$B$7:$R$2292,14,0)</f>
        <v>3.6345999999999998</v>
      </c>
      <c r="O23" s="61">
        <f t="shared" si="5"/>
        <v>18</v>
      </c>
      <c r="P23" s="60"/>
      <c r="Q23" s="61"/>
      <c r="R23" s="60">
        <f>VLOOKUP($A23,'Return Data'!$B$7:$R$2292,16,0)</f>
        <v>4.1459999999999999</v>
      </c>
      <c r="S23" s="62">
        <f t="shared" si="7"/>
        <v>20</v>
      </c>
    </row>
    <row r="24" spans="1:19" x14ac:dyDescent="0.3">
      <c r="A24" s="58" t="s">
        <v>1582</v>
      </c>
      <c r="B24" s="59">
        <f>VLOOKUP($A24,'Return Data'!$B$7:$R$2292,3,0)</f>
        <v>44958</v>
      </c>
      <c r="C24" s="60">
        <f>VLOOKUP($A24,'Return Data'!$B$7:$R$2292,4,0)</f>
        <v>10.7675</v>
      </c>
      <c r="D24" s="60">
        <f>VLOOKUP($A24,'Return Data'!$B$7:$R$2292,10,0)</f>
        <v>1.4461999999999999</v>
      </c>
      <c r="E24" s="61">
        <f t="shared" si="0"/>
        <v>23</v>
      </c>
      <c r="F24" s="60">
        <f>VLOOKUP($A24,'Return Data'!$B$7:$R$2292,11,0)</f>
        <v>2.3292999999999999</v>
      </c>
      <c r="G24" s="61">
        <f t="shared" si="1"/>
        <v>23</v>
      </c>
      <c r="H24" s="60">
        <f>VLOOKUP($A24,'Return Data'!$B$7:$R$2292,12,0)</f>
        <v>2.8738999999999999</v>
      </c>
      <c r="I24" s="61">
        <f t="shared" si="2"/>
        <v>22</v>
      </c>
      <c r="J24" s="60">
        <f>VLOOKUP($A24,'Return Data'!$B$7:$R$2292,13,0)</f>
        <v>3.5156999999999998</v>
      </c>
      <c r="K24" s="61">
        <f t="shared" si="3"/>
        <v>22</v>
      </c>
      <c r="L24" s="60">
        <f>VLOOKUP($A24,'Return Data'!$B$7:$R$2292,17,0)</f>
        <v>3.2705000000000002</v>
      </c>
      <c r="M24" s="61">
        <f t="shared" si="4"/>
        <v>22</v>
      </c>
      <c r="N24" s="60"/>
      <c r="O24" s="61"/>
      <c r="P24" s="60"/>
      <c r="Q24" s="61"/>
      <c r="R24" s="60">
        <f>VLOOKUP($A24,'Return Data'!$B$7:$R$2292,16,0)</f>
        <v>3.0756000000000001</v>
      </c>
      <c r="S24" s="62">
        <f t="shared" si="7"/>
        <v>24</v>
      </c>
    </row>
    <row r="25" spans="1:19" x14ac:dyDescent="0.3">
      <c r="A25" s="58" t="s">
        <v>1583</v>
      </c>
      <c r="B25" s="59">
        <f>VLOOKUP($A25,'Return Data'!$B$7:$R$2292,3,0)</f>
        <v>44958</v>
      </c>
      <c r="C25" s="60">
        <f>VLOOKUP($A25,'Return Data'!$B$7:$R$2292,4,0)</f>
        <v>11.026</v>
      </c>
      <c r="D25" s="60">
        <f>VLOOKUP($A25,'Return Data'!$B$7:$R$2292,10,0)</f>
        <v>1.7064999999999999</v>
      </c>
      <c r="E25" s="61">
        <f t="shared" si="0"/>
        <v>14</v>
      </c>
      <c r="F25" s="60">
        <f>VLOOKUP($A25,'Return Data'!$B$7:$R$2292,11,0)</f>
        <v>2.8065000000000002</v>
      </c>
      <c r="G25" s="61">
        <f t="shared" si="1"/>
        <v>14</v>
      </c>
      <c r="H25" s="60">
        <f>VLOOKUP($A25,'Return Data'!$B$7:$R$2292,12,0)</f>
        <v>3.4140000000000001</v>
      </c>
      <c r="I25" s="61">
        <f t="shared" si="2"/>
        <v>15</v>
      </c>
      <c r="J25" s="60">
        <f>VLOOKUP($A25,'Return Data'!$B$7:$R$2292,13,0)</f>
        <v>4.3930999999999996</v>
      </c>
      <c r="K25" s="61">
        <f t="shared" si="3"/>
        <v>12</v>
      </c>
      <c r="L25" s="60">
        <f>VLOOKUP($A25,'Return Data'!$B$7:$R$2292,17,0)</f>
        <v>4.0570000000000004</v>
      </c>
      <c r="M25" s="61">
        <f t="shared" si="4"/>
        <v>15</v>
      </c>
      <c r="N25" s="60"/>
      <c r="O25" s="61"/>
      <c r="P25" s="60"/>
      <c r="Q25" s="61"/>
      <c r="R25" s="60">
        <f>VLOOKUP($A25,'Return Data'!$B$7:$R$2292,16,0)</f>
        <v>3.7953999999999999</v>
      </c>
      <c r="S25" s="62">
        <f t="shared" si="7"/>
        <v>21</v>
      </c>
    </row>
    <row r="26" spans="1:19" x14ac:dyDescent="0.3">
      <c r="A26" s="58" t="s">
        <v>1584</v>
      </c>
      <c r="B26" s="59">
        <f>VLOOKUP($A26,'Return Data'!$B$7:$R$2292,3,0)</f>
        <v>44958</v>
      </c>
      <c r="C26" s="60">
        <f>VLOOKUP($A26,'Return Data'!$B$7:$R$2292,4,0)</f>
        <v>22.480599999999999</v>
      </c>
      <c r="D26" s="60">
        <f>VLOOKUP($A26,'Return Data'!$B$7:$R$2292,10,0)</f>
        <v>1.7041999999999999</v>
      </c>
      <c r="E26" s="61">
        <f t="shared" si="0"/>
        <v>15</v>
      </c>
      <c r="F26" s="60">
        <f>VLOOKUP($A26,'Return Data'!$B$7:$R$2292,11,0)</f>
        <v>2.8536000000000001</v>
      </c>
      <c r="G26" s="61">
        <f t="shared" si="1"/>
        <v>11</v>
      </c>
      <c r="H26" s="60">
        <f>VLOOKUP($A26,'Return Data'!$B$7:$R$2292,12,0)</f>
        <v>3.5165999999999999</v>
      </c>
      <c r="I26" s="61">
        <f t="shared" si="2"/>
        <v>11</v>
      </c>
      <c r="J26" s="60">
        <f>VLOOKUP($A26,'Return Data'!$B$7:$R$2292,13,0)</f>
        <v>4.4332000000000003</v>
      </c>
      <c r="K26" s="61">
        <f t="shared" si="3"/>
        <v>8</v>
      </c>
      <c r="L26" s="60">
        <f>VLOOKUP($A26,'Return Data'!$B$7:$R$2292,17,0)</f>
        <v>4.2835999999999999</v>
      </c>
      <c r="M26" s="61">
        <f t="shared" si="4"/>
        <v>7</v>
      </c>
      <c r="N26" s="60">
        <f>VLOOKUP($A26,'Return Data'!$B$7:$R$2292,14,0)</f>
        <v>4.1196000000000002</v>
      </c>
      <c r="O26" s="61">
        <f t="shared" si="5"/>
        <v>6</v>
      </c>
      <c r="P26" s="60">
        <f>VLOOKUP($A26,'Return Data'!$B$7:$R$2292,15,0)</f>
        <v>4.9945000000000004</v>
      </c>
      <c r="Q26" s="61">
        <f t="shared" si="6"/>
        <v>2</v>
      </c>
      <c r="R26" s="60">
        <f>VLOOKUP($A26,'Return Data'!$B$7:$R$2292,16,0)</f>
        <v>6.8021000000000003</v>
      </c>
      <c r="S26" s="62">
        <f t="shared" si="7"/>
        <v>3</v>
      </c>
    </row>
    <row r="27" spans="1:19" x14ac:dyDescent="0.3">
      <c r="A27" s="58" t="s">
        <v>1585</v>
      </c>
      <c r="B27" s="59">
        <f>VLOOKUP($A27,'Return Data'!$B$7:$R$2292,3,0)</f>
        <v>44958</v>
      </c>
      <c r="C27" s="60">
        <f>VLOOKUP($A27,'Return Data'!$B$7:$R$2292,4,0)</f>
        <v>15.664</v>
      </c>
      <c r="D27" s="60">
        <f>VLOOKUP($A27,'Return Data'!$B$7:$R$2292,10,0)</f>
        <v>1.6021000000000001</v>
      </c>
      <c r="E27" s="61">
        <f t="shared" si="0"/>
        <v>20</v>
      </c>
      <c r="F27" s="60">
        <f>VLOOKUP($A27,'Return Data'!$B$7:$R$2292,11,0)</f>
        <v>2.7126999999999999</v>
      </c>
      <c r="G27" s="61">
        <f t="shared" si="1"/>
        <v>21</v>
      </c>
      <c r="H27" s="60">
        <f>VLOOKUP($A27,'Return Data'!$B$7:$R$2292,12,0)</f>
        <v>3.3552</v>
      </c>
      <c r="I27" s="61">
        <f t="shared" si="2"/>
        <v>19</v>
      </c>
      <c r="J27" s="60">
        <f>VLOOKUP($A27,'Return Data'!$B$7:$R$2292,13,0)</f>
        <v>4.0568999999999997</v>
      </c>
      <c r="K27" s="61">
        <f t="shared" si="3"/>
        <v>20</v>
      </c>
      <c r="L27" s="60">
        <f>VLOOKUP($A27,'Return Data'!$B$7:$R$2292,17,0)</f>
        <v>3.9618000000000002</v>
      </c>
      <c r="M27" s="61">
        <f t="shared" si="4"/>
        <v>18</v>
      </c>
      <c r="N27" s="60">
        <f>VLOOKUP($A27,'Return Data'!$B$7:$R$2292,14,0)</f>
        <v>3.7578999999999998</v>
      </c>
      <c r="O27" s="61">
        <f t="shared" si="5"/>
        <v>17</v>
      </c>
      <c r="P27" s="60">
        <f>VLOOKUP($A27,'Return Data'!$B$7:$R$2292,15,0)</f>
        <v>4.5430999999999999</v>
      </c>
      <c r="Q27" s="61">
        <f t="shared" si="6"/>
        <v>14</v>
      </c>
      <c r="R27" s="60">
        <f>VLOOKUP($A27,'Return Data'!$B$7:$R$2292,16,0)</f>
        <v>5.4622999999999999</v>
      </c>
      <c r="S27" s="62">
        <f t="shared" si="7"/>
        <v>14</v>
      </c>
    </row>
    <row r="28" spans="1:19" x14ac:dyDescent="0.3">
      <c r="A28" s="58" t="s">
        <v>1586</v>
      </c>
      <c r="B28" s="59">
        <f>VLOOKUP($A28,'Return Data'!$B$7:$R$2292,3,0)</f>
        <v>44958</v>
      </c>
      <c r="C28" s="60">
        <f>VLOOKUP($A28,'Return Data'!$B$7:$R$2292,4,0)</f>
        <v>28.470300000000002</v>
      </c>
      <c r="D28" s="60">
        <f>VLOOKUP($A28,'Return Data'!$B$7:$R$2292,10,0)</f>
        <v>1.8787</v>
      </c>
      <c r="E28" s="61">
        <f t="shared" si="0"/>
        <v>2</v>
      </c>
      <c r="F28" s="60">
        <f>VLOOKUP($A28,'Return Data'!$B$7:$R$2292,11,0)</f>
        <v>3.1536</v>
      </c>
      <c r="G28" s="61">
        <f t="shared" si="1"/>
        <v>2</v>
      </c>
      <c r="H28" s="60">
        <f>VLOOKUP($A28,'Return Data'!$B$7:$R$2292,12,0)</f>
        <v>3.8982000000000001</v>
      </c>
      <c r="I28" s="61">
        <f t="shared" si="2"/>
        <v>2</v>
      </c>
      <c r="J28" s="60">
        <f>VLOOKUP($A28,'Return Data'!$B$7:$R$2292,13,0)</f>
        <v>4.9438000000000004</v>
      </c>
      <c r="K28" s="61">
        <f t="shared" si="3"/>
        <v>2</v>
      </c>
      <c r="L28" s="60">
        <f>VLOOKUP($A28,'Return Data'!$B$7:$R$2292,17,0)</f>
        <v>4.6173000000000002</v>
      </c>
      <c r="M28" s="61">
        <f t="shared" si="4"/>
        <v>2</v>
      </c>
      <c r="N28" s="60">
        <f>VLOOKUP($A28,'Return Data'!$B$7:$R$2292,14,0)</f>
        <v>4.0551000000000004</v>
      </c>
      <c r="O28" s="61">
        <f t="shared" si="5"/>
        <v>10</v>
      </c>
      <c r="P28" s="60">
        <f>VLOOKUP($A28,'Return Data'!$B$7:$R$2292,15,0)</f>
        <v>4.8452999999999999</v>
      </c>
      <c r="Q28" s="61">
        <f t="shared" si="6"/>
        <v>10</v>
      </c>
      <c r="R28" s="60">
        <f>VLOOKUP($A28,'Return Data'!$B$7:$R$2292,16,0)</f>
        <v>6.6471999999999998</v>
      </c>
      <c r="S28" s="62">
        <f t="shared" si="7"/>
        <v>5</v>
      </c>
    </row>
    <row r="29" spans="1:19" x14ac:dyDescent="0.3">
      <c r="A29" s="58" t="s">
        <v>1847</v>
      </c>
      <c r="B29" s="59">
        <f>VLOOKUP($A29,'Return Data'!$B$7:$R$2292,3,0)</f>
        <v>44958</v>
      </c>
      <c r="C29" s="60">
        <f>VLOOKUP($A29,'Return Data'!$B$7:$R$2292,4,0)</f>
        <v>12.2995</v>
      </c>
      <c r="D29" s="60">
        <f>VLOOKUP($A29,'Return Data'!$B$7:$R$2292,10,0)</f>
        <v>1.6992</v>
      </c>
      <c r="E29" s="61">
        <f t="shared" si="0"/>
        <v>16</v>
      </c>
      <c r="F29" s="60">
        <f>VLOOKUP($A29,'Return Data'!$B$7:$R$2292,11,0)</f>
        <v>2.7501000000000002</v>
      </c>
      <c r="G29" s="61">
        <f t="shared" si="1"/>
        <v>18</v>
      </c>
      <c r="H29" s="60">
        <f>VLOOKUP($A29,'Return Data'!$B$7:$R$2292,12,0)</f>
        <v>3.5364</v>
      </c>
      <c r="I29" s="61">
        <f t="shared" si="2"/>
        <v>9</v>
      </c>
      <c r="J29" s="60">
        <f>VLOOKUP($A29,'Return Data'!$B$7:$R$2292,13,0)</f>
        <v>4.1041999999999996</v>
      </c>
      <c r="K29" s="61">
        <f t="shared" si="3"/>
        <v>18</v>
      </c>
      <c r="L29" s="60">
        <f>VLOOKUP($A29,'Return Data'!$B$7:$R$2292,17,0)</f>
        <v>3.3382000000000001</v>
      </c>
      <c r="M29" s="61">
        <f t="shared" si="4"/>
        <v>21</v>
      </c>
      <c r="N29" s="60">
        <f>VLOOKUP($A29,'Return Data'!$B$7:$R$2292,14,0)</f>
        <v>2.823</v>
      </c>
      <c r="O29" s="61">
        <f t="shared" si="5"/>
        <v>21</v>
      </c>
      <c r="P29" s="60">
        <f>VLOOKUP($A29,'Return Data'!$B$7:$R$2292,15,0)</f>
        <v>2.2494999999999998</v>
      </c>
      <c r="Q29" s="61">
        <f t="shared" si="6"/>
        <v>17</v>
      </c>
      <c r="R29" s="60">
        <f>VLOOKUP($A29,'Return Data'!$B$7:$R$2292,16,0)</f>
        <v>3.0969000000000002</v>
      </c>
      <c r="S29" s="62">
        <f t="shared" si="7"/>
        <v>23</v>
      </c>
    </row>
    <row r="30" spans="1:19" x14ac:dyDescent="0.3">
      <c r="A30" s="58" t="s">
        <v>1587</v>
      </c>
      <c r="B30" s="59">
        <f>VLOOKUP($A30,'Return Data'!$B$7:$R$2292,3,0)</f>
        <v>44958</v>
      </c>
      <c r="C30" s="60">
        <f>VLOOKUP($A30,'Return Data'!$B$7:$R$2292,4,0)</f>
        <v>12.1455</v>
      </c>
      <c r="D30" s="60">
        <f>VLOOKUP($A30,'Return Data'!$B$7:$R$2292,10,0)</f>
        <v>1.7399</v>
      </c>
      <c r="E30" s="61">
        <f t="shared" si="0"/>
        <v>9</v>
      </c>
      <c r="F30" s="60">
        <f>VLOOKUP($A30,'Return Data'!$B$7:$R$2292,11,0)</f>
        <v>2.8765000000000001</v>
      </c>
      <c r="G30" s="61">
        <f t="shared" si="1"/>
        <v>9</v>
      </c>
      <c r="H30" s="60">
        <f>VLOOKUP($A30,'Return Data'!$B$7:$R$2292,12,0)</f>
        <v>3.5325000000000002</v>
      </c>
      <c r="I30" s="61">
        <f t="shared" si="2"/>
        <v>10</v>
      </c>
      <c r="J30" s="60">
        <f>VLOOKUP($A30,'Return Data'!$B$7:$R$2292,13,0)</f>
        <v>4.3760000000000003</v>
      </c>
      <c r="K30" s="61">
        <f t="shared" si="3"/>
        <v>13</v>
      </c>
      <c r="L30" s="60">
        <f>VLOOKUP($A30,'Return Data'!$B$7:$R$2292,17,0)</f>
        <v>4.2053000000000003</v>
      </c>
      <c r="M30" s="61">
        <f t="shared" si="4"/>
        <v>10</v>
      </c>
      <c r="N30" s="60">
        <f>VLOOKUP($A30,'Return Data'!$B$7:$R$2292,14,0)</f>
        <v>4.2664</v>
      </c>
      <c r="O30" s="61">
        <f t="shared" si="5"/>
        <v>3</v>
      </c>
      <c r="P30" s="60"/>
      <c r="Q30" s="61"/>
      <c r="R30" s="60">
        <f>VLOOKUP($A30,'Return Data'!$B$7:$R$2292,16,0)</f>
        <v>4.8235999999999999</v>
      </c>
      <c r="S30" s="62">
        <f t="shared" si="7"/>
        <v>17</v>
      </c>
    </row>
    <row r="31" spans="1:19" x14ac:dyDescent="0.3">
      <c r="A31" s="58" t="s">
        <v>1588</v>
      </c>
      <c r="B31" s="59">
        <f>VLOOKUP($A31,'Return Data'!$B$7:$R$2292,3,0)</f>
        <v>44958</v>
      </c>
      <c r="C31" s="60">
        <f>VLOOKUP($A31,'Return Data'!$B$7:$R$2292,4,0)</f>
        <v>11.882400000000001</v>
      </c>
      <c r="D31" s="60">
        <f>VLOOKUP($A31,'Return Data'!$B$7:$R$2292,10,0)</f>
        <v>1.6789000000000001</v>
      </c>
      <c r="E31" s="61">
        <f t="shared" si="0"/>
        <v>18</v>
      </c>
      <c r="F31" s="60">
        <f>VLOOKUP($A31,'Return Data'!$B$7:$R$2292,11,0)</f>
        <v>2.7808999999999999</v>
      </c>
      <c r="G31" s="61">
        <f t="shared" si="1"/>
        <v>16</v>
      </c>
      <c r="H31" s="60">
        <f>VLOOKUP($A31,'Return Data'!$B$7:$R$2292,12,0)</f>
        <v>3.3180000000000001</v>
      </c>
      <c r="I31" s="61">
        <f t="shared" si="2"/>
        <v>20</v>
      </c>
      <c r="J31" s="60">
        <f>VLOOKUP($A31,'Return Data'!$B$7:$R$2292,13,0)</f>
        <v>3.9908000000000001</v>
      </c>
      <c r="K31" s="61">
        <f t="shared" si="3"/>
        <v>21</v>
      </c>
      <c r="L31" s="60">
        <f>VLOOKUP($A31,'Return Data'!$B$7:$R$2292,17,0)</f>
        <v>3.9756</v>
      </c>
      <c r="M31" s="61">
        <f t="shared" si="4"/>
        <v>17</v>
      </c>
      <c r="N31" s="60">
        <f>VLOOKUP($A31,'Return Data'!$B$7:$R$2292,14,0)</f>
        <v>3.9167000000000001</v>
      </c>
      <c r="O31" s="61">
        <f t="shared" si="5"/>
        <v>13</v>
      </c>
      <c r="P31" s="60"/>
      <c r="Q31" s="61"/>
      <c r="R31" s="60">
        <f>VLOOKUP($A31,'Return Data'!$B$7:$R$2292,16,0)</f>
        <v>4.4623999999999997</v>
      </c>
      <c r="S31" s="62">
        <f t="shared" si="7"/>
        <v>19</v>
      </c>
    </row>
    <row r="32" spans="1:19" x14ac:dyDescent="0.3">
      <c r="A32" s="58" t="s">
        <v>1589</v>
      </c>
      <c r="B32" s="59">
        <f>VLOOKUP($A32,'Return Data'!$B$7:$R$2292,3,0)</f>
        <v>44958</v>
      </c>
      <c r="C32" s="60">
        <f>VLOOKUP($A32,'Return Data'!$B$7:$R$2292,4,0)</f>
        <v>29.523399999999999</v>
      </c>
      <c r="D32" s="60">
        <f>VLOOKUP($A32,'Return Data'!$B$7:$R$2292,10,0)</f>
        <v>1.7286999999999999</v>
      </c>
      <c r="E32" s="61">
        <f t="shared" si="0"/>
        <v>10</v>
      </c>
      <c r="F32" s="60">
        <f>VLOOKUP($A32,'Return Data'!$B$7:$R$2292,11,0)</f>
        <v>2.8041999999999998</v>
      </c>
      <c r="G32" s="61">
        <f t="shared" si="1"/>
        <v>15</v>
      </c>
      <c r="H32" s="60">
        <f>VLOOKUP($A32,'Return Data'!$B$7:$R$2292,12,0)</f>
        <v>3.5106000000000002</v>
      </c>
      <c r="I32" s="61">
        <f t="shared" si="2"/>
        <v>12</v>
      </c>
      <c r="J32" s="60">
        <f>VLOOKUP($A32,'Return Data'!$B$7:$R$2292,13,0)</f>
        <v>4.351</v>
      </c>
      <c r="K32" s="61">
        <f t="shared" si="3"/>
        <v>15</v>
      </c>
      <c r="L32" s="60">
        <f>VLOOKUP($A32,'Return Data'!$B$7:$R$2292,17,0)</f>
        <v>4.2504</v>
      </c>
      <c r="M32" s="61">
        <f t="shared" si="4"/>
        <v>9</v>
      </c>
      <c r="N32" s="60">
        <f>VLOOKUP($A32,'Return Data'!$B$7:$R$2292,14,0)</f>
        <v>4.1173999999999999</v>
      </c>
      <c r="O32" s="61">
        <f t="shared" si="5"/>
        <v>8</v>
      </c>
      <c r="P32" s="60">
        <f>VLOOKUP($A32,'Return Data'!$B$7:$R$2292,15,0)</f>
        <v>4.9119000000000002</v>
      </c>
      <c r="Q32" s="61">
        <f t="shared" si="6"/>
        <v>5</v>
      </c>
      <c r="R32" s="60">
        <f>VLOOKUP($A32,'Return Data'!$B$7:$R$2292,16,0)</f>
        <v>6.7366999999999999</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1.6777479999999998</v>
      </c>
      <c r="E34" s="69"/>
      <c r="F34" s="70">
        <f>AVERAGE(F8:F32)</f>
        <v>2.7721079999999994</v>
      </c>
      <c r="G34" s="69"/>
      <c r="H34" s="70">
        <f>AVERAGE(H8:H32)</f>
        <v>3.4083919999999996</v>
      </c>
      <c r="I34" s="69"/>
      <c r="J34" s="70">
        <f>AVERAGE(J8:J32)</f>
        <v>4.2338879999999994</v>
      </c>
      <c r="K34" s="69"/>
      <c r="L34" s="70">
        <f>AVERAGE(L8:L32)</f>
        <v>3.9597480000000003</v>
      </c>
      <c r="M34" s="69"/>
      <c r="N34" s="70">
        <f>AVERAGE(N8:N32)</f>
        <v>3.7753347826086956</v>
      </c>
      <c r="O34" s="69"/>
      <c r="P34" s="70">
        <f>AVERAGE(P8:P32)</f>
        <v>4.5956294117647056</v>
      </c>
      <c r="Q34" s="69"/>
      <c r="R34" s="70">
        <f>AVERAGE(R8:R32)</f>
        <v>5.336436</v>
      </c>
      <c r="S34" s="71"/>
    </row>
    <row r="35" spans="1:19" x14ac:dyDescent="0.3">
      <c r="A35" s="68" t="s">
        <v>28</v>
      </c>
      <c r="B35" s="69"/>
      <c r="C35" s="69"/>
      <c r="D35" s="70">
        <f>MIN(D8:D32)</f>
        <v>1.0552999999999999</v>
      </c>
      <c r="E35" s="69"/>
      <c r="F35" s="70">
        <f>MIN(F8:F32)</f>
        <v>1.74</v>
      </c>
      <c r="G35" s="69"/>
      <c r="H35" s="70">
        <f>MIN(H8:H32)</f>
        <v>2.2515999999999998</v>
      </c>
      <c r="I35" s="69"/>
      <c r="J35" s="70">
        <f>MIN(J8:J32)</f>
        <v>2.6476999999999999</v>
      </c>
      <c r="K35" s="69"/>
      <c r="L35" s="70">
        <f>MIN(L8:L32)</f>
        <v>2.6435</v>
      </c>
      <c r="M35" s="69"/>
      <c r="N35" s="70">
        <f>MIN(N8:N32)</f>
        <v>2.5922999999999998</v>
      </c>
      <c r="O35" s="69"/>
      <c r="P35" s="70">
        <f>MIN(P8:P32)</f>
        <v>2.2494999999999998</v>
      </c>
      <c r="Q35" s="69"/>
      <c r="R35" s="70">
        <f>MIN(R8:R32)</f>
        <v>2.9028</v>
      </c>
      <c r="S35" s="71"/>
    </row>
    <row r="36" spans="1:19" ht="15" thickBot="1" x14ac:dyDescent="0.35">
      <c r="A36" s="72" t="s">
        <v>29</v>
      </c>
      <c r="B36" s="73"/>
      <c r="C36" s="73"/>
      <c r="D36" s="74">
        <f>MAX(D8:D32)</f>
        <v>1.9128000000000001</v>
      </c>
      <c r="E36" s="73"/>
      <c r="F36" s="74">
        <f>MAX(F8:F32)</f>
        <v>3.3069000000000002</v>
      </c>
      <c r="G36" s="73"/>
      <c r="H36" s="74">
        <f>MAX(H8:H32)</f>
        <v>4.1795</v>
      </c>
      <c r="I36" s="73"/>
      <c r="J36" s="74">
        <f>MAX(J8:J32)</f>
        <v>5.3677000000000001</v>
      </c>
      <c r="K36" s="73"/>
      <c r="L36" s="74">
        <f>MAX(L8:L32)</f>
        <v>4.6510999999999996</v>
      </c>
      <c r="M36" s="73"/>
      <c r="N36" s="74">
        <f>MAX(N8:N32)</f>
        <v>4.3479000000000001</v>
      </c>
      <c r="O36" s="73"/>
      <c r="P36" s="74">
        <f>MAX(P8:P32)</f>
        <v>5.0369000000000002</v>
      </c>
      <c r="Q36" s="73"/>
      <c r="R36" s="74">
        <f>MAX(R8:R32)</f>
        <v>6.8327</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44958</v>
      </c>
      <c r="C8" s="60">
        <f>VLOOKUP($A8,'Return Data'!$B$7:$R$2292,4,0)</f>
        <v>88.96</v>
      </c>
      <c r="D8" s="60">
        <f>VLOOKUP($A8,'Return Data'!$B$7:$R$2292,10,0)</f>
        <v>-3.3359000000000001</v>
      </c>
      <c r="E8" s="61">
        <f>RANK(D8,D$8:D$10,0)</f>
        <v>3</v>
      </c>
      <c r="F8" s="60">
        <f>VLOOKUP($A8,'Return Data'!$B$7:$R$2292,11,0)</f>
        <v>2.7370000000000001</v>
      </c>
      <c r="G8" s="61">
        <f>RANK(F8,F$8:F$10,0)</f>
        <v>3</v>
      </c>
      <c r="H8" s="60">
        <f>VLOOKUP($A8,'Return Data'!$B$7:$R$2292,12,0)</f>
        <v>6.0941999999999998</v>
      </c>
      <c r="I8" s="61">
        <f>RANK(H8,H$8:H$10,0)</f>
        <v>3</v>
      </c>
      <c r="J8" s="60">
        <f>VLOOKUP($A8,'Return Data'!$B$7:$R$2292,13,0)</f>
        <v>0.82740000000000002</v>
      </c>
      <c r="K8" s="61">
        <f>RANK(J8,J$8:J$10,0)</f>
        <v>3</v>
      </c>
      <c r="L8" s="60">
        <f>VLOOKUP($A8,'Return Data'!$B$7:$R$2292,17,0)</f>
        <v>14.1601</v>
      </c>
      <c r="M8" s="61">
        <f>RANK(L8,L$8:L$10,0)</f>
        <v>3</v>
      </c>
      <c r="N8" s="60">
        <f>VLOOKUP($A8,'Return Data'!$B$7:$R$2292,14,0)</f>
        <v>17.3431</v>
      </c>
      <c r="O8" s="61">
        <f>RANK(N8,N$8:N$10,0)</f>
        <v>3</v>
      </c>
      <c r="P8" s="60">
        <f>VLOOKUP($A8,'Return Data'!$B$7:$R$2292,15,0)</f>
        <v>11.4719</v>
      </c>
      <c r="Q8" s="61">
        <f>RANK(P8,P$8:P$10,0)</f>
        <v>3</v>
      </c>
      <c r="R8" s="60">
        <f>VLOOKUP($A8,'Return Data'!$B$7:$R$2292,16,0)</f>
        <v>17.4985</v>
      </c>
      <c r="S8" s="62">
        <f>RANK(R8,R$8:R$10,0)</f>
        <v>1</v>
      </c>
    </row>
    <row r="9" spans="1:20" x14ac:dyDescent="0.3">
      <c r="A9" s="58" t="s">
        <v>592</v>
      </c>
      <c r="B9" s="59">
        <f>VLOOKUP($A9,'Return Data'!$B$7:$R$2292,3,0)</f>
        <v>44958</v>
      </c>
      <c r="C9" s="60">
        <f>VLOOKUP($A9,'Return Data'!$B$7:$R$2292,4,0)</f>
        <v>99.275999999999996</v>
      </c>
      <c r="D9" s="60">
        <f>VLOOKUP($A9,'Return Data'!$B$7:$R$2292,10,0)</f>
        <v>-0.93500000000000005</v>
      </c>
      <c r="E9" s="61">
        <f>RANK(D9,D$8:D$10,0)</f>
        <v>1</v>
      </c>
      <c r="F9" s="60">
        <f>VLOOKUP($A9,'Return Data'!$B$7:$R$2292,11,0)</f>
        <v>5.5925000000000002</v>
      </c>
      <c r="G9" s="61">
        <f>RANK(F9,F$8:F$10,0)</f>
        <v>2</v>
      </c>
      <c r="H9" s="60">
        <f>VLOOKUP($A9,'Return Data'!$B$7:$R$2292,12,0)</f>
        <v>7.2663000000000002</v>
      </c>
      <c r="I9" s="61">
        <f>RANK(H9,H$8:H$10,0)</f>
        <v>2</v>
      </c>
      <c r="J9" s="60">
        <f>VLOOKUP($A9,'Return Data'!$B$7:$R$2292,13,0)</f>
        <v>4.2202000000000002</v>
      </c>
      <c r="K9" s="61">
        <f>RANK(J9,J$8:J$10,0)</f>
        <v>2</v>
      </c>
      <c r="L9" s="60">
        <f>VLOOKUP($A9,'Return Data'!$B$7:$R$2292,17,0)</f>
        <v>16.563199999999998</v>
      </c>
      <c r="M9" s="61">
        <f>RANK(L9,L$8:L$10,0)</f>
        <v>2</v>
      </c>
      <c r="N9" s="60">
        <f>VLOOKUP($A9,'Return Data'!$B$7:$R$2292,14,0)</f>
        <v>17.486599999999999</v>
      </c>
      <c r="O9" s="61">
        <f>RANK(N9,N$8:N$10,0)</f>
        <v>2</v>
      </c>
      <c r="P9" s="60">
        <f>VLOOKUP($A9,'Return Data'!$B$7:$R$2292,15,0)</f>
        <v>13.3598</v>
      </c>
      <c r="Q9" s="61">
        <f>RANK(P9,P$8:P$10,0)</f>
        <v>1</v>
      </c>
      <c r="R9" s="60">
        <f>VLOOKUP($A9,'Return Data'!$B$7:$R$2292,16,0)</f>
        <v>15.3805</v>
      </c>
      <c r="S9" s="62">
        <f>RANK(R9,R$8:R$10,0)</f>
        <v>2</v>
      </c>
    </row>
    <row r="10" spans="1:20" x14ac:dyDescent="0.3">
      <c r="A10" s="58" t="s">
        <v>1675</v>
      </c>
      <c r="B10" s="59">
        <f>VLOOKUP($A10,'Return Data'!$B$7:$R$2292,3,0)</f>
        <v>44958</v>
      </c>
      <c r="C10" s="60">
        <f>VLOOKUP($A10,'Return Data'!$B$7:$R$2292,4,0)</f>
        <v>238.65649999999999</v>
      </c>
      <c r="D10" s="60">
        <f>VLOOKUP($A10,'Return Data'!$B$7:$R$2292,10,0)</f>
        <v>-1.4735</v>
      </c>
      <c r="E10" s="61">
        <f>RANK(D10,D$8:D$10,0)</f>
        <v>2</v>
      </c>
      <c r="F10" s="60">
        <f>VLOOKUP($A10,'Return Data'!$B$7:$R$2292,11,0)</f>
        <v>6.0942999999999996</v>
      </c>
      <c r="G10" s="61">
        <f>RANK(F10,F$8:F$10,0)</f>
        <v>1</v>
      </c>
      <c r="H10" s="60">
        <f>VLOOKUP($A10,'Return Data'!$B$7:$R$2292,12,0)</f>
        <v>9.5469000000000008</v>
      </c>
      <c r="I10" s="61">
        <f>RANK(H10,H$8:H$10,0)</f>
        <v>1</v>
      </c>
      <c r="J10" s="60">
        <f>VLOOKUP($A10,'Return Data'!$B$7:$R$2292,13,0)</f>
        <v>10.060600000000001</v>
      </c>
      <c r="K10" s="61">
        <f>RANK(J10,J$8:J$10,0)</f>
        <v>1</v>
      </c>
      <c r="L10" s="60">
        <f>VLOOKUP($A10,'Return Data'!$B$7:$R$2292,17,0)</f>
        <v>25.918299999999999</v>
      </c>
      <c r="M10" s="61">
        <f>RANK(L10,L$8:L$10,0)</f>
        <v>1</v>
      </c>
      <c r="N10" s="60">
        <f>VLOOKUP($A10,'Return Data'!$B$7:$R$2292,14,0)</f>
        <v>29.2346</v>
      </c>
      <c r="O10" s="61">
        <f>RANK(N10,N$8:N$10,0)</f>
        <v>1</v>
      </c>
      <c r="P10" s="60">
        <f>VLOOKUP($A10,'Return Data'!$B$7:$R$2292,15,0)</f>
        <v>13.339700000000001</v>
      </c>
      <c r="Q10" s="61">
        <f>RANK(P10,P$8:P$10,0)</f>
        <v>2</v>
      </c>
      <c r="R10" s="60">
        <f>VLOOKUP($A10,'Return Data'!$B$7:$R$2292,16,0)</f>
        <v>14.837199999999999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-1.9148000000000003</v>
      </c>
      <c r="E12" s="69"/>
      <c r="F12" s="70">
        <f>AVERAGE(F8:F10)</f>
        <v>4.8079333333333336</v>
      </c>
      <c r="G12" s="69"/>
      <c r="H12" s="70">
        <f>AVERAGE(H8:H10)</f>
        <v>7.6358000000000006</v>
      </c>
      <c r="I12" s="69"/>
      <c r="J12" s="70">
        <f>AVERAGE(J8:J10)</f>
        <v>5.0360666666666667</v>
      </c>
      <c r="K12" s="69"/>
      <c r="L12" s="70">
        <f>AVERAGE(L8:L10)</f>
        <v>18.880533333333332</v>
      </c>
      <c r="M12" s="69"/>
      <c r="N12" s="70">
        <f>AVERAGE(N8:N10)</f>
        <v>21.354766666666666</v>
      </c>
      <c r="O12" s="69"/>
      <c r="P12" s="70">
        <f>AVERAGE(P8:P10)</f>
        <v>12.723799999999999</v>
      </c>
      <c r="Q12" s="69"/>
      <c r="R12" s="70">
        <f>AVERAGE(R8:R10)</f>
        <v>15.9054</v>
      </c>
      <c r="S12" s="71"/>
    </row>
    <row r="13" spans="1:20" x14ac:dyDescent="0.3">
      <c r="A13" s="68" t="s">
        <v>28</v>
      </c>
      <c r="B13" s="69"/>
      <c r="C13" s="69"/>
      <c r="D13" s="70">
        <f>MIN(D8:D10)</f>
        <v>-3.3359000000000001</v>
      </c>
      <c r="E13" s="69"/>
      <c r="F13" s="70">
        <f>MIN(F8:F10)</f>
        <v>2.7370000000000001</v>
      </c>
      <c r="G13" s="69"/>
      <c r="H13" s="70">
        <f>MIN(H8:H10)</f>
        <v>6.0941999999999998</v>
      </c>
      <c r="I13" s="69"/>
      <c r="J13" s="70">
        <f>MIN(J8:J10)</f>
        <v>0.82740000000000002</v>
      </c>
      <c r="K13" s="69"/>
      <c r="L13" s="70">
        <f>MIN(L8:L10)</f>
        <v>14.1601</v>
      </c>
      <c r="M13" s="69"/>
      <c r="N13" s="70">
        <f>MIN(N8:N10)</f>
        <v>17.3431</v>
      </c>
      <c r="O13" s="69"/>
      <c r="P13" s="70">
        <f>MIN(P8:P10)</f>
        <v>11.4719</v>
      </c>
      <c r="Q13" s="69"/>
      <c r="R13" s="70">
        <f>MIN(R8:R10)</f>
        <v>14.837199999999999</v>
      </c>
      <c r="S13" s="71"/>
    </row>
    <row r="14" spans="1:20" ht="15" thickBot="1" x14ac:dyDescent="0.35">
      <c r="A14" s="72" t="s">
        <v>29</v>
      </c>
      <c r="B14" s="73"/>
      <c r="C14" s="73"/>
      <c r="D14" s="74">
        <f>MAX(D8:D10)</f>
        <v>-0.93500000000000005</v>
      </c>
      <c r="E14" s="73"/>
      <c r="F14" s="74">
        <f>MAX(F8:F10)</f>
        <v>6.0942999999999996</v>
      </c>
      <c r="G14" s="73"/>
      <c r="H14" s="74">
        <f>MAX(H8:H10)</f>
        <v>9.5469000000000008</v>
      </c>
      <c r="I14" s="73"/>
      <c r="J14" s="74">
        <f>MAX(J8:J10)</f>
        <v>10.060600000000001</v>
      </c>
      <c r="K14" s="73"/>
      <c r="L14" s="74">
        <f>MAX(L8:L10)</f>
        <v>25.918299999999999</v>
      </c>
      <c r="M14" s="73"/>
      <c r="N14" s="74">
        <f>MAX(N8:N10)</f>
        <v>29.2346</v>
      </c>
      <c r="O14" s="73"/>
      <c r="P14" s="74">
        <f>MAX(P8:P10)</f>
        <v>13.3598</v>
      </c>
      <c r="Q14" s="73"/>
      <c r="R14" s="74">
        <f>MAX(R8:R10)</f>
        <v>17.4985</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44958</v>
      </c>
      <c r="C8" s="60">
        <f>VLOOKUP($A8,'Return Data'!$B$7:$R$2292,4,0)</f>
        <v>78.05</v>
      </c>
      <c r="D8" s="60">
        <f>VLOOKUP($A8,'Return Data'!$B$7:$R$2292,10,0)</f>
        <v>-3.6181999999999999</v>
      </c>
      <c r="E8" s="61">
        <f>RANK(D8,D$8:D$10,0)</f>
        <v>3</v>
      </c>
      <c r="F8" s="60">
        <f>VLOOKUP($A8,'Return Data'!$B$7:$R$2292,11,0)</f>
        <v>2.1196000000000002</v>
      </c>
      <c r="G8" s="61">
        <f>RANK(F8,F$8:F$10,0)</f>
        <v>3</v>
      </c>
      <c r="H8" s="60">
        <f>VLOOKUP($A8,'Return Data'!$B$7:$R$2292,12,0)</f>
        <v>5.1319999999999997</v>
      </c>
      <c r="I8" s="61">
        <f>RANK(H8,H$8:H$10,0)</f>
        <v>3</v>
      </c>
      <c r="J8" s="60">
        <f>VLOOKUP($A8,'Return Data'!$B$7:$R$2292,13,0)</f>
        <v>-0.39560000000000001</v>
      </c>
      <c r="K8" s="61">
        <f>RANK(J8,J$8:J$10,0)</f>
        <v>3</v>
      </c>
      <c r="L8" s="60">
        <f>VLOOKUP($A8,'Return Data'!$B$7:$R$2292,17,0)</f>
        <v>12.7279</v>
      </c>
      <c r="M8" s="61">
        <f>RANK(L8,L$8:L$10,0)</f>
        <v>3</v>
      </c>
      <c r="N8" s="60">
        <f>VLOOKUP($A8,'Return Data'!$B$7:$R$2292,14,0)</f>
        <v>15.8864</v>
      </c>
      <c r="O8" s="61">
        <f>RANK(N8,N$8:N$10,0)</f>
        <v>3</v>
      </c>
      <c r="P8" s="60">
        <f>VLOOKUP($A8,'Return Data'!$B$7:$R$2292,15,0)</f>
        <v>10.123100000000001</v>
      </c>
      <c r="Q8" s="61">
        <f>RANK(P8,P$8:P$10,0)</f>
        <v>3</v>
      </c>
      <c r="R8" s="60">
        <f>VLOOKUP($A8,'Return Data'!$B$7:$R$2292,16,0)</f>
        <v>13.867800000000001</v>
      </c>
      <c r="S8" s="62">
        <f>RANK(R8,R$8:R$10,0)</f>
        <v>2</v>
      </c>
    </row>
    <row r="9" spans="1:20" x14ac:dyDescent="0.3">
      <c r="A9" s="58" t="s">
        <v>591</v>
      </c>
      <c r="B9" s="59">
        <f>VLOOKUP($A9,'Return Data'!$B$7:$R$2292,3,0)</f>
        <v>44958</v>
      </c>
      <c r="C9" s="60">
        <f>VLOOKUP($A9,'Return Data'!$B$7:$R$2292,4,0)</f>
        <v>86.974999999999994</v>
      </c>
      <c r="D9" s="60">
        <f>VLOOKUP($A9,'Return Data'!$B$7:$R$2292,10,0)</f>
        <v>-1.2837000000000001</v>
      </c>
      <c r="E9" s="61">
        <f>RANK(D9,D$8:D$10,0)</f>
        <v>1</v>
      </c>
      <c r="F9" s="60">
        <f>VLOOKUP($A9,'Return Data'!$B$7:$R$2292,11,0)</f>
        <v>4.8498000000000001</v>
      </c>
      <c r="G9" s="61">
        <f>RANK(F9,F$8:F$10,0)</f>
        <v>2</v>
      </c>
      <c r="H9" s="60">
        <f>VLOOKUP($A9,'Return Data'!$B$7:$R$2292,12,0)</f>
        <v>6.1227</v>
      </c>
      <c r="I9" s="61">
        <f>RANK(H9,H$8:H$10,0)</f>
        <v>2</v>
      </c>
      <c r="J9" s="60">
        <f>VLOOKUP($A9,'Return Data'!$B$7:$R$2292,13,0)</f>
        <v>2.7635999999999998</v>
      </c>
      <c r="K9" s="61">
        <f>RANK(J9,J$8:J$10,0)</f>
        <v>2</v>
      </c>
      <c r="L9" s="60">
        <f>VLOOKUP($A9,'Return Data'!$B$7:$R$2292,17,0)</f>
        <v>14.9664</v>
      </c>
      <c r="M9" s="61">
        <f>RANK(L9,L$8:L$10,0)</f>
        <v>2</v>
      </c>
      <c r="N9" s="60">
        <f>VLOOKUP($A9,'Return Data'!$B$7:$R$2292,14,0)</f>
        <v>15.896800000000001</v>
      </c>
      <c r="O9" s="61">
        <f>RANK(N9,N$8:N$10,0)</f>
        <v>2</v>
      </c>
      <c r="P9" s="60">
        <f>VLOOKUP($A9,'Return Data'!$B$7:$R$2292,15,0)</f>
        <v>11.841200000000001</v>
      </c>
      <c r="Q9" s="61">
        <f>RANK(P9,P$8:P$10,0)</f>
        <v>2</v>
      </c>
      <c r="R9" s="60">
        <f>VLOOKUP($A9,'Return Data'!$B$7:$R$2292,16,0)</f>
        <v>13.133599999999999</v>
      </c>
      <c r="S9" s="62">
        <f>RANK(R9,R$8:R$10,0)</f>
        <v>3</v>
      </c>
    </row>
    <row r="10" spans="1:20" x14ac:dyDescent="0.3">
      <c r="A10" s="58" t="s">
        <v>1676</v>
      </c>
      <c r="B10" s="59">
        <f>VLOOKUP($A10,'Return Data'!$B$7:$R$2292,3,0)</f>
        <v>44958</v>
      </c>
      <c r="C10" s="60">
        <f>VLOOKUP($A10,'Return Data'!$B$7:$R$2292,4,0)</f>
        <v>565.74314416869299</v>
      </c>
      <c r="D10" s="60">
        <f>VLOOKUP($A10,'Return Data'!$B$7:$R$2292,10,0)</f>
        <v>-1.6909000000000001</v>
      </c>
      <c r="E10" s="61">
        <f>RANK(D10,D$8:D$10,0)</f>
        <v>2</v>
      </c>
      <c r="F10" s="60">
        <f>VLOOKUP($A10,'Return Data'!$B$7:$R$2292,11,0)</f>
        <v>5.6531000000000002</v>
      </c>
      <c r="G10" s="61">
        <f>RANK(F10,F$8:F$10,0)</f>
        <v>1</v>
      </c>
      <c r="H10" s="60">
        <f>VLOOKUP($A10,'Return Data'!$B$7:$R$2292,12,0)</f>
        <v>8.9060000000000006</v>
      </c>
      <c r="I10" s="61">
        <f>RANK(H10,H$8:H$10,0)</f>
        <v>1</v>
      </c>
      <c r="J10" s="60">
        <f>VLOOKUP($A10,'Return Data'!$B$7:$R$2292,13,0)</f>
        <v>9.1960999999999995</v>
      </c>
      <c r="K10" s="61">
        <f>RANK(J10,J$8:J$10,0)</f>
        <v>1</v>
      </c>
      <c r="L10" s="60">
        <f>VLOOKUP($A10,'Return Data'!$B$7:$R$2292,17,0)</f>
        <v>24.973600000000001</v>
      </c>
      <c r="M10" s="61">
        <f>RANK(L10,L$8:L$10,0)</f>
        <v>1</v>
      </c>
      <c r="N10" s="60">
        <f>VLOOKUP($A10,'Return Data'!$B$7:$R$2292,14,0)</f>
        <v>28.337599999999998</v>
      </c>
      <c r="O10" s="61">
        <f>RANK(N10,N$8:N$10,0)</f>
        <v>1</v>
      </c>
      <c r="P10" s="60">
        <f>VLOOKUP($A10,'Return Data'!$B$7:$R$2292,15,0)</f>
        <v>12.555400000000001</v>
      </c>
      <c r="Q10" s="61">
        <f>RANK(P10,P$8:P$10,0)</f>
        <v>1</v>
      </c>
      <c r="R10" s="60">
        <f>VLOOKUP($A10,'Return Data'!$B$7:$R$2292,16,0)</f>
        <v>18.200399999999998</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-2.1976</v>
      </c>
      <c r="E12" s="69"/>
      <c r="F12" s="70">
        <f>AVERAGE(F8:F10)</f>
        <v>4.2075000000000005</v>
      </c>
      <c r="G12" s="69"/>
      <c r="H12" s="70">
        <f>AVERAGE(H8:H10)</f>
        <v>6.7202333333333328</v>
      </c>
      <c r="I12" s="69"/>
      <c r="J12" s="70">
        <f>AVERAGE(J8:J10)</f>
        <v>3.8546999999999998</v>
      </c>
      <c r="K12" s="69"/>
      <c r="L12" s="70">
        <f>AVERAGE(L8:L10)</f>
        <v>17.555966666666666</v>
      </c>
      <c r="M12" s="69"/>
      <c r="N12" s="70">
        <f>AVERAGE(N8:N10)</f>
        <v>20.040266666666668</v>
      </c>
      <c r="O12" s="69"/>
      <c r="P12" s="70">
        <f>AVERAGE(P8:P10)</f>
        <v>11.506566666666666</v>
      </c>
      <c r="Q12" s="69"/>
      <c r="R12" s="70">
        <f>AVERAGE(R8:R10)</f>
        <v>15.067266666666667</v>
      </c>
      <c r="S12" s="71"/>
    </row>
    <row r="13" spans="1:20" x14ac:dyDescent="0.3">
      <c r="A13" s="68" t="s">
        <v>28</v>
      </c>
      <c r="B13" s="69"/>
      <c r="C13" s="69"/>
      <c r="D13" s="70">
        <f>MIN(D8:D10)</f>
        <v>-3.6181999999999999</v>
      </c>
      <c r="E13" s="69"/>
      <c r="F13" s="70">
        <f>MIN(F8:F10)</f>
        <v>2.1196000000000002</v>
      </c>
      <c r="G13" s="69"/>
      <c r="H13" s="70">
        <f>MIN(H8:H10)</f>
        <v>5.1319999999999997</v>
      </c>
      <c r="I13" s="69"/>
      <c r="J13" s="70">
        <f>MIN(J8:J10)</f>
        <v>-0.39560000000000001</v>
      </c>
      <c r="K13" s="69"/>
      <c r="L13" s="70">
        <f>MIN(L8:L10)</f>
        <v>12.7279</v>
      </c>
      <c r="M13" s="69"/>
      <c r="N13" s="70">
        <f>MIN(N8:N10)</f>
        <v>15.8864</v>
      </c>
      <c r="O13" s="69"/>
      <c r="P13" s="70">
        <f>MIN(P8:P10)</f>
        <v>10.123100000000001</v>
      </c>
      <c r="Q13" s="69"/>
      <c r="R13" s="70">
        <f>MIN(R8:R10)</f>
        <v>13.133599999999999</v>
      </c>
      <c r="S13" s="71"/>
    </row>
    <row r="14" spans="1:20" ht="15" thickBot="1" x14ac:dyDescent="0.35">
      <c r="A14" s="72" t="s">
        <v>29</v>
      </c>
      <c r="B14" s="73"/>
      <c r="C14" s="73"/>
      <c r="D14" s="74">
        <f>MAX(D8:D10)</f>
        <v>-1.2837000000000001</v>
      </c>
      <c r="E14" s="73"/>
      <c r="F14" s="74">
        <f>MAX(F8:F10)</f>
        <v>5.6531000000000002</v>
      </c>
      <c r="G14" s="73"/>
      <c r="H14" s="74">
        <f>MAX(H8:H10)</f>
        <v>8.9060000000000006</v>
      </c>
      <c r="I14" s="73"/>
      <c r="J14" s="74">
        <f>MAX(J8:J10)</f>
        <v>9.1960999999999995</v>
      </c>
      <c r="K14" s="73"/>
      <c r="L14" s="74">
        <f>MAX(L8:L10)</f>
        <v>24.973600000000001</v>
      </c>
      <c r="M14" s="73"/>
      <c r="N14" s="74">
        <f>MAX(N8:N10)</f>
        <v>28.337599999999998</v>
      </c>
      <c r="O14" s="73"/>
      <c r="P14" s="74">
        <f>MAX(P8:P10)</f>
        <v>12.555400000000001</v>
      </c>
      <c r="Q14" s="73"/>
      <c r="R14" s="74">
        <f>MAX(R8:R10)</f>
        <v>18.200399999999998</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44958</v>
      </c>
      <c r="C8" s="60">
        <f>VLOOKUP($A8,'Return Data'!$B$7:$R$2292,4,0)</f>
        <v>79.097399999999993</v>
      </c>
      <c r="D8" s="60">
        <f>VLOOKUP($A8,'Return Data'!$B$7:$R$2292,10,0)</f>
        <v>-2.3336000000000001</v>
      </c>
      <c r="E8" s="61">
        <f t="shared" ref="E8:E21" si="0">RANK(D8,D$8:D$21,0)</f>
        <v>7</v>
      </c>
      <c r="F8" s="60">
        <f>VLOOKUP($A8,'Return Data'!$B$7:$R$2292,11,0)</f>
        <v>2.2766999999999999</v>
      </c>
      <c r="G8" s="61">
        <f t="shared" ref="G8:G21" si="1">RANK(F8,F$8:F$21,0)</f>
        <v>11</v>
      </c>
      <c r="H8" s="60">
        <f>VLOOKUP($A8,'Return Data'!$B$7:$R$2292,12,0)</f>
        <v>0.1069</v>
      </c>
      <c r="I8" s="61">
        <f t="shared" ref="I8:I21" si="2">RANK(H8,H$8:H$21,0)</f>
        <v>14</v>
      </c>
      <c r="J8" s="60">
        <f>VLOOKUP($A8,'Return Data'!$B$7:$R$2292,13,0)</f>
        <v>-1.9718</v>
      </c>
      <c r="K8" s="61">
        <f t="shared" ref="K8:K21" si="3">RANK(J8,J$8:J$21,0)</f>
        <v>14</v>
      </c>
      <c r="L8" s="60">
        <f>VLOOKUP($A8,'Return Data'!$B$7:$R$2292,17,0)</f>
        <v>15.454700000000001</v>
      </c>
      <c r="M8" s="61">
        <f t="shared" ref="M8:M21" si="4">RANK(L8,L$8:L$21,0)</f>
        <v>10</v>
      </c>
      <c r="N8" s="60">
        <f>VLOOKUP($A8,'Return Data'!$B$7:$R$2292,14,0)</f>
        <v>16.2041</v>
      </c>
      <c r="O8" s="61">
        <f t="shared" ref="O8:O21" si="5">RANK(N8,N$8:N$21,0)</f>
        <v>10</v>
      </c>
      <c r="P8" s="60">
        <f>VLOOKUP($A8,'Return Data'!$B$7:$R$2292,15,0)</f>
        <v>2.6604000000000001</v>
      </c>
      <c r="Q8" s="61">
        <f>RANK(P8,P$8:P$21,0)</f>
        <v>12</v>
      </c>
      <c r="R8" s="60">
        <f>VLOOKUP($A8,'Return Data'!$B$7:$R$2292,16,0)</f>
        <v>15.525700000000001</v>
      </c>
      <c r="S8" s="62">
        <f t="shared" ref="S8:S21" si="6">RANK(R8,R$8:R$21,0)</f>
        <v>5</v>
      </c>
    </row>
    <row r="9" spans="1:19" s="63" customFormat="1" x14ac:dyDescent="0.3">
      <c r="A9" s="58" t="s">
        <v>12</v>
      </c>
      <c r="B9" s="59">
        <f>VLOOKUP($A9,'Return Data'!$B$7:$R$2292,3,0)</f>
        <v>44958</v>
      </c>
      <c r="C9" s="60">
        <f>VLOOKUP($A9,'Return Data'!$B$7:$R$2292,4,0)</f>
        <v>482.577</v>
      </c>
      <c r="D9" s="60">
        <f>VLOOKUP($A9,'Return Data'!$B$7:$R$2292,10,0)</f>
        <v>-3.2690999999999999</v>
      </c>
      <c r="E9" s="61">
        <f t="shared" si="0"/>
        <v>12</v>
      </c>
      <c r="F9" s="60">
        <f>VLOOKUP($A9,'Return Data'!$B$7:$R$2292,11,0)</f>
        <v>4.3848000000000003</v>
      </c>
      <c r="G9" s="61">
        <f t="shared" si="1"/>
        <v>5</v>
      </c>
      <c r="H9" s="60">
        <f>VLOOKUP($A9,'Return Data'!$B$7:$R$2292,12,0)</f>
        <v>5.1228999999999996</v>
      </c>
      <c r="I9" s="61">
        <f t="shared" si="2"/>
        <v>9</v>
      </c>
      <c r="J9" s="60">
        <f>VLOOKUP($A9,'Return Data'!$B$7:$R$2292,13,0)</f>
        <v>0.30120000000000002</v>
      </c>
      <c r="K9" s="61">
        <f t="shared" si="3"/>
        <v>10</v>
      </c>
      <c r="L9" s="60">
        <f>VLOOKUP($A9,'Return Data'!$B$7:$R$2292,17,0)</f>
        <v>15.6364</v>
      </c>
      <c r="M9" s="61">
        <f t="shared" si="4"/>
        <v>8</v>
      </c>
      <c r="N9" s="60">
        <f>VLOOKUP($A9,'Return Data'!$B$7:$R$2292,14,0)</f>
        <v>16.816700000000001</v>
      </c>
      <c r="O9" s="61">
        <f t="shared" si="5"/>
        <v>8</v>
      </c>
      <c r="P9" s="60">
        <f>VLOOKUP($A9,'Return Data'!$B$7:$R$2292,15,0)</f>
        <v>8.5710999999999995</v>
      </c>
      <c r="Q9" s="61">
        <f>RANK(P9,P$8:P$21,0)</f>
        <v>9</v>
      </c>
      <c r="R9" s="60">
        <f>VLOOKUP($A9,'Return Data'!$B$7:$R$2292,16,0)</f>
        <v>15.0936</v>
      </c>
      <c r="S9" s="62">
        <f t="shared" si="6"/>
        <v>6</v>
      </c>
    </row>
    <row r="10" spans="1:19" s="63" customFormat="1" x14ac:dyDescent="0.3">
      <c r="A10" s="102" t="s">
        <v>2056</v>
      </c>
      <c r="B10" s="59">
        <f>VLOOKUP($A10,'Return Data'!$B$7:$R$2292,3,0)</f>
        <v>44958</v>
      </c>
      <c r="C10" s="60">
        <f>VLOOKUP($A10,'Return Data'!$B$7:$R$2292,4,0)</f>
        <v>65.8185</v>
      </c>
      <c r="D10" s="60">
        <f>VLOOKUP($A10,'Return Data'!$B$7:$R$2292,10,0)</f>
        <v>0.2109</v>
      </c>
      <c r="E10" s="61">
        <f t="shared" si="0"/>
        <v>3</v>
      </c>
      <c r="F10" s="60">
        <f>VLOOKUP($A10,'Return Data'!$B$7:$R$2292,11,0)</f>
        <v>7.3169000000000004</v>
      </c>
      <c r="G10" s="61">
        <f t="shared" si="1"/>
        <v>3</v>
      </c>
      <c r="H10" s="60">
        <f>VLOOKUP($A10,'Return Data'!$B$7:$R$2292,12,0)</f>
        <v>7.2994000000000003</v>
      </c>
      <c r="I10" s="61">
        <f t="shared" si="2"/>
        <v>4</v>
      </c>
      <c r="J10" s="60">
        <f>VLOOKUP($A10,'Return Data'!$B$7:$R$2292,13,0)</f>
        <v>2.5960999999999999</v>
      </c>
      <c r="K10" s="61">
        <f t="shared" si="3"/>
        <v>6</v>
      </c>
      <c r="L10" s="60">
        <f>VLOOKUP($A10,'Return Data'!$B$7:$R$2292,17,0)</f>
        <v>19.669599999999999</v>
      </c>
      <c r="M10" s="61">
        <f t="shared" si="4"/>
        <v>4</v>
      </c>
      <c r="N10" s="60">
        <f>VLOOKUP($A10,'Return Data'!$B$7:$R$2292,14,0)</f>
        <v>19.069600000000001</v>
      </c>
      <c r="O10" s="61">
        <f t="shared" si="5"/>
        <v>4</v>
      </c>
      <c r="P10" s="60">
        <f>VLOOKUP($A10,'Return Data'!$B$7:$R$2292,15,0)</f>
        <v>9.9985999999999997</v>
      </c>
      <c r="Q10" s="61">
        <f>RANK(P10,P$8:P$21,0)</f>
        <v>7</v>
      </c>
      <c r="R10" s="60">
        <f>VLOOKUP($A10,'Return Data'!$B$7:$R$2292,16,0)</f>
        <v>18.104099999999999</v>
      </c>
      <c r="S10" s="62">
        <f t="shared" si="6"/>
        <v>1</v>
      </c>
    </row>
    <row r="11" spans="1:19" s="63" customFormat="1" x14ac:dyDescent="0.3">
      <c r="A11" s="58" t="s">
        <v>13</v>
      </c>
      <c r="B11" s="59">
        <f>VLOOKUP($A11,'Return Data'!$B$7:$R$2292,3,0)</f>
        <v>44958</v>
      </c>
      <c r="C11" s="60">
        <f>VLOOKUP($A11,'Return Data'!$B$7:$R$2292,4,0)</f>
        <v>300.13</v>
      </c>
      <c r="D11" s="60">
        <f>VLOOKUP($A11,'Return Data'!$B$7:$R$2292,10,0)</f>
        <v>1.0063</v>
      </c>
      <c r="E11" s="61">
        <f t="shared" si="0"/>
        <v>2</v>
      </c>
      <c r="F11" s="60">
        <f>VLOOKUP($A11,'Return Data'!$B$7:$R$2292,11,0)</f>
        <v>7.6584000000000003</v>
      </c>
      <c r="G11" s="61">
        <f t="shared" si="1"/>
        <v>2</v>
      </c>
      <c r="H11" s="60">
        <f>VLOOKUP($A11,'Return Data'!$B$7:$R$2292,12,0)</f>
        <v>9.2454000000000001</v>
      </c>
      <c r="I11" s="61">
        <f t="shared" si="2"/>
        <v>3</v>
      </c>
      <c r="J11" s="60">
        <f>VLOOKUP($A11,'Return Data'!$B$7:$R$2292,13,0)</f>
        <v>8.6561000000000003</v>
      </c>
      <c r="K11" s="61">
        <f t="shared" si="3"/>
        <v>1</v>
      </c>
      <c r="L11" s="60">
        <f>VLOOKUP($A11,'Return Data'!$B$7:$R$2292,17,0)</f>
        <v>24.090199999999999</v>
      </c>
      <c r="M11" s="61">
        <f t="shared" si="4"/>
        <v>2</v>
      </c>
      <c r="N11" s="60">
        <f>VLOOKUP($A11,'Return Data'!$B$7:$R$2292,14,0)</f>
        <v>25.2746</v>
      </c>
      <c r="O11" s="61">
        <f t="shared" si="5"/>
        <v>1</v>
      </c>
      <c r="P11" s="60">
        <f>VLOOKUP($A11,'Return Data'!$B$7:$R$2292,15,0)</f>
        <v>13.8271</v>
      </c>
      <c r="Q11" s="61">
        <f>RANK(P11,P$8:P$21,0)</f>
        <v>1</v>
      </c>
      <c r="R11" s="60">
        <f>VLOOKUP($A11,'Return Data'!$B$7:$R$2292,16,0)</f>
        <v>17.6844</v>
      </c>
      <c r="S11" s="62">
        <f t="shared" si="6"/>
        <v>2</v>
      </c>
    </row>
    <row r="12" spans="1:19" s="63" customFormat="1" x14ac:dyDescent="0.3">
      <c r="A12" s="58" t="s">
        <v>14</v>
      </c>
      <c r="B12" s="59">
        <f>VLOOKUP($A12,'Return Data'!$B$7:$R$2292,3,0)</f>
        <v>44958</v>
      </c>
      <c r="C12" s="60">
        <f>VLOOKUP($A12,'Return Data'!$B$7:$R$2292,4,0)</f>
        <v>16.7</v>
      </c>
      <c r="D12" s="60">
        <f>VLOOKUP($A12,'Return Data'!$B$7:$R$2292,10,0)</f>
        <v>-2.6238999999999999</v>
      </c>
      <c r="E12" s="61">
        <f t="shared" si="0"/>
        <v>10</v>
      </c>
      <c r="F12" s="60">
        <f>VLOOKUP($A12,'Return Data'!$B$7:$R$2292,11,0)</f>
        <v>1.7052</v>
      </c>
      <c r="G12" s="61">
        <f t="shared" si="1"/>
        <v>13</v>
      </c>
      <c r="H12" s="60">
        <f>VLOOKUP($A12,'Return Data'!$B$7:$R$2292,12,0)</f>
        <v>2.706</v>
      </c>
      <c r="I12" s="61">
        <f t="shared" si="2"/>
        <v>12</v>
      </c>
      <c r="J12" s="60">
        <f>VLOOKUP($A12,'Return Data'!$B$7:$R$2292,13,0)</f>
        <v>-0.71340000000000003</v>
      </c>
      <c r="K12" s="61">
        <f t="shared" si="3"/>
        <v>12</v>
      </c>
      <c r="L12" s="60">
        <f>VLOOKUP($A12,'Return Data'!$B$7:$R$2292,17,0)</f>
        <v>15.5855</v>
      </c>
      <c r="M12" s="61">
        <f t="shared" si="4"/>
        <v>9</v>
      </c>
      <c r="N12" s="60">
        <f>VLOOKUP($A12,'Return Data'!$B$7:$R$2292,14,0)</f>
        <v>15.007400000000001</v>
      </c>
      <c r="O12" s="61">
        <f t="shared" si="5"/>
        <v>13</v>
      </c>
      <c r="P12" s="60"/>
      <c r="Q12" s="61"/>
      <c r="R12" s="60">
        <f>VLOOKUP($A12,'Return Data'!$B$7:$R$2292,16,0)</f>
        <v>12.2005</v>
      </c>
      <c r="S12" s="62">
        <f t="shared" si="6"/>
        <v>13</v>
      </c>
    </row>
    <row r="13" spans="1:19" s="63" customFormat="1" x14ac:dyDescent="0.3">
      <c r="A13" s="58" t="s">
        <v>15</v>
      </c>
      <c r="B13" s="59">
        <f>VLOOKUP($A13,'Return Data'!$B$7:$R$2292,3,0)</f>
        <v>44958</v>
      </c>
      <c r="C13" s="60">
        <f>VLOOKUP($A13,'Return Data'!$B$7:$R$2292,4,0)</f>
        <v>101.404</v>
      </c>
      <c r="D13" s="60">
        <f>VLOOKUP($A13,'Return Data'!$B$7:$R$2292,10,0)</f>
        <v>-1.5495000000000001</v>
      </c>
      <c r="E13" s="61">
        <f t="shared" si="0"/>
        <v>5</v>
      </c>
      <c r="F13" s="60">
        <f>VLOOKUP($A13,'Return Data'!$B$7:$R$2292,11,0)</f>
        <v>4.3036000000000003</v>
      </c>
      <c r="G13" s="61">
        <f t="shared" si="1"/>
        <v>6</v>
      </c>
      <c r="H13" s="60">
        <f>VLOOKUP($A13,'Return Data'!$B$7:$R$2292,12,0)</f>
        <v>3.2101999999999999</v>
      </c>
      <c r="I13" s="61">
        <f t="shared" si="2"/>
        <v>10</v>
      </c>
      <c r="J13" s="60">
        <f>VLOOKUP($A13,'Return Data'!$B$7:$R$2292,13,0)</f>
        <v>1.3634999999999999</v>
      </c>
      <c r="K13" s="61">
        <f t="shared" si="3"/>
        <v>8</v>
      </c>
      <c r="L13" s="60">
        <f>VLOOKUP($A13,'Return Data'!$B$7:$R$2292,17,0)</f>
        <v>28.043500000000002</v>
      </c>
      <c r="M13" s="61">
        <f t="shared" si="4"/>
        <v>1</v>
      </c>
      <c r="N13" s="60">
        <f>VLOOKUP($A13,'Return Data'!$B$7:$R$2292,14,0)</f>
        <v>24.4084</v>
      </c>
      <c r="O13" s="61">
        <f t="shared" si="5"/>
        <v>2</v>
      </c>
      <c r="P13" s="60">
        <f>VLOOKUP($A13,'Return Data'!$B$7:$R$2292,15,0)</f>
        <v>10.856400000000001</v>
      </c>
      <c r="Q13" s="61">
        <f t="shared" ref="Q13:Q19" si="7">RANK(P13,P$8:P$21,0)</f>
        <v>3</v>
      </c>
      <c r="R13" s="60">
        <f>VLOOKUP($A13,'Return Data'!$B$7:$R$2292,16,0)</f>
        <v>16.407800000000002</v>
      </c>
      <c r="S13" s="62">
        <f t="shared" si="6"/>
        <v>3</v>
      </c>
    </row>
    <row r="14" spans="1:19" s="63" customFormat="1" x14ac:dyDescent="0.3">
      <c r="A14" s="58" t="s">
        <v>16</v>
      </c>
      <c r="B14" s="59">
        <f>VLOOKUP($A14,'Return Data'!$B$7:$R$2292,3,0)</f>
        <v>44958</v>
      </c>
      <c r="C14" s="60">
        <f>VLOOKUP($A14,'Return Data'!$B$7:$R$2292,4,0)</f>
        <v>19.443100000000001</v>
      </c>
      <c r="D14" s="60">
        <f>VLOOKUP($A14,'Return Data'!$B$7:$R$2292,10,0)</f>
        <v>-3.5264000000000002</v>
      </c>
      <c r="E14" s="61">
        <f t="shared" si="0"/>
        <v>13</v>
      </c>
      <c r="F14" s="60">
        <f>VLOOKUP($A14,'Return Data'!$B$7:$R$2292,11,0)</f>
        <v>0.96750000000000003</v>
      </c>
      <c r="G14" s="61">
        <f t="shared" si="1"/>
        <v>14</v>
      </c>
      <c r="H14" s="60">
        <f>VLOOKUP($A14,'Return Data'!$B$7:$R$2292,12,0)</f>
        <v>3.1459000000000001</v>
      </c>
      <c r="I14" s="61">
        <f t="shared" si="2"/>
        <v>11</v>
      </c>
      <c r="J14" s="60">
        <f>VLOOKUP($A14,'Return Data'!$B$7:$R$2292,13,0)</f>
        <v>-1.8407</v>
      </c>
      <c r="K14" s="61">
        <f t="shared" si="3"/>
        <v>13</v>
      </c>
      <c r="L14" s="60">
        <f>VLOOKUP($A14,'Return Data'!$B$7:$R$2292,17,0)</f>
        <v>13.2812</v>
      </c>
      <c r="M14" s="61">
        <f t="shared" si="4"/>
        <v>13</v>
      </c>
      <c r="N14" s="60">
        <f>VLOOKUP($A14,'Return Data'!$B$7:$R$2292,14,0)</f>
        <v>14.3569</v>
      </c>
      <c r="O14" s="61">
        <f t="shared" si="5"/>
        <v>14</v>
      </c>
      <c r="P14" s="60">
        <f>VLOOKUP($A14,'Return Data'!$B$7:$R$2292,15,0)</f>
        <v>5.2187000000000001</v>
      </c>
      <c r="Q14" s="61">
        <f t="shared" si="7"/>
        <v>11</v>
      </c>
      <c r="R14" s="60">
        <f>VLOOKUP($A14,'Return Data'!$B$7:$R$2292,16,0)</f>
        <v>9.3903999999999996</v>
      </c>
      <c r="S14" s="62">
        <f t="shared" si="6"/>
        <v>14</v>
      </c>
    </row>
    <row r="15" spans="1:19" s="63" customFormat="1" x14ac:dyDescent="0.3">
      <c r="A15" s="108" t="s">
        <v>17</v>
      </c>
      <c r="B15" s="59">
        <f>VLOOKUP($A15,'Return Data'!$B$7:$R$2292,3,0)</f>
        <v>44958</v>
      </c>
      <c r="C15" s="60">
        <f>VLOOKUP($A15,'Return Data'!$B$7:$R$2292,4,0)</f>
        <v>58.777500000000003</v>
      </c>
      <c r="D15" s="60">
        <f>VLOOKUP($A15,'Return Data'!$B$7:$R$2292,10,0)</f>
        <v>1.9337</v>
      </c>
      <c r="E15" s="61">
        <f t="shared" si="0"/>
        <v>1</v>
      </c>
      <c r="F15" s="60">
        <f>VLOOKUP($A15,'Return Data'!$B$7:$R$2292,11,0)</f>
        <v>8.6586999999999996</v>
      </c>
      <c r="G15" s="61">
        <f t="shared" si="1"/>
        <v>1</v>
      </c>
      <c r="H15" s="60">
        <f>VLOOKUP($A15,'Return Data'!$B$7:$R$2292,12,0)</f>
        <v>9.9564000000000004</v>
      </c>
      <c r="I15" s="61">
        <f t="shared" si="2"/>
        <v>1</v>
      </c>
      <c r="J15" s="60">
        <f>VLOOKUP($A15,'Return Data'!$B$7:$R$2292,13,0)</f>
        <v>3.0297000000000001</v>
      </c>
      <c r="K15" s="61">
        <f t="shared" si="3"/>
        <v>5</v>
      </c>
      <c r="L15" s="60">
        <f>VLOOKUP($A15,'Return Data'!$B$7:$R$2292,17,0)</f>
        <v>17.0166</v>
      </c>
      <c r="M15" s="61">
        <f t="shared" si="4"/>
        <v>6</v>
      </c>
      <c r="N15" s="60">
        <f>VLOOKUP($A15,'Return Data'!$B$7:$R$2292,14,0)</f>
        <v>16.9285</v>
      </c>
      <c r="O15" s="61">
        <f t="shared" si="5"/>
        <v>7</v>
      </c>
      <c r="P15" s="60">
        <f>VLOOKUP($A15,'Return Data'!$B$7:$R$2292,15,0)</f>
        <v>10.313499999999999</v>
      </c>
      <c r="Q15" s="61">
        <f t="shared" si="7"/>
        <v>6</v>
      </c>
      <c r="R15" s="60">
        <f>VLOOKUP($A15,'Return Data'!$B$7:$R$2292,16,0)</f>
        <v>14.8904</v>
      </c>
      <c r="S15" s="62">
        <f t="shared" si="6"/>
        <v>8</v>
      </c>
    </row>
    <row r="16" spans="1:19" s="63" customFormat="1" x14ac:dyDescent="0.3">
      <c r="A16" s="58" t="s">
        <v>19</v>
      </c>
      <c r="B16" s="59">
        <f>VLOOKUP($A16,'Return Data'!$B$7:$R$2292,3,0)</f>
        <v>44958</v>
      </c>
      <c r="C16" s="60">
        <f>VLOOKUP($A16,'Return Data'!$B$7:$R$2292,4,0)</f>
        <v>133.03389999999999</v>
      </c>
      <c r="D16" s="60">
        <f>VLOOKUP($A16,'Return Data'!$B$7:$R$2292,10,0)</f>
        <v>-4.2115</v>
      </c>
      <c r="E16" s="61">
        <f t="shared" si="0"/>
        <v>14</v>
      </c>
      <c r="F16" s="60">
        <f>VLOOKUP($A16,'Return Data'!$B$7:$R$2292,11,0)</f>
        <v>2.0474000000000001</v>
      </c>
      <c r="G16" s="61">
        <f t="shared" si="1"/>
        <v>12</v>
      </c>
      <c r="H16" s="60">
        <f>VLOOKUP($A16,'Return Data'!$B$7:$R$2292,12,0)</f>
        <v>2.0303</v>
      </c>
      <c r="I16" s="61">
        <f t="shared" si="2"/>
        <v>13</v>
      </c>
      <c r="J16" s="60">
        <f>VLOOKUP($A16,'Return Data'!$B$7:$R$2292,13,0)</f>
        <v>-0.29930000000000001</v>
      </c>
      <c r="K16" s="61">
        <f t="shared" si="3"/>
        <v>11</v>
      </c>
      <c r="L16" s="60">
        <f>VLOOKUP($A16,'Return Data'!$B$7:$R$2292,17,0)</f>
        <v>17.7544</v>
      </c>
      <c r="M16" s="61">
        <f t="shared" si="4"/>
        <v>5</v>
      </c>
      <c r="N16" s="60">
        <f>VLOOKUP($A16,'Return Data'!$B$7:$R$2292,14,0)</f>
        <v>18.7895</v>
      </c>
      <c r="O16" s="61">
        <f t="shared" si="5"/>
        <v>5</v>
      </c>
      <c r="P16" s="60">
        <f>VLOOKUP($A16,'Return Data'!$B$7:$R$2292,15,0)</f>
        <v>10.5802</v>
      </c>
      <c r="Q16" s="61">
        <f t="shared" si="7"/>
        <v>4</v>
      </c>
      <c r="R16" s="60">
        <f>VLOOKUP($A16,'Return Data'!$B$7:$R$2292,16,0)</f>
        <v>14.3681</v>
      </c>
      <c r="S16" s="62">
        <f t="shared" si="6"/>
        <v>9</v>
      </c>
    </row>
    <row r="17" spans="1:21" s="63" customFormat="1" x14ac:dyDescent="0.3">
      <c r="A17" s="58" t="s">
        <v>20</v>
      </c>
      <c r="B17" s="59">
        <f>VLOOKUP($A17,'Return Data'!$B$7:$R$2292,3,0)</f>
        <v>44958</v>
      </c>
      <c r="C17" s="60">
        <f>VLOOKUP($A17,'Return Data'!$B$7:$R$2292,4,0)</f>
        <v>81.12</v>
      </c>
      <c r="D17" s="60">
        <f>VLOOKUP($A17,'Return Data'!$B$7:$R$2292,10,0)</f>
        <v>-0.20910000000000001</v>
      </c>
      <c r="E17" s="61">
        <f t="shared" si="0"/>
        <v>4</v>
      </c>
      <c r="F17" s="60">
        <f>VLOOKUP($A17,'Return Data'!$B$7:$R$2292,11,0)</f>
        <v>4.1067999999999998</v>
      </c>
      <c r="G17" s="61">
        <f t="shared" si="1"/>
        <v>8</v>
      </c>
      <c r="H17" s="60">
        <f>VLOOKUP($A17,'Return Data'!$B$7:$R$2292,12,0)</f>
        <v>7.2447999999999997</v>
      </c>
      <c r="I17" s="61">
        <f t="shared" si="2"/>
        <v>5</v>
      </c>
      <c r="J17" s="60">
        <f>VLOOKUP($A17,'Return Data'!$B$7:$R$2292,13,0)</f>
        <v>3.96</v>
      </c>
      <c r="K17" s="61">
        <f t="shared" si="3"/>
        <v>3</v>
      </c>
      <c r="L17" s="60">
        <f>VLOOKUP($A17,'Return Data'!$B$7:$R$2292,17,0)</f>
        <v>12.583299999999999</v>
      </c>
      <c r="M17" s="61">
        <f t="shared" si="4"/>
        <v>14</v>
      </c>
      <c r="N17" s="60">
        <f>VLOOKUP($A17,'Return Data'!$B$7:$R$2292,14,0)</f>
        <v>15.2719</v>
      </c>
      <c r="O17" s="61">
        <f t="shared" si="5"/>
        <v>11</v>
      </c>
      <c r="P17" s="60">
        <f>VLOOKUP($A17,'Return Data'!$B$7:$R$2292,15,0)</f>
        <v>8.0458999999999996</v>
      </c>
      <c r="Q17" s="61">
        <f t="shared" si="7"/>
        <v>10</v>
      </c>
      <c r="R17" s="60">
        <f>VLOOKUP($A17,'Return Data'!$B$7:$R$2292,16,0)</f>
        <v>13.1853</v>
      </c>
      <c r="S17" s="62">
        <f t="shared" si="6"/>
        <v>11</v>
      </c>
    </row>
    <row r="18" spans="1:21" s="63" customFormat="1" x14ac:dyDescent="0.3">
      <c r="A18" s="58" t="s">
        <v>21</v>
      </c>
      <c r="B18" s="59">
        <f>VLOOKUP($A18,'Return Data'!$B$7:$R$2292,3,0)</f>
        <v>44958</v>
      </c>
      <c r="C18" s="60">
        <f>VLOOKUP($A18,'Return Data'!$B$7:$R$2292,4,0)</f>
        <v>224.18450000000001</v>
      </c>
      <c r="D18" s="60">
        <f>VLOOKUP($A18,'Return Data'!$B$7:$R$2292,10,0)</f>
        <v>-2.8275000000000001</v>
      </c>
      <c r="E18" s="61">
        <f t="shared" si="0"/>
        <v>11</v>
      </c>
      <c r="F18" s="60">
        <f>VLOOKUP($A18,'Return Data'!$B$7:$R$2292,11,0)</f>
        <v>4.2244000000000002</v>
      </c>
      <c r="G18" s="61">
        <f t="shared" si="1"/>
        <v>7</v>
      </c>
      <c r="H18" s="60">
        <f>VLOOKUP($A18,'Return Data'!$B$7:$R$2292,12,0)</f>
        <v>6.0015000000000001</v>
      </c>
      <c r="I18" s="61">
        <f t="shared" si="2"/>
        <v>7</v>
      </c>
      <c r="J18" s="60">
        <f>VLOOKUP($A18,'Return Data'!$B$7:$R$2292,13,0)</f>
        <v>3.6353</v>
      </c>
      <c r="K18" s="61">
        <f t="shared" si="3"/>
        <v>4</v>
      </c>
      <c r="L18" s="60">
        <f>VLOOKUP($A18,'Return Data'!$B$7:$R$2292,17,0)</f>
        <v>14.4908</v>
      </c>
      <c r="M18" s="61">
        <f t="shared" si="4"/>
        <v>11</v>
      </c>
      <c r="N18" s="60">
        <f>VLOOKUP($A18,'Return Data'!$B$7:$R$2292,14,0)</f>
        <v>15.1721</v>
      </c>
      <c r="O18" s="61">
        <f t="shared" si="5"/>
        <v>12</v>
      </c>
      <c r="P18" s="60">
        <f>VLOOKUP($A18,'Return Data'!$B$7:$R$2292,15,0)</f>
        <v>8.6388999999999996</v>
      </c>
      <c r="Q18" s="61">
        <f t="shared" si="7"/>
        <v>8</v>
      </c>
      <c r="R18" s="60">
        <f>VLOOKUP($A18,'Return Data'!$B$7:$R$2292,16,0)</f>
        <v>15.8658</v>
      </c>
      <c r="S18" s="62">
        <f t="shared" si="6"/>
        <v>4</v>
      </c>
    </row>
    <row r="19" spans="1:21" s="63" customFormat="1" x14ac:dyDescent="0.3">
      <c r="A19" s="58" t="s">
        <v>24</v>
      </c>
      <c r="B19" s="59">
        <f>VLOOKUP($A19,'Return Data'!$B$7:$R$2292,3,0)</f>
        <v>44958</v>
      </c>
      <c r="C19" s="60">
        <f>VLOOKUP($A19,'Return Data'!$B$7:$R$2292,4,0)</f>
        <v>475.4074</v>
      </c>
      <c r="D19" s="60">
        <f>VLOOKUP($A19,'Return Data'!$B$7:$R$2292,10,0)</f>
        <v>-2.3420000000000001</v>
      </c>
      <c r="E19" s="61">
        <f t="shared" si="0"/>
        <v>8</v>
      </c>
      <c r="F19" s="60">
        <f>VLOOKUP($A19,'Return Data'!$B$7:$R$2292,11,0)</f>
        <v>6.4920999999999998</v>
      </c>
      <c r="G19" s="61">
        <f t="shared" si="1"/>
        <v>4</v>
      </c>
      <c r="H19" s="60">
        <f>VLOOKUP($A19,'Return Data'!$B$7:$R$2292,12,0)</f>
        <v>9.6347000000000005</v>
      </c>
      <c r="I19" s="61">
        <f t="shared" si="2"/>
        <v>2</v>
      </c>
      <c r="J19" s="60">
        <f>VLOOKUP($A19,'Return Data'!$B$7:$R$2292,13,0)</f>
        <v>7.5993000000000004</v>
      </c>
      <c r="K19" s="61">
        <f t="shared" si="3"/>
        <v>2</v>
      </c>
      <c r="L19" s="60">
        <f>VLOOKUP($A19,'Return Data'!$B$7:$R$2292,17,0)</f>
        <v>23.0426</v>
      </c>
      <c r="M19" s="61">
        <f t="shared" si="4"/>
        <v>3</v>
      </c>
      <c r="N19" s="60">
        <f>VLOOKUP($A19,'Return Data'!$B$7:$R$2292,14,0)</f>
        <v>22.960799999999999</v>
      </c>
      <c r="O19" s="61">
        <f t="shared" si="5"/>
        <v>3</v>
      </c>
      <c r="P19" s="60">
        <f>VLOOKUP($A19,'Return Data'!$B$7:$R$2292,15,0)</f>
        <v>10.424200000000001</v>
      </c>
      <c r="Q19" s="61">
        <f t="shared" si="7"/>
        <v>5</v>
      </c>
      <c r="R19" s="60">
        <f>VLOOKUP($A19,'Return Data'!$B$7:$R$2292,16,0)</f>
        <v>14.0717</v>
      </c>
      <c r="S19" s="62">
        <f t="shared" si="6"/>
        <v>10</v>
      </c>
    </row>
    <row r="20" spans="1:21" s="63" customFormat="1" x14ac:dyDescent="0.3">
      <c r="A20" s="58" t="s">
        <v>25</v>
      </c>
      <c r="B20" s="59">
        <f>VLOOKUP($A20,'Return Data'!$B$7:$R$2292,3,0)</f>
        <v>44958</v>
      </c>
      <c r="C20" s="60">
        <f>VLOOKUP($A20,'Return Data'!$B$7:$R$2292,4,0)</f>
        <v>17.829999999999998</v>
      </c>
      <c r="D20" s="60">
        <f>VLOOKUP($A20,'Return Data'!$B$7:$R$2292,10,0)</f>
        <v>-2.3014000000000001</v>
      </c>
      <c r="E20" s="61">
        <f t="shared" si="0"/>
        <v>6</v>
      </c>
      <c r="F20" s="60">
        <f>VLOOKUP($A20,'Return Data'!$B$7:$R$2292,11,0)</f>
        <v>2.9445999999999999</v>
      </c>
      <c r="G20" s="61">
        <f t="shared" si="1"/>
        <v>10</v>
      </c>
      <c r="H20" s="60">
        <f>VLOOKUP($A20,'Return Data'!$B$7:$R$2292,12,0)</f>
        <v>5.5030000000000001</v>
      </c>
      <c r="I20" s="61">
        <f t="shared" si="2"/>
        <v>8</v>
      </c>
      <c r="J20" s="60">
        <f>VLOOKUP($A20,'Return Data'!$B$7:$R$2292,13,0)</f>
        <v>2.2949000000000002</v>
      </c>
      <c r="K20" s="61">
        <f t="shared" si="3"/>
        <v>7</v>
      </c>
      <c r="L20" s="60">
        <f>VLOOKUP($A20,'Return Data'!$B$7:$R$2292,17,0)</f>
        <v>15.9152</v>
      </c>
      <c r="M20" s="61">
        <f t="shared" si="4"/>
        <v>7</v>
      </c>
      <c r="N20" s="60">
        <f>VLOOKUP($A20,'Return Data'!$B$7:$R$2292,14,0)</f>
        <v>18.007400000000001</v>
      </c>
      <c r="O20" s="61">
        <f t="shared" si="5"/>
        <v>6</v>
      </c>
      <c r="P20" s="60"/>
      <c r="Q20" s="61"/>
      <c r="R20" s="60">
        <f>VLOOKUP($A20,'Return Data'!$B$7:$R$2292,16,0)</f>
        <v>14.9077</v>
      </c>
      <c r="S20" s="62">
        <f t="shared" si="6"/>
        <v>7</v>
      </c>
    </row>
    <row r="21" spans="1:21" s="63" customFormat="1" x14ac:dyDescent="0.3">
      <c r="A21" s="58" t="s">
        <v>26</v>
      </c>
      <c r="B21" s="59">
        <f>VLOOKUP($A21,'Return Data'!$B$7:$R$2292,3,0)</f>
        <v>44958</v>
      </c>
      <c r="C21" s="60">
        <f>VLOOKUP($A21,'Return Data'!$B$7:$R$2292,4,0)</f>
        <v>109.8781</v>
      </c>
      <c r="D21" s="60">
        <f>VLOOKUP($A21,'Return Data'!$B$7:$R$2292,10,0)</f>
        <v>-2.5133000000000001</v>
      </c>
      <c r="E21" s="61">
        <f t="shared" si="0"/>
        <v>9</v>
      </c>
      <c r="F21" s="60">
        <f>VLOOKUP($A21,'Return Data'!$B$7:$R$2292,11,0)</f>
        <v>3.2345999999999999</v>
      </c>
      <c r="G21" s="61">
        <f t="shared" si="1"/>
        <v>9</v>
      </c>
      <c r="H21" s="60">
        <f>VLOOKUP($A21,'Return Data'!$B$7:$R$2292,12,0)</f>
        <v>6.4394</v>
      </c>
      <c r="I21" s="61">
        <f t="shared" si="2"/>
        <v>6</v>
      </c>
      <c r="J21" s="60">
        <f>VLOOKUP($A21,'Return Data'!$B$7:$R$2292,13,0)</f>
        <v>0.82479999999999998</v>
      </c>
      <c r="K21" s="61">
        <f t="shared" si="3"/>
        <v>9</v>
      </c>
      <c r="L21" s="60">
        <f>VLOOKUP($A21,'Return Data'!$B$7:$R$2292,17,0)</f>
        <v>13.875</v>
      </c>
      <c r="M21" s="61">
        <f t="shared" si="4"/>
        <v>12</v>
      </c>
      <c r="N21" s="60">
        <f>VLOOKUP($A21,'Return Data'!$B$7:$R$2292,14,0)</f>
        <v>16.577000000000002</v>
      </c>
      <c r="O21" s="61">
        <f t="shared" si="5"/>
        <v>9</v>
      </c>
      <c r="P21" s="60">
        <f>VLOOKUP($A21,'Return Data'!$B$7:$R$2292,15,0)</f>
        <v>11.579599999999999</v>
      </c>
      <c r="Q21" s="61">
        <f>RANK(P21,P$8:P$21,0)</f>
        <v>2</v>
      </c>
      <c r="R21" s="60">
        <f>VLOOKUP($A21,'Return Data'!$B$7:$R$2292,16,0)</f>
        <v>12.8828</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-1.7540285714285717</v>
      </c>
      <c r="E23" s="69"/>
      <c r="F23" s="70">
        <f>AVERAGE(F8:F21)</f>
        <v>4.3086928571428578</v>
      </c>
      <c r="G23" s="69"/>
      <c r="H23" s="70">
        <f>AVERAGE(H8:H21)</f>
        <v>5.5461999999999998</v>
      </c>
      <c r="I23" s="69"/>
      <c r="J23" s="70">
        <f>AVERAGE(J8:J21)</f>
        <v>2.1025499999999999</v>
      </c>
      <c r="K23" s="69"/>
      <c r="L23" s="70">
        <f>AVERAGE(L8:L21)</f>
        <v>17.602785714285716</v>
      </c>
      <c r="M23" s="69"/>
      <c r="N23" s="70">
        <f>AVERAGE(N8:N21)</f>
        <v>18.203207142857146</v>
      </c>
      <c r="O23" s="69"/>
      <c r="P23" s="70">
        <f>AVERAGE(P8:P21)</f>
        <v>9.2262166666666676</v>
      </c>
      <c r="Q23" s="69"/>
      <c r="R23" s="70">
        <f>AVERAGE(R8:R21)</f>
        <v>14.612735714285716</v>
      </c>
      <c r="S23" s="71"/>
    </row>
    <row r="24" spans="1:21" s="63" customFormat="1" x14ac:dyDescent="0.3">
      <c r="A24" s="68" t="s">
        <v>28</v>
      </c>
      <c r="B24" s="69"/>
      <c r="C24" s="69"/>
      <c r="D24" s="70">
        <f>MIN(D8:D21)</f>
        <v>-4.2115</v>
      </c>
      <c r="E24" s="69"/>
      <c r="F24" s="70">
        <f>MIN(F8:F21)</f>
        <v>0.96750000000000003</v>
      </c>
      <c r="G24" s="69"/>
      <c r="H24" s="70">
        <f>MIN(H8:H21)</f>
        <v>0.1069</v>
      </c>
      <c r="I24" s="69"/>
      <c r="J24" s="70">
        <f>MIN(J8:J21)</f>
        <v>-1.9718</v>
      </c>
      <c r="K24" s="69"/>
      <c r="L24" s="70">
        <f>MIN(L8:L21)</f>
        <v>12.583299999999999</v>
      </c>
      <c r="M24" s="69"/>
      <c r="N24" s="70">
        <f>MIN(N8:N21)</f>
        <v>14.3569</v>
      </c>
      <c r="O24" s="69"/>
      <c r="P24" s="70">
        <f>MIN(P8:P21)</f>
        <v>2.6604000000000001</v>
      </c>
      <c r="Q24" s="69"/>
      <c r="R24" s="70">
        <f>MIN(R8:R21)</f>
        <v>9.3903999999999996</v>
      </c>
      <c r="S24" s="71"/>
    </row>
    <row r="25" spans="1:21" s="63" customFormat="1" ht="15" thickBot="1" x14ac:dyDescent="0.35">
      <c r="A25" s="72" t="s">
        <v>29</v>
      </c>
      <c r="B25" s="73"/>
      <c r="C25" s="73"/>
      <c r="D25" s="74">
        <f>MAX(D8:D21)</f>
        <v>1.9337</v>
      </c>
      <c r="E25" s="73"/>
      <c r="F25" s="74">
        <f>MAX(F8:F21)</f>
        <v>8.6586999999999996</v>
      </c>
      <c r="G25" s="73"/>
      <c r="H25" s="74">
        <f>MAX(H8:H21)</f>
        <v>9.9564000000000004</v>
      </c>
      <c r="I25" s="73"/>
      <c r="J25" s="74">
        <f>MAX(J8:J21)</f>
        <v>8.6561000000000003</v>
      </c>
      <c r="K25" s="73"/>
      <c r="L25" s="74">
        <f>MAX(L8:L21)</f>
        <v>28.043500000000002</v>
      </c>
      <c r="M25" s="73"/>
      <c r="N25" s="74">
        <f>MAX(N8:N21)</f>
        <v>25.2746</v>
      </c>
      <c r="O25" s="73"/>
      <c r="P25" s="74">
        <f>MAX(P8:P21)</f>
        <v>13.8271</v>
      </c>
      <c r="Q25" s="73"/>
      <c r="R25" s="74">
        <f>MAX(R8:R21)</f>
        <v>18.104099999999999</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725</v>
      </c>
      <c r="B8" s="59">
        <f>VLOOKUP($A8,'Return Data'!$B$7:$R$2292,3,0)</f>
        <v>44958</v>
      </c>
      <c r="C8" s="60">
        <f>VLOOKUP($A8,'Return Data'!$B$7:$R$2292,4,0)</f>
        <v>291.36</v>
      </c>
      <c r="D8" s="60">
        <f>VLOOKUP($A8,'Return Data'!$B$7:$R$2292,10,0)</f>
        <v>2.4832999999999998</v>
      </c>
      <c r="E8" s="61">
        <f t="shared" ref="E8:E14" si="0">RANK(D8,D$8:D$14,0)</f>
        <v>1</v>
      </c>
      <c r="F8" s="60">
        <f>VLOOKUP($A8,'Return Data'!$B$7:$R$2292,11,0)</f>
        <v>9.0623000000000005</v>
      </c>
      <c r="G8" s="61">
        <f t="shared" ref="G8:G14" si="1">RANK(F8,F$8:F$14,0)</f>
        <v>1</v>
      </c>
      <c r="H8" s="60">
        <f>VLOOKUP($A8,'Return Data'!$B$7:$R$2292,12,0)</f>
        <v>10.1508</v>
      </c>
      <c r="I8" s="61">
        <f t="shared" ref="I8:I14" si="2">RANK(H8,H$8:H$14,0)</f>
        <v>1</v>
      </c>
      <c r="J8" s="60">
        <f>VLOOKUP($A8,'Return Data'!$B$7:$R$2292,13,0)</f>
        <v>7.4416000000000002</v>
      </c>
      <c r="K8" s="61">
        <f t="shared" ref="K8:K14" si="3">RANK(J8,J$8:J$14,0)</f>
        <v>1</v>
      </c>
      <c r="L8" s="60">
        <f>VLOOKUP($A8,'Return Data'!$B$7:$R$2292,17,0)</f>
        <v>21.808399999999999</v>
      </c>
      <c r="M8" s="61">
        <f>RANK(L8,L$8:L$14,0)</f>
        <v>3</v>
      </c>
      <c r="N8" s="60">
        <f>VLOOKUP($A8,'Return Data'!$B$7:$R$2292,14,0)</f>
        <v>18.5029</v>
      </c>
      <c r="O8" s="61">
        <f>RANK(N8,N$8:N$14,0)</f>
        <v>3</v>
      </c>
      <c r="P8" s="60">
        <f>VLOOKUP($A8,'Return Data'!$B$7:$R$2292,15,0)</f>
        <v>8.6545000000000005</v>
      </c>
      <c r="Q8" s="61">
        <f>RANK(P8,P$8:P$14,0)</f>
        <v>5</v>
      </c>
      <c r="R8" s="60">
        <f>VLOOKUP($A8,'Return Data'!$B$7:$R$2292,16,0)</f>
        <v>11.692</v>
      </c>
      <c r="S8" s="62">
        <f t="shared" ref="S8:S14" si="4">RANK(R8,R$8:R$14,0)</f>
        <v>7</v>
      </c>
    </row>
    <row r="9" spans="1:20" x14ac:dyDescent="0.3">
      <c r="A9" s="58" t="s">
        <v>1683</v>
      </c>
      <c r="B9" s="59">
        <f>VLOOKUP($A9,'Return Data'!$B$7:$R$2292,3,0)</f>
        <v>44958</v>
      </c>
      <c r="C9" s="60">
        <f>VLOOKUP($A9,'Return Data'!$B$7:$R$2292,4,0)</f>
        <v>15.641999999999999</v>
      </c>
      <c r="D9" s="60">
        <f>VLOOKUP($A9,'Return Data'!$B$7:$R$2292,10,0)</f>
        <v>-1.0813999999999999</v>
      </c>
      <c r="E9" s="61">
        <f t="shared" si="0"/>
        <v>5</v>
      </c>
      <c r="F9" s="60">
        <f>VLOOKUP($A9,'Return Data'!$B$7:$R$2292,11,0)</f>
        <v>5.22</v>
      </c>
      <c r="G9" s="61">
        <f t="shared" si="1"/>
        <v>3</v>
      </c>
      <c r="H9" s="60">
        <f>VLOOKUP($A9,'Return Data'!$B$7:$R$2292,12,0)</f>
        <v>7.7569999999999997</v>
      </c>
      <c r="I9" s="61">
        <f t="shared" si="2"/>
        <v>3</v>
      </c>
      <c r="J9" s="60">
        <f>VLOOKUP($A9,'Return Data'!$B$7:$R$2292,13,0)</f>
        <v>6.3719999999999999</v>
      </c>
      <c r="K9" s="61">
        <f t="shared" si="3"/>
        <v>3</v>
      </c>
      <c r="L9" s="60"/>
      <c r="M9" s="61"/>
      <c r="N9" s="60"/>
      <c r="O9" s="61"/>
      <c r="P9" s="60"/>
      <c r="Q9" s="61"/>
      <c r="R9" s="60">
        <f>VLOOKUP($A9,'Return Data'!$B$7:$R$2292,16,0)</f>
        <v>23.4541</v>
      </c>
      <c r="S9" s="62">
        <f t="shared" si="4"/>
        <v>1</v>
      </c>
    </row>
    <row r="10" spans="1:20" x14ac:dyDescent="0.3">
      <c r="A10" s="58" t="s">
        <v>727</v>
      </c>
      <c r="B10" s="59">
        <f>VLOOKUP($A10,'Return Data'!$B$7:$R$2292,3,0)</f>
        <v>44958</v>
      </c>
      <c r="C10" s="60">
        <f>VLOOKUP($A10,'Return Data'!$B$7:$R$2292,4,0)</f>
        <v>31.39</v>
      </c>
      <c r="D10" s="60">
        <f>VLOOKUP($A10,'Return Data'!$B$7:$R$2292,10,0)</f>
        <v>-0.28589999999999999</v>
      </c>
      <c r="E10" s="61">
        <f t="shared" si="0"/>
        <v>3</v>
      </c>
      <c r="F10" s="60">
        <f>VLOOKUP($A10,'Return Data'!$B$7:$R$2292,11,0)</f>
        <v>6.8049999999999997</v>
      </c>
      <c r="G10" s="61">
        <f t="shared" si="1"/>
        <v>2</v>
      </c>
      <c r="H10" s="60">
        <f>VLOOKUP($A10,'Return Data'!$B$7:$R$2292,12,0)</f>
        <v>9.4872999999999994</v>
      </c>
      <c r="I10" s="61">
        <f t="shared" si="2"/>
        <v>2</v>
      </c>
      <c r="J10" s="60">
        <f>VLOOKUP($A10,'Return Data'!$B$7:$R$2292,13,0)</f>
        <v>7.06</v>
      </c>
      <c r="K10" s="61">
        <f t="shared" si="3"/>
        <v>2</v>
      </c>
      <c r="L10" s="60">
        <f>VLOOKUP($A10,'Return Data'!$B$7:$R$2292,17,0)</f>
        <v>28.130299999999998</v>
      </c>
      <c r="M10" s="61">
        <f>RANK(L10,L$8:L$14,0)</f>
        <v>1</v>
      </c>
      <c r="N10" s="60">
        <f>VLOOKUP($A10,'Return Data'!$B$7:$R$2292,14,0)</f>
        <v>23.636500000000002</v>
      </c>
      <c r="O10" s="61">
        <f>RANK(N10,N$8:N$14,0)</f>
        <v>2</v>
      </c>
      <c r="P10" s="60">
        <f>VLOOKUP($A10,'Return Data'!$B$7:$R$2292,15,0)</f>
        <v>10.452</v>
      </c>
      <c r="Q10" s="61">
        <f>RANK(P10,P$8:P$14,0)</f>
        <v>2</v>
      </c>
      <c r="R10" s="60">
        <f>VLOOKUP($A10,'Return Data'!$B$7:$R$2292,16,0)</f>
        <v>14.0166</v>
      </c>
      <c r="S10" s="62">
        <f t="shared" si="4"/>
        <v>4</v>
      </c>
    </row>
    <row r="11" spans="1:20" x14ac:dyDescent="0.3">
      <c r="A11" s="58" t="s">
        <v>728</v>
      </c>
      <c r="B11" s="59">
        <f>VLOOKUP($A11,'Return Data'!$B$7:$R$2292,3,0)</f>
        <v>44958</v>
      </c>
      <c r="C11" s="60">
        <f>VLOOKUP($A11,'Return Data'!$B$7:$R$2292,4,0)</f>
        <v>17.98</v>
      </c>
      <c r="D11" s="60">
        <f>VLOOKUP($A11,'Return Data'!$B$7:$R$2292,10,0)</f>
        <v>-4.0555000000000003</v>
      </c>
      <c r="E11" s="61">
        <f t="shared" si="0"/>
        <v>7</v>
      </c>
      <c r="F11" s="60">
        <f>VLOOKUP($A11,'Return Data'!$B$7:$R$2292,11,0)</f>
        <v>1.9853000000000001</v>
      </c>
      <c r="G11" s="61">
        <f t="shared" si="1"/>
        <v>6</v>
      </c>
      <c r="H11" s="60">
        <f>VLOOKUP($A11,'Return Data'!$B$7:$R$2292,12,0)</f>
        <v>2.3917999999999999</v>
      </c>
      <c r="I11" s="61">
        <f t="shared" si="2"/>
        <v>6</v>
      </c>
      <c r="J11" s="60">
        <f>VLOOKUP($A11,'Return Data'!$B$7:$R$2292,13,0)</f>
        <v>-0.66300000000000003</v>
      </c>
      <c r="K11" s="61">
        <f t="shared" si="3"/>
        <v>6</v>
      </c>
      <c r="L11" s="60">
        <f>VLOOKUP($A11,'Return Data'!$B$7:$R$2292,17,0)</f>
        <v>13.447900000000001</v>
      </c>
      <c r="M11" s="61">
        <f>RANK(L11,L$8:L$14,0)</f>
        <v>6</v>
      </c>
      <c r="N11" s="60">
        <f>VLOOKUP($A11,'Return Data'!$B$7:$R$2292,14,0)</f>
        <v>16.7117</v>
      </c>
      <c r="O11" s="61">
        <f>RANK(N11,N$8:N$14,0)</f>
        <v>6</v>
      </c>
      <c r="P11" s="60"/>
      <c r="Q11" s="61"/>
      <c r="R11" s="60">
        <f>VLOOKUP($A11,'Return Data'!$B$7:$R$2292,16,0)</f>
        <v>15.312200000000001</v>
      </c>
      <c r="S11" s="62">
        <f t="shared" si="4"/>
        <v>2</v>
      </c>
    </row>
    <row r="12" spans="1:20" x14ac:dyDescent="0.3">
      <c r="A12" s="58" t="s">
        <v>1855</v>
      </c>
      <c r="B12" s="59">
        <f>VLOOKUP($A12,'Return Data'!$B$7:$R$2292,3,0)</f>
        <v>44958</v>
      </c>
      <c r="C12" s="60">
        <f>VLOOKUP($A12,'Return Data'!$B$7:$R$2292,4,0)</f>
        <v>91.6434</v>
      </c>
      <c r="D12" s="60">
        <f>VLOOKUP($A12,'Return Data'!$B$7:$R$2292,10,0)</f>
        <v>-1.8655999999999999</v>
      </c>
      <c r="E12" s="61">
        <f t="shared" si="0"/>
        <v>6</v>
      </c>
      <c r="F12" s="60">
        <f>VLOOKUP($A12,'Return Data'!$B$7:$R$2292,11,0)</f>
        <v>2.5407999999999999</v>
      </c>
      <c r="G12" s="61">
        <f t="shared" si="1"/>
        <v>5</v>
      </c>
      <c r="H12" s="60">
        <f>VLOOKUP($A12,'Return Data'!$B$7:$R$2292,12,0)</f>
        <v>3.7770000000000001</v>
      </c>
      <c r="I12" s="61">
        <f t="shared" si="2"/>
        <v>5</v>
      </c>
      <c r="J12" s="60">
        <f>VLOOKUP($A12,'Return Data'!$B$7:$R$2292,13,0)</f>
        <v>0.61990000000000001</v>
      </c>
      <c r="K12" s="61">
        <f t="shared" si="3"/>
        <v>5</v>
      </c>
      <c r="L12" s="60">
        <f>VLOOKUP($A12,'Return Data'!$B$7:$R$2292,17,0)</f>
        <v>14.5837</v>
      </c>
      <c r="M12" s="61">
        <f>RANK(L12,L$8:L$14,0)</f>
        <v>5</v>
      </c>
      <c r="N12" s="60">
        <f>VLOOKUP($A12,'Return Data'!$B$7:$R$2292,14,0)</f>
        <v>17.0002</v>
      </c>
      <c r="O12" s="61">
        <f>RANK(N12,N$8:N$14,0)</f>
        <v>4</v>
      </c>
      <c r="P12" s="60">
        <f>VLOOKUP($A12,'Return Data'!$B$7:$R$2292,15,0)</f>
        <v>10.315200000000001</v>
      </c>
      <c r="Q12" s="61">
        <f>RANK(P12,P$8:P$14,0)</f>
        <v>3</v>
      </c>
      <c r="R12" s="60">
        <f>VLOOKUP($A12,'Return Data'!$B$7:$R$2292,16,0)</f>
        <v>13.1013</v>
      </c>
      <c r="S12" s="62">
        <f t="shared" si="4"/>
        <v>5</v>
      </c>
    </row>
    <row r="13" spans="1:20" x14ac:dyDescent="0.3">
      <c r="A13" s="58" t="s">
        <v>731</v>
      </c>
      <c r="B13" s="59">
        <f>VLOOKUP($A13,'Return Data'!$B$7:$R$2292,3,0)</f>
        <v>44958</v>
      </c>
      <c r="C13" s="60">
        <f>VLOOKUP($A13,'Return Data'!$B$7:$R$2292,4,0)</f>
        <v>93.691400000000002</v>
      </c>
      <c r="D13" s="60">
        <f>VLOOKUP($A13,'Return Data'!$B$7:$R$2292,10,0)</f>
        <v>2.4142000000000001</v>
      </c>
      <c r="E13" s="61">
        <f t="shared" si="0"/>
        <v>2</v>
      </c>
      <c r="F13" s="60">
        <f>VLOOKUP($A13,'Return Data'!$B$7:$R$2292,11,0)</f>
        <v>4.1588000000000003</v>
      </c>
      <c r="G13" s="61">
        <f t="shared" si="1"/>
        <v>4</v>
      </c>
      <c r="H13" s="60">
        <f>VLOOKUP($A13,'Return Data'!$B$7:$R$2292,12,0)</f>
        <v>5.5075000000000003</v>
      </c>
      <c r="I13" s="61">
        <f t="shared" si="2"/>
        <v>4</v>
      </c>
      <c r="J13" s="60">
        <f>VLOOKUP($A13,'Return Data'!$B$7:$R$2292,13,0)</f>
        <v>6.1565000000000003</v>
      </c>
      <c r="K13" s="61">
        <f t="shared" si="3"/>
        <v>4</v>
      </c>
      <c r="L13" s="60">
        <f>VLOOKUP($A13,'Return Data'!$B$7:$R$2292,17,0)</f>
        <v>23.6891</v>
      </c>
      <c r="M13" s="61">
        <f>RANK(L13,L$8:L$14,0)</f>
        <v>2</v>
      </c>
      <c r="N13" s="60">
        <f>VLOOKUP($A13,'Return Data'!$B$7:$R$2292,14,0)</f>
        <v>24.427700000000002</v>
      </c>
      <c r="O13" s="61">
        <f>RANK(N13,N$8:N$14,0)</f>
        <v>1</v>
      </c>
      <c r="P13" s="60">
        <f>VLOOKUP($A13,'Return Data'!$B$7:$R$2292,15,0)</f>
        <v>12.960100000000001</v>
      </c>
      <c r="Q13" s="61">
        <f>RANK(P13,P$8:P$14,0)</f>
        <v>1</v>
      </c>
      <c r="R13" s="60">
        <f>VLOOKUP($A13,'Return Data'!$B$7:$R$2292,16,0)</f>
        <v>14.7507</v>
      </c>
      <c r="S13" s="62">
        <f t="shared" si="4"/>
        <v>3</v>
      </c>
    </row>
    <row r="14" spans="1:20" x14ac:dyDescent="0.3">
      <c r="A14" s="58" t="s">
        <v>732</v>
      </c>
      <c r="B14" s="59">
        <f>VLOOKUP($A14,'Return Data'!$B$7:$R$2292,3,0)</f>
        <v>44958</v>
      </c>
      <c r="C14" s="60">
        <f>VLOOKUP($A14,'Return Data'!$B$7:$R$2292,4,0)</f>
        <v>109.6932</v>
      </c>
      <c r="D14" s="60">
        <f>VLOOKUP($A14,'Return Data'!$B$7:$R$2292,10,0)</f>
        <v>-0.76929999999999998</v>
      </c>
      <c r="E14" s="61">
        <f t="shared" si="0"/>
        <v>4</v>
      </c>
      <c r="F14" s="60">
        <f>VLOOKUP($A14,'Return Data'!$B$7:$R$2292,11,0)</f>
        <v>1.2484999999999999</v>
      </c>
      <c r="G14" s="61">
        <f t="shared" si="1"/>
        <v>7</v>
      </c>
      <c r="H14" s="60">
        <f>VLOOKUP($A14,'Return Data'!$B$7:$R$2292,12,0)</f>
        <v>1.3534999999999999</v>
      </c>
      <c r="I14" s="61">
        <f t="shared" si="2"/>
        <v>7</v>
      </c>
      <c r="J14" s="60">
        <f>VLOOKUP($A14,'Return Data'!$B$7:$R$2292,13,0)</f>
        <v>-1.7277</v>
      </c>
      <c r="K14" s="61">
        <f t="shared" si="3"/>
        <v>7</v>
      </c>
      <c r="L14" s="60">
        <f>VLOOKUP($A14,'Return Data'!$B$7:$R$2292,17,0)</f>
        <v>14.9184</v>
      </c>
      <c r="M14" s="61">
        <f>RANK(L14,L$8:L$14,0)</f>
        <v>4</v>
      </c>
      <c r="N14" s="60">
        <f>VLOOKUP($A14,'Return Data'!$B$7:$R$2292,14,0)</f>
        <v>16.809899999999999</v>
      </c>
      <c r="O14" s="61">
        <f>RANK(N14,N$8:N$14,0)</f>
        <v>5</v>
      </c>
      <c r="P14" s="60">
        <f>VLOOKUP($A14,'Return Data'!$B$7:$R$2292,15,0)</f>
        <v>10.2737</v>
      </c>
      <c r="Q14" s="61">
        <f>RANK(P14,P$8:P$14,0)</f>
        <v>4</v>
      </c>
      <c r="R14" s="60">
        <f>VLOOKUP($A14,'Return Data'!$B$7:$R$2292,16,0)</f>
        <v>12.0504</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-0.45145714285714289</v>
      </c>
      <c r="E16" s="69"/>
      <c r="F16" s="70">
        <f>AVERAGE(F8:F14)</f>
        <v>4.4315285714285713</v>
      </c>
      <c r="G16" s="69"/>
      <c r="H16" s="70">
        <f>AVERAGE(H8:H14)</f>
        <v>5.7749857142857133</v>
      </c>
      <c r="I16" s="69"/>
      <c r="J16" s="70">
        <f>AVERAGE(J8:J14)</f>
        <v>3.6084714285714292</v>
      </c>
      <c r="K16" s="69"/>
      <c r="L16" s="70">
        <f>AVERAGE(L8:L14)</f>
        <v>19.429633333333335</v>
      </c>
      <c r="M16" s="69"/>
      <c r="N16" s="70">
        <f>AVERAGE(N8:N14)</f>
        <v>19.514816666666668</v>
      </c>
      <c r="O16" s="69"/>
      <c r="P16" s="70">
        <f>AVERAGE(P8:P14)</f>
        <v>10.531099999999999</v>
      </c>
      <c r="Q16" s="69"/>
      <c r="R16" s="70">
        <f>AVERAGE(R8:R14)</f>
        <v>14.911042857142856</v>
      </c>
      <c r="S16" s="71"/>
    </row>
    <row r="17" spans="1:19" x14ac:dyDescent="0.3">
      <c r="A17" s="68" t="s">
        <v>28</v>
      </c>
      <c r="B17" s="69"/>
      <c r="C17" s="69"/>
      <c r="D17" s="70">
        <f>MIN(D8:D14)</f>
        <v>-4.0555000000000003</v>
      </c>
      <c r="E17" s="69"/>
      <c r="F17" s="70">
        <f>MIN(F8:F14)</f>
        <v>1.2484999999999999</v>
      </c>
      <c r="G17" s="69"/>
      <c r="H17" s="70">
        <f>MIN(H8:H14)</f>
        <v>1.3534999999999999</v>
      </c>
      <c r="I17" s="69"/>
      <c r="J17" s="70">
        <f>MIN(J8:J14)</f>
        <v>-1.7277</v>
      </c>
      <c r="K17" s="69"/>
      <c r="L17" s="70">
        <f>MIN(L8:L14)</f>
        <v>13.447900000000001</v>
      </c>
      <c r="M17" s="69"/>
      <c r="N17" s="70">
        <f>MIN(N8:N14)</f>
        <v>16.7117</v>
      </c>
      <c r="O17" s="69"/>
      <c r="P17" s="70">
        <f>MIN(P8:P14)</f>
        <v>8.6545000000000005</v>
      </c>
      <c r="Q17" s="69"/>
      <c r="R17" s="70">
        <f>MIN(R8:R14)</f>
        <v>11.692</v>
      </c>
      <c r="S17" s="71"/>
    </row>
    <row r="18" spans="1:19" ht="15" thickBot="1" x14ac:dyDescent="0.35">
      <c r="A18" s="72" t="s">
        <v>29</v>
      </c>
      <c r="B18" s="73"/>
      <c r="C18" s="73"/>
      <c r="D18" s="74">
        <f>MAX(D8:D14)</f>
        <v>2.4832999999999998</v>
      </c>
      <c r="E18" s="73"/>
      <c r="F18" s="74">
        <f>MAX(F8:F14)</f>
        <v>9.0623000000000005</v>
      </c>
      <c r="G18" s="73"/>
      <c r="H18" s="74">
        <f>MAX(H8:H14)</f>
        <v>10.1508</v>
      </c>
      <c r="I18" s="73"/>
      <c r="J18" s="74">
        <f>MAX(J8:J14)</f>
        <v>7.4416000000000002</v>
      </c>
      <c r="K18" s="73"/>
      <c r="L18" s="74">
        <f>MAX(L8:L14)</f>
        <v>28.130299999999998</v>
      </c>
      <c r="M18" s="73"/>
      <c r="N18" s="74">
        <f>MAX(N8:N14)</f>
        <v>24.427700000000002</v>
      </c>
      <c r="O18" s="73"/>
      <c r="P18" s="74">
        <f>MAX(P8:P14)</f>
        <v>12.960100000000001</v>
      </c>
      <c r="Q18" s="73"/>
      <c r="R18" s="74">
        <f>MAX(R8:R14)</f>
        <v>23.4541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724</v>
      </c>
      <c r="B8" s="59">
        <f>VLOOKUP($A8,'Return Data'!$B$7:$R$2292,3,0)</f>
        <v>44958</v>
      </c>
      <c r="C8" s="60">
        <f>VLOOKUP($A8,'Return Data'!$B$7:$R$2292,4,0)</f>
        <v>270.45</v>
      </c>
      <c r="D8" s="60">
        <f>VLOOKUP($A8,'Return Data'!$B$7:$R$2292,10,0)</f>
        <v>2.2881999999999998</v>
      </c>
      <c r="E8" s="61">
        <f t="shared" ref="E8:E14" si="0">RANK(D8,D$8:D$14,0)</f>
        <v>1</v>
      </c>
      <c r="F8" s="60">
        <f>VLOOKUP($A8,'Return Data'!$B$7:$R$2292,11,0)</f>
        <v>8.6755999999999993</v>
      </c>
      <c r="G8" s="61">
        <f t="shared" ref="G8:G14" si="1">RANK(F8,F$8:F$14,0)</f>
        <v>1</v>
      </c>
      <c r="H8" s="60">
        <f>VLOOKUP($A8,'Return Data'!$B$7:$R$2292,12,0)</f>
        <v>9.5471000000000004</v>
      </c>
      <c r="I8" s="61">
        <f t="shared" ref="I8:I14" si="2">RANK(H8,H$8:H$14,0)</f>
        <v>1</v>
      </c>
      <c r="J8" s="60">
        <f>VLOOKUP($A8,'Return Data'!$B$7:$R$2292,13,0)</f>
        <v>6.6191000000000004</v>
      </c>
      <c r="K8" s="61">
        <f t="shared" ref="K8:K14" si="3">RANK(J8,J$8:J$14,0)</f>
        <v>1</v>
      </c>
      <c r="L8" s="60">
        <f>VLOOKUP($A8,'Return Data'!$B$7:$R$2292,17,0)</f>
        <v>20.957799999999999</v>
      </c>
      <c r="M8" s="61">
        <f>RANK(L8,L$8:L$14,0)</f>
        <v>3</v>
      </c>
      <c r="N8" s="60">
        <f>VLOOKUP($A8,'Return Data'!$B$7:$R$2292,14,0)</f>
        <v>17.645199999999999</v>
      </c>
      <c r="O8" s="61">
        <f>RANK(N8,N$8:N$14,0)</f>
        <v>3</v>
      </c>
      <c r="P8" s="60">
        <f>VLOOKUP($A8,'Return Data'!$B$7:$R$2292,15,0)</f>
        <v>7.9010999999999996</v>
      </c>
      <c r="Q8" s="61">
        <f>RANK(P8,P$8:P$14,0)</f>
        <v>5</v>
      </c>
      <c r="R8" s="60">
        <f>VLOOKUP($A8,'Return Data'!$B$7:$R$2292,16,0)</f>
        <v>17.935199999999998</v>
      </c>
      <c r="S8" s="62">
        <f t="shared" ref="S8:S14" si="4">RANK(R8,R$8:R$14,0)</f>
        <v>2</v>
      </c>
    </row>
    <row r="9" spans="1:20" x14ac:dyDescent="0.3">
      <c r="A9" s="58" t="s">
        <v>1684</v>
      </c>
      <c r="B9" s="59">
        <f>VLOOKUP($A9,'Return Data'!$B$7:$R$2292,3,0)</f>
        <v>44958</v>
      </c>
      <c r="C9" s="60">
        <f>VLOOKUP($A9,'Return Data'!$B$7:$R$2292,4,0)</f>
        <v>15.106</v>
      </c>
      <c r="D9" s="60">
        <f>VLOOKUP($A9,'Return Data'!$B$7:$R$2292,10,0)</f>
        <v>-1.4612000000000001</v>
      </c>
      <c r="E9" s="61">
        <f t="shared" si="0"/>
        <v>5</v>
      </c>
      <c r="F9" s="60">
        <f>VLOOKUP($A9,'Return Data'!$B$7:$R$2292,11,0)</f>
        <v>4.4024999999999999</v>
      </c>
      <c r="G9" s="61">
        <f t="shared" si="1"/>
        <v>3</v>
      </c>
      <c r="H9" s="60">
        <f>VLOOKUP($A9,'Return Data'!$B$7:$R$2292,12,0)</f>
        <v>6.4852999999999996</v>
      </c>
      <c r="I9" s="61">
        <f t="shared" si="2"/>
        <v>3</v>
      </c>
      <c r="J9" s="60">
        <f>VLOOKUP($A9,'Return Data'!$B$7:$R$2292,13,0)</f>
        <v>4.7137000000000002</v>
      </c>
      <c r="K9" s="61">
        <f t="shared" si="3"/>
        <v>4</v>
      </c>
      <c r="L9" s="60"/>
      <c r="M9" s="61"/>
      <c r="N9" s="60"/>
      <c r="O9" s="61"/>
      <c r="P9" s="60"/>
      <c r="Q9" s="61"/>
      <c r="R9" s="60">
        <f>VLOOKUP($A9,'Return Data'!$B$7:$R$2292,16,0)</f>
        <v>21.443300000000001</v>
      </c>
      <c r="S9" s="62">
        <f t="shared" si="4"/>
        <v>1</v>
      </c>
    </row>
    <row r="10" spans="1:20" x14ac:dyDescent="0.3">
      <c r="A10" s="58" t="s">
        <v>726</v>
      </c>
      <c r="B10" s="59">
        <f>VLOOKUP($A10,'Return Data'!$B$7:$R$2292,3,0)</f>
        <v>44958</v>
      </c>
      <c r="C10" s="60">
        <f>VLOOKUP($A10,'Return Data'!$B$7:$R$2292,4,0)</f>
        <v>29.08</v>
      </c>
      <c r="D10" s="60">
        <f>VLOOKUP($A10,'Return Data'!$B$7:$R$2292,10,0)</f>
        <v>-0.71699999999999997</v>
      </c>
      <c r="E10" s="61">
        <f t="shared" si="0"/>
        <v>3</v>
      </c>
      <c r="F10" s="60">
        <f>VLOOKUP($A10,'Return Data'!$B$7:$R$2292,11,0)</f>
        <v>5.9381000000000004</v>
      </c>
      <c r="G10" s="61">
        <f t="shared" si="1"/>
        <v>2</v>
      </c>
      <c r="H10" s="60">
        <f>VLOOKUP($A10,'Return Data'!$B$7:$R$2292,12,0)</f>
        <v>8.1844999999999999</v>
      </c>
      <c r="I10" s="61">
        <f t="shared" si="2"/>
        <v>2</v>
      </c>
      <c r="J10" s="60">
        <f>VLOOKUP($A10,'Return Data'!$B$7:$R$2292,13,0)</f>
        <v>5.4005000000000001</v>
      </c>
      <c r="K10" s="61">
        <f t="shared" si="3"/>
        <v>3</v>
      </c>
      <c r="L10" s="60">
        <f>VLOOKUP($A10,'Return Data'!$B$7:$R$2292,17,0)</f>
        <v>26.4389</v>
      </c>
      <c r="M10" s="61">
        <f>RANK(L10,L$8:L$14,0)</f>
        <v>1</v>
      </c>
      <c r="N10" s="60">
        <f>VLOOKUP($A10,'Return Data'!$B$7:$R$2292,14,0)</f>
        <v>22.221900000000002</v>
      </c>
      <c r="O10" s="61">
        <f>RANK(N10,N$8:N$14,0)</f>
        <v>2</v>
      </c>
      <c r="P10" s="60">
        <f>VLOOKUP($A10,'Return Data'!$B$7:$R$2292,15,0)</f>
        <v>9.3204999999999991</v>
      </c>
      <c r="Q10" s="61">
        <f>RANK(P10,P$8:P$14,0)</f>
        <v>4</v>
      </c>
      <c r="R10" s="60">
        <f>VLOOKUP($A10,'Return Data'!$B$7:$R$2292,16,0)</f>
        <v>13.0215</v>
      </c>
      <c r="S10" s="62">
        <f t="shared" si="4"/>
        <v>6</v>
      </c>
    </row>
    <row r="11" spans="1:20" x14ac:dyDescent="0.3">
      <c r="A11" s="58" t="s">
        <v>729</v>
      </c>
      <c r="B11" s="59">
        <f>VLOOKUP($A11,'Return Data'!$B$7:$R$2292,3,0)</f>
        <v>44958</v>
      </c>
      <c r="C11" s="60">
        <f>VLOOKUP($A11,'Return Data'!$B$7:$R$2292,4,0)</f>
        <v>17.079999999999998</v>
      </c>
      <c r="D11" s="60">
        <f>VLOOKUP($A11,'Return Data'!$B$7:$R$2292,10,0)</f>
        <v>-4.3136999999999999</v>
      </c>
      <c r="E11" s="61">
        <f t="shared" si="0"/>
        <v>7</v>
      </c>
      <c r="F11" s="60">
        <f>VLOOKUP($A11,'Return Data'!$B$7:$R$2292,11,0)</f>
        <v>1.4252</v>
      </c>
      <c r="G11" s="61">
        <f t="shared" si="1"/>
        <v>6</v>
      </c>
      <c r="H11" s="60">
        <f>VLOOKUP($A11,'Return Data'!$B$7:$R$2292,12,0)</f>
        <v>1.5458000000000001</v>
      </c>
      <c r="I11" s="61">
        <f t="shared" si="2"/>
        <v>6</v>
      </c>
      <c r="J11" s="60">
        <f>VLOOKUP($A11,'Return Data'!$B$7:$R$2292,13,0)</f>
        <v>-1.6129</v>
      </c>
      <c r="K11" s="61">
        <f t="shared" si="3"/>
        <v>6</v>
      </c>
      <c r="L11" s="60">
        <f>VLOOKUP($A11,'Return Data'!$B$7:$R$2292,17,0)</f>
        <v>12.355700000000001</v>
      </c>
      <c r="M11" s="61">
        <f>RANK(L11,L$8:L$14,0)</f>
        <v>6</v>
      </c>
      <c r="N11" s="60">
        <f>VLOOKUP($A11,'Return Data'!$B$7:$R$2292,14,0)</f>
        <v>15.487500000000001</v>
      </c>
      <c r="O11" s="61">
        <f>RANK(N11,N$8:N$14,0)</f>
        <v>6</v>
      </c>
      <c r="P11" s="60"/>
      <c r="Q11" s="61"/>
      <c r="R11" s="60">
        <f>VLOOKUP($A11,'Return Data'!$B$7:$R$2292,16,0)</f>
        <v>13.883100000000001</v>
      </c>
      <c r="S11" s="62">
        <f t="shared" si="4"/>
        <v>4</v>
      </c>
    </row>
    <row r="12" spans="1:20" x14ac:dyDescent="0.3">
      <c r="A12" s="58" t="s">
        <v>1854</v>
      </c>
      <c r="B12" s="59">
        <f>VLOOKUP($A12,'Return Data'!$B$7:$R$2292,3,0)</f>
        <v>44958</v>
      </c>
      <c r="C12" s="60">
        <f>VLOOKUP($A12,'Return Data'!$B$7:$R$2292,4,0)</f>
        <v>86.593000000000004</v>
      </c>
      <c r="D12" s="60">
        <f>VLOOKUP($A12,'Return Data'!$B$7:$R$2292,10,0)</f>
        <v>-2.1968999999999999</v>
      </c>
      <c r="E12" s="61">
        <f t="shared" si="0"/>
        <v>6</v>
      </c>
      <c r="F12" s="60">
        <f>VLOOKUP($A12,'Return Data'!$B$7:$R$2292,11,0)</f>
        <v>1.9946999999999999</v>
      </c>
      <c r="G12" s="61">
        <f t="shared" si="1"/>
        <v>5</v>
      </c>
      <c r="H12" s="60">
        <f>VLOOKUP($A12,'Return Data'!$B$7:$R$2292,12,0)</f>
        <v>2.9973999999999998</v>
      </c>
      <c r="I12" s="61">
        <f t="shared" si="2"/>
        <v>5</v>
      </c>
      <c r="J12" s="60">
        <f>VLOOKUP($A12,'Return Data'!$B$7:$R$2292,13,0)</f>
        <v>-0.35709999999999997</v>
      </c>
      <c r="K12" s="61">
        <f t="shared" si="3"/>
        <v>5</v>
      </c>
      <c r="L12" s="60">
        <f>VLOOKUP($A12,'Return Data'!$B$7:$R$2292,17,0)</f>
        <v>13.7616</v>
      </c>
      <c r="M12" s="61">
        <f>RANK(L12,L$8:L$14,0)</f>
        <v>5</v>
      </c>
      <c r="N12" s="60">
        <f>VLOOKUP($A12,'Return Data'!$B$7:$R$2292,14,0)</f>
        <v>16.245699999999999</v>
      </c>
      <c r="O12" s="61">
        <f>RANK(N12,N$8:N$14,0)</f>
        <v>4</v>
      </c>
      <c r="P12" s="60">
        <f>VLOOKUP($A12,'Return Data'!$B$7:$R$2292,15,0)</f>
        <v>9.5768000000000004</v>
      </c>
      <c r="Q12" s="61">
        <f>RANK(P12,P$8:P$14,0)</f>
        <v>3</v>
      </c>
      <c r="R12" s="60">
        <f>VLOOKUP($A12,'Return Data'!$B$7:$R$2292,16,0)</f>
        <v>12.512700000000001</v>
      </c>
      <c r="S12" s="62">
        <f t="shared" si="4"/>
        <v>7</v>
      </c>
    </row>
    <row r="13" spans="1:20" x14ac:dyDescent="0.3">
      <c r="A13" s="58" t="s">
        <v>730</v>
      </c>
      <c r="B13" s="59">
        <f>VLOOKUP($A13,'Return Data'!$B$7:$R$2292,3,0)</f>
        <v>44958</v>
      </c>
      <c r="C13" s="60">
        <f>VLOOKUP($A13,'Return Data'!$B$7:$R$2292,4,0)</f>
        <v>87.415499999999994</v>
      </c>
      <c r="D13" s="60">
        <f>VLOOKUP($A13,'Return Data'!$B$7:$R$2292,10,0)</f>
        <v>2.2294</v>
      </c>
      <c r="E13" s="61">
        <f t="shared" si="0"/>
        <v>2</v>
      </c>
      <c r="F13" s="60">
        <f>VLOOKUP($A13,'Return Data'!$B$7:$R$2292,11,0)</f>
        <v>3.7858000000000001</v>
      </c>
      <c r="G13" s="61">
        <f t="shared" si="1"/>
        <v>4</v>
      </c>
      <c r="H13" s="60">
        <f>VLOOKUP($A13,'Return Data'!$B$7:$R$2292,12,0)</f>
        <v>4.9405000000000001</v>
      </c>
      <c r="I13" s="61">
        <f t="shared" si="2"/>
        <v>4</v>
      </c>
      <c r="J13" s="60">
        <f>VLOOKUP($A13,'Return Data'!$B$7:$R$2292,13,0)</f>
        <v>5.4191000000000003</v>
      </c>
      <c r="K13" s="61">
        <f t="shared" si="3"/>
        <v>2</v>
      </c>
      <c r="L13" s="60">
        <f>VLOOKUP($A13,'Return Data'!$B$7:$R$2292,17,0)</f>
        <v>22.8246</v>
      </c>
      <c r="M13" s="61">
        <f>RANK(L13,L$8:L$14,0)</f>
        <v>2</v>
      </c>
      <c r="N13" s="60">
        <f>VLOOKUP($A13,'Return Data'!$B$7:$R$2292,14,0)</f>
        <v>23.3963</v>
      </c>
      <c r="O13" s="61">
        <f>RANK(N13,N$8:N$14,0)</f>
        <v>1</v>
      </c>
      <c r="P13" s="60">
        <f>VLOOKUP($A13,'Return Data'!$B$7:$R$2292,15,0)</f>
        <v>12.090999999999999</v>
      </c>
      <c r="Q13" s="61">
        <f>RANK(P13,P$8:P$14,0)</f>
        <v>1</v>
      </c>
      <c r="R13" s="60">
        <f>VLOOKUP($A13,'Return Data'!$B$7:$R$2292,16,0)</f>
        <v>13.844799999999999</v>
      </c>
      <c r="S13" s="62">
        <f t="shared" si="4"/>
        <v>5</v>
      </c>
    </row>
    <row r="14" spans="1:20" x14ac:dyDescent="0.3">
      <c r="A14" s="58" t="s">
        <v>733</v>
      </c>
      <c r="B14" s="59">
        <f>VLOOKUP($A14,'Return Data'!$B$7:$R$2292,3,0)</f>
        <v>44958</v>
      </c>
      <c r="C14" s="60">
        <f>VLOOKUP($A14,'Return Data'!$B$7:$R$2292,4,0)</f>
        <v>103.1465</v>
      </c>
      <c r="D14" s="60">
        <f>VLOOKUP($A14,'Return Data'!$B$7:$R$2292,10,0)</f>
        <v>-0.92649999999999999</v>
      </c>
      <c r="E14" s="61">
        <f t="shared" si="0"/>
        <v>4</v>
      </c>
      <c r="F14" s="60">
        <f>VLOOKUP($A14,'Return Data'!$B$7:$R$2292,11,0)</f>
        <v>0.93200000000000005</v>
      </c>
      <c r="G14" s="61">
        <f t="shared" si="1"/>
        <v>7</v>
      </c>
      <c r="H14" s="60">
        <f>VLOOKUP($A14,'Return Data'!$B$7:$R$2292,12,0)</f>
        <v>0.87649999999999995</v>
      </c>
      <c r="I14" s="61">
        <f t="shared" si="2"/>
        <v>7</v>
      </c>
      <c r="J14" s="60">
        <f>VLOOKUP($A14,'Return Data'!$B$7:$R$2292,13,0)</f>
        <v>-2.3330000000000002</v>
      </c>
      <c r="K14" s="61">
        <f t="shared" si="3"/>
        <v>7</v>
      </c>
      <c r="L14" s="60">
        <f>VLOOKUP($A14,'Return Data'!$B$7:$R$2292,17,0)</f>
        <v>14.2257</v>
      </c>
      <c r="M14" s="61">
        <f>RANK(L14,L$8:L$14,0)</f>
        <v>4</v>
      </c>
      <c r="N14" s="60">
        <f>VLOOKUP($A14,'Return Data'!$B$7:$R$2292,14,0)</f>
        <v>16.124500000000001</v>
      </c>
      <c r="O14" s="61">
        <f>RANK(N14,N$8:N$14,0)</f>
        <v>5</v>
      </c>
      <c r="P14" s="60">
        <f>VLOOKUP($A14,'Return Data'!$B$7:$R$2292,15,0)</f>
        <v>9.6164000000000005</v>
      </c>
      <c r="Q14" s="61">
        <f>RANK(P14,P$8:P$14,0)</f>
        <v>2</v>
      </c>
      <c r="R14" s="60">
        <f>VLOOKUP($A14,'Return Data'!$B$7:$R$2292,16,0)</f>
        <v>14.0404</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-0.72824285714285719</v>
      </c>
      <c r="E16" s="69"/>
      <c r="F16" s="70">
        <f>AVERAGE(F8:F14)</f>
        <v>3.8791285714285708</v>
      </c>
      <c r="G16" s="69"/>
      <c r="H16" s="70">
        <f>AVERAGE(H8:H14)</f>
        <v>4.9395857142857134</v>
      </c>
      <c r="I16" s="69"/>
      <c r="J16" s="70">
        <f>AVERAGE(J8:J14)</f>
        <v>2.5499142857142862</v>
      </c>
      <c r="K16" s="69"/>
      <c r="L16" s="70">
        <f>AVERAGE(L8:L14)</f>
        <v>18.427383333333335</v>
      </c>
      <c r="M16" s="69"/>
      <c r="N16" s="70">
        <f>AVERAGE(N8:N14)</f>
        <v>18.520183333333332</v>
      </c>
      <c r="O16" s="69"/>
      <c r="P16" s="70">
        <f>AVERAGE(P8:P14)</f>
        <v>9.7011599999999998</v>
      </c>
      <c r="Q16" s="69"/>
      <c r="R16" s="70">
        <f>AVERAGE(R8:R14)</f>
        <v>15.240142857142859</v>
      </c>
      <c r="S16" s="71"/>
    </row>
    <row r="17" spans="1:19" x14ac:dyDescent="0.3">
      <c r="A17" s="68" t="s">
        <v>28</v>
      </c>
      <c r="B17" s="69"/>
      <c r="C17" s="69"/>
      <c r="D17" s="70">
        <f>MIN(D8:D14)</f>
        <v>-4.3136999999999999</v>
      </c>
      <c r="E17" s="69"/>
      <c r="F17" s="70">
        <f>MIN(F8:F14)</f>
        <v>0.93200000000000005</v>
      </c>
      <c r="G17" s="69"/>
      <c r="H17" s="70">
        <f>MIN(H8:H14)</f>
        <v>0.87649999999999995</v>
      </c>
      <c r="I17" s="69"/>
      <c r="J17" s="70">
        <f>MIN(J8:J14)</f>
        <v>-2.3330000000000002</v>
      </c>
      <c r="K17" s="69"/>
      <c r="L17" s="70">
        <f>MIN(L8:L14)</f>
        <v>12.355700000000001</v>
      </c>
      <c r="M17" s="69"/>
      <c r="N17" s="70">
        <f>MIN(N8:N14)</f>
        <v>15.487500000000001</v>
      </c>
      <c r="O17" s="69"/>
      <c r="P17" s="70">
        <f>MIN(P8:P14)</f>
        <v>7.9010999999999996</v>
      </c>
      <c r="Q17" s="69"/>
      <c r="R17" s="70">
        <f>MIN(R8:R14)</f>
        <v>12.512700000000001</v>
      </c>
      <c r="S17" s="71"/>
    </row>
    <row r="18" spans="1:19" ht="15" thickBot="1" x14ac:dyDescent="0.35">
      <c r="A18" s="72" t="s">
        <v>29</v>
      </c>
      <c r="B18" s="73"/>
      <c r="C18" s="73"/>
      <c r="D18" s="74">
        <f>MAX(D8:D14)</f>
        <v>2.2881999999999998</v>
      </c>
      <c r="E18" s="73"/>
      <c r="F18" s="74">
        <f>MAX(F8:F14)</f>
        <v>8.6755999999999993</v>
      </c>
      <c r="G18" s="73"/>
      <c r="H18" s="74">
        <f>MAX(H8:H14)</f>
        <v>9.5471000000000004</v>
      </c>
      <c r="I18" s="73"/>
      <c r="J18" s="74">
        <f>MAX(J8:J14)</f>
        <v>6.6191000000000004</v>
      </c>
      <c r="K18" s="73"/>
      <c r="L18" s="74">
        <f>MAX(L8:L14)</f>
        <v>26.4389</v>
      </c>
      <c r="M18" s="73"/>
      <c r="N18" s="74">
        <f>MAX(N8:N14)</f>
        <v>23.3963</v>
      </c>
      <c r="O18" s="73"/>
      <c r="P18" s="74">
        <f>MAX(P8:P14)</f>
        <v>12.090999999999999</v>
      </c>
      <c r="Q18" s="73"/>
      <c r="R18" s="74">
        <f>MAX(R8:R14)</f>
        <v>21.443300000000001</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775</v>
      </c>
      <c r="B8" s="59">
        <f>VLOOKUP($A8,'Return Data'!$B$7:$R$2292,3,0)</f>
        <v>44958</v>
      </c>
      <c r="C8" s="60">
        <f>VLOOKUP($A8,'Return Data'!$B$7:$R$2292,4,0)</f>
        <v>99.4542</v>
      </c>
      <c r="D8" s="60">
        <f>VLOOKUP($A8,'Return Data'!$B$7:$R$2292,10,0)</f>
        <v>-3.2833000000000001</v>
      </c>
      <c r="E8" s="61">
        <f t="shared" ref="E8:E28" si="0">RANK(D8,D$8:D$28,0)</f>
        <v>9</v>
      </c>
      <c r="F8" s="60">
        <f>VLOOKUP($A8,'Return Data'!$B$7:$R$2292,11,0)</f>
        <v>0.92859999999999998</v>
      </c>
      <c r="G8" s="61">
        <f t="shared" ref="G8:G28" si="1">RANK(F8,F$8:F$28,0)</f>
        <v>12</v>
      </c>
      <c r="H8" s="60">
        <f>VLOOKUP($A8,'Return Data'!$B$7:$R$2292,12,0)</f>
        <v>3.1878000000000002</v>
      </c>
      <c r="I8" s="61">
        <f t="shared" ref="I8:I28" si="2">RANK(H8,H$8:H$28,0)</f>
        <v>10</v>
      </c>
      <c r="J8" s="60">
        <f>VLOOKUP($A8,'Return Data'!$B$7:$R$2292,13,0)</f>
        <v>-1.5246999999999999</v>
      </c>
      <c r="K8" s="61">
        <f t="shared" ref="K8:K28" si="3">RANK(J8,J$8:J$28,0)</f>
        <v>12</v>
      </c>
      <c r="L8" s="60">
        <f>VLOOKUP($A8,'Return Data'!$B$7:$R$2292,17,0)</f>
        <v>11.234500000000001</v>
      </c>
      <c r="M8" s="61">
        <f>RANK(L8,L$8:L$28,0)</f>
        <v>15</v>
      </c>
      <c r="N8" s="60">
        <f>VLOOKUP($A8,'Return Data'!$B$7:$R$2292,14,0)</f>
        <v>13.5923</v>
      </c>
      <c r="O8" s="61">
        <f t="shared" ref="O8:O17" si="4">RANK(N8,N$8:N$28,0)</f>
        <v>12</v>
      </c>
      <c r="P8" s="60">
        <f>VLOOKUP($A8,'Return Data'!$B$7:$R$2292,15,0)</f>
        <v>9.6738999999999997</v>
      </c>
      <c r="Q8" s="61">
        <f t="shared" ref="Q8:Q17" si="5">RANK(P8,P$8:P$28,0)</f>
        <v>9</v>
      </c>
      <c r="R8" s="60">
        <f>VLOOKUP($A8,'Return Data'!$B$7:$R$2292,16,0)</f>
        <v>14.121700000000001</v>
      </c>
      <c r="S8" s="62">
        <f>RANK(R8,R$8:R$28,0)</f>
        <v>10</v>
      </c>
    </row>
    <row r="9" spans="1:20" x14ac:dyDescent="0.3">
      <c r="A9" s="58" t="s">
        <v>776</v>
      </c>
      <c r="B9" s="59">
        <f>VLOOKUP($A9,'Return Data'!$B$7:$R$2292,3,0)</f>
        <v>44958</v>
      </c>
      <c r="C9" s="60">
        <f>VLOOKUP($A9,'Return Data'!$B$7:$R$2292,4,0)</f>
        <v>41.8</v>
      </c>
      <c r="D9" s="60">
        <f>VLOOKUP($A9,'Return Data'!$B$7:$R$2292,10,0)</f>
        <v>-10.030099999999999</v>
      </c>
      <c r="E9" s="61">
        <f t="shared" si="0"/>
        <v>21</v>
      </c>
      <c r="F9" s="60">
        <f>VLOOKUP($A9,'Return Data'!$B$7:$R$2292,11,0)</f>
        <v>-9.7582000000000004</v>
      </c>
      <c r="G9" s="61">
        <f t="shared" si="1"/>
        <v>21</v>
      </c>
      <c r="H9" s="60">
        <f>VLOOKUP($A9,'Return Data'!$B$7:$R$2292,12,0)</f>
        <v>-10.8172</v>
      </c>
      <c r="I9" s="61">
        <f t="shared" si="2"/>
        <v>21</v>
      </c>
      <c r="J9" s="60">
        <f>VLOOKUP($A9,'Return Data'!$B$7:$R$2292,13,0)</f>
        <v>-15.0924</v>
      </c>
      <c r="K9" s="61">
        <f t="shared" si="3"/>
        <v>21</v>
      </c>
      <c r="L9" s="60">
        <f>VLOOKUP($A9,'Return Data'!$B$7:$R$2292,17,0)</f>
        <v>1.6676</v>
      </c>
      <c r="M9" s="61">
        <f t="shared" ref="M9:M28" si="6">RANK(L9,L$8:L$28,0)</f>
        <v>20</v>
      </c>
      <c r="N9" s="60">
        <f>VLOOKUP($A9,'Return Data'!$B$7:$R$2292,14,0)</f>
        <v>6.8528000000000002</v>
      </c>
      <c r="O9" s="61">
        <f t="shared" si="4"/>
        <v>19</v>
      </c>
      <c r="P9" s="60">
        <f>VLOOKUP($A9,'Return Data'!$B$7:$R$2292,15,0)</f>
        <v>8.0321999999999996</v>
      </c>
      <c r="Q9" s="61">
        <f t="shared" si="5"/>
        <v>12</v>
      </c>
      <c r="R9" s="60">
        <f>VLOOKUP($A9,'Return Data'!$B$7:$R$2292,16,0)</f>
        <v>13.488300000000001</v>
      </c>
      <c r="S9" s="62">
        <f t="shared" ref="S9:S28" si="7">RANK(R9,R$8:R$28,0)</f>
        <v>15</v>
      </c>
    </row>
    <row r="10" spans="1:20" x14ac:dyDescent="0.3">
      <c r="A10" s="58" t="s">
        <v>1917</v>
      </c>
      <c r="B10" s="59">
        <f>VLOOKUP($A10,'Return Data'!$B$7:$R$2292,3,0)</f>
        <v>44958</v>
      </c>
      <c r="C10" s="60">
        <f>VLOOKUP($A10,'Return Data'!$B$7:$R$2292,4,0)</f>
        <v>15.591100000000001</v>
      </c>
      <c r="D10" s="60">
        <f>VLOOKUP($A10,'Return Data'!$B$7:$R$2292,10,0)</f>
        <v>-5.1763000000000003</v>
      </c>
      <c r="E10" s="61">
        <f t="shared" si="0"/>
        <v>14</v>
      </c>
      <c r="F10" s="60">
        <f>VLOOKUP($A10,'Return Data'!$B$7:$R$2292,11,0)</f>
        <v>-0.38529999999999998</v>
      </c>
      <c r="G10" s="61">
        <f t="shared" si="1"/>
        <v>15</v>
      </c>
      <c r="H10" s="60">
        <f>VLOOKUP($A10,'Return Data'!$B$7:$R$2292,12,0)</f>
        <v>2.2126000000000001</v>
      </c>
      <c r="I10" s="61">
        <f t="shared" si="2"/>
        <v>14</v>
      </c>
      <c r="J10" s="60">
        <f>VLOOKUP($A10,'Return Data'!$B$7:$R$2292,13,0)</f>
        <v>0.7177</v>
      </c>
      <c r="K10" s="61">
        <f t="shared" si="3"/>
        <v>6</v>
      </c>
      <c r="L10" s="60">
        <f>VLOOKUP($A10,'Return Data'!$B$7:$R$2292,17,0)</f>
        <v>11.321899999999999</v>
      </c>
      <c r="M10" s="61">
        <f t="shared" si="6"/>
        <v>14</v>
      </c>
      <c r="N10" s="60">
        <f>VLOOKUP($A10,'Return Data'!$B$7:$R$2292,14,0)</f>
        <v>13.1753</v>
      </c>
      <c r="O10" s="61">
        <f t="shared" si="4"/>
        <v>13</v>
      </c>
      <c r="P10" s="60">
        <f>VLOOKUP($A10,'Return Data'!$B$7:$R$2292,15,0)</f>
        <v>8.7963000000000005</v>
      </c>
      <c r="Q10" s="61">
        <f t="shared" si="5"/>
        <v>10</v>
      </c>
      <c r="R10" s="60">
        <f>VLOOKUP($A10,'Return Data'!$B$7:$R$2292,16,0)</f>
        <v>8.6960999999999995</v>
      </c>
      <c r="S10" s="62">
        <f t="shared" si="7"/>
        <v>20</v>
      </c>
    </row>
    <row r="11" spans="1:20" x14ac:dyDescent="0.3">
      <c r="A11" s="58" t="s">
        <v>778</v>
      </c>
      <c r="B11" s="59">
        <f>VLOOKUP($A11,'Return Data'!$B$7:$R$2292,3,0)</f>
        <v>44958</v>
      </c>
      <c r="C11" s="60">
        <f>VLOOKUP($A11,'Return Data'!$B$7:$R$2292,4,0)</f>
        <v>35.219000000000001</v>
      </c>
      <c r="D11" s="60">
        <f>VLOOKUP($A11,'Return Data'!$B$7:$R$2292,10,0)</f>
        <v>-6.3897000000000004</v>
      </c>
      <c r="E11" s="61">
        <f t="shared" si="0"/>
        <v>18</v>
      </c>
      <c r="F11" s="60">
        <f>VLOOKUP($A11,'Return Data'!$B$7:$R$2292,11,0)</f>
        <v>-1.4164000000000001</v>
      </c>
      <c r="G11" s="61">
        <f t="shared" si="1"/>
        <v>17</v>
      </c>
      <c r="H11" s="60">
        <f>VLOOKUP($A11,'Return Data'!$B$7:$R$2292,12,0)</f>
        <v>2.2410999999999999</v>
      </c>
      <c r="I11" s="61">
        <f t="shared" si="2"/>
        <v>13</v>
      </c>
      <c r="J11" s="60">
        <f>VLOOKUP($A11,'Return Data'!$B$7:$R$2292,13,0)</f>
        <v>-5.1596000000000002</v>
      </c>
      <c r="K11" s="61">
        <f t="shared" si="3"/>
        <v>17</v>
      </c>
      <c r="L11" s="60">
        <f>VLOOKUP($A11,'Return Data'!$B$7:$R$2292,17,0)</f>
        <v>6.7274000000000003</v>
      </c>
      <c r="M11" s="61">
        <f t="shared" si="6"/>
        <v>17</v>
      </c>
      <c r="N11" s="60">
        <f>VLOOKUP($A11,'Return Data'!$B$7:$R$2292,14,0)</f>
        <v>8.9475999999999996</v>
      </c>
      <c r="O11" s="61">
        <f t="shared" si="4"/>
        <v>18</v>
      </c>
      <c r="P11" s="60">
        <f>VLOOKUP($A11,'Return Data'!$B$7:$R$2292,15,0)</f>
        <v>7.5739999999999998</v>
      </c>
      <c r="Q11" s="61">
        <f t="shared" si="5"/>
        <v>13</v>
      </c>
      <c r="R11" s="60">
        <f>VLOOKUP($A11,'Return Data'!$B$7:$R$2292,16,0)</f>
        <v>12.1509</v>
      </c>
      <c r="S11" s="62">
        <f t="shared" si="7"/>
        <v>17</v>
      </c>
    </row>
    <row r="12" spans="1:20" x14ac:dyDescent="0.3">
      <c r="A12" s="58" t="s">
        <v>781</v>
      </c>
      <c r="B12" s="59">
        <f>VLOOKUP($A12,'Return Data'!$B$7:$R$2292,3,0)</f>
        <v>44958</v>
      </c>
      <c r="C12" s="60">
        <f>VLOOKUP($A12,'Return Data'!$B$7:$R$2292,4,0)</f>
        <v>76.683099999999996</v>
      </c>
      <c r="D12" s="60">
        <f>VLOOKUP($A12,'Return Data'!$B$7:$R$2292,10,0)</f>
        <v>-2.4026999999999998</v>
      </c>
      <c r="E12" s="61">
        <f t="shared" si="0"/>
        <v>5</v>
      </c>
      <c r="F12" s="60">
        <f>VLOOKUP($A12,'Return Data'!$B$7:$R$2292,11,0)</f>
        <v>4.9019000000000004</v>
      </c>
      <c r="G12" s="61">
        <f t="shared" si="1"/>
        <v>3</v>
      </c>
      <c r="H12" s="60">
        <f>VLOOKUP($A12,'Return Data'!$B$7:$R$2292,12,0)</f>
        <v>9.5658999999999992</v>
      </c>
      <c r="I12" s="61">
        <f t="shared" si="2"/>
        <v>2</v>
      </c>
      <c r="J12" s="60">
        <f>VLOOKUP($A12,'Return Data'!$B$7:$R$2292,13,0)</f>
        <v>3.3382999999999998</v>
      </c>
      <c r="K12" s="61">
        <f t="shared" si="3"/>
        <v>4</v>
      </c>
      <c r="L12" s="60">
        <f>VLOOKUP($A12,'Return Data'!$B$7:$R$2292,17,0)</f>
        <v>18.6615</v>
      </c>
      <c r="M12" s="61">
        <f t="shared" si="6"/>
        <v>3</v>
      </c>
      <c r="N12" s="60">
        <f>VLOOKUP($A12,'Return Data'!$B$7:$R$2292,14,0)</f>
        <v>18.953800000000001</v>
      </c>
      <c r="O12" s="61">
        <f t="shared" si="4"/>
        <v>5</v>
      </c>
      <c r="P12" s="60">
        <f>VLOOKUP($A12,'Return Data'!$B$7:$R$2292,15,0)</f>
        <v>11.7339</v>
      </c>
      <c r="Q12" s="61">
        <f t="shared" si="5"/>
        <v>4</v>
      </c>
      <c r="R12" s="60">
        <f>VLOOKUP($A12,'Return Data'!$B$7:$R$2292,16,0)</f>
        <v>17.851800000000001</v>
      </c>
      <c r="S12" s="62">
        <f t="shared" si="7"/>
        <v>3</v>
      </c>
    </row>
    <row r="13" spans="1:20" x14ac:dyDescent="0.3">
      <c r="A13" s="58" t="s">
        <v>783</v>
      </c>
      <c r="B13" s="59">
        <f>VLOOKUP($A13,'Return Data'!$B$7:$R$2292,3,0)</f>
        <v>44958</v>
      </c>
      <c r="C13" s="60">
        <f>VLOOKUP($A13,'Return Data'!$B$7:$R$2292,4,0)</f>
        <v>143.74600000000001</v>
      </c>
      <c r="D13" s="60">
        <f>VLOOKUP($A13,'Return Data'!$B$7:$R$2292,10,0)</f>
        <v>-1.6624000000000001</v>
      </c>
      <c r="E13" s="61">
        <f t="shared" si="0"/>
        <v>2</v>
      </c>
      <c r="F13" s="60">
        <f>VLOOKUP($A13,'Return Data'!$B$7:$R$2292,11,0)</f>
        <v>7.7144000000000004</v>
      </c>
      <c r="G13" s="61">
        <f t="shared" si="1"/>
        <v>1</v>
      </c>
      <c r="H13" s="60">
        <f>VLOOKUP($A13,'Return Data'!$B$7:$R$2292,12,0)</f>
        <v>12.530099999999999</v>
      </c>
      <c r="I13" s="61">
        <f t="shared" si="2"/>
        <v>1</v>
      </c>
      <c r="J13" s="60">
        <f>VLOOKUP($A13,'Return Data'!$B$7:$R$2292,13,0)</f>
        <v>12.9643</v>
      </c>
      <c r="K13" s="61">
        <f t="shared" si="3"/>
        <v>1</v>
      </c>
      <c r="L13" s="60">
        <f>VLOOKUP($A13,'Return Data'!$B$7:$R$2292,17,0)</f>
        <v>26.772400000000001</v>
      </c>
      <c r="M13" s="61">
        <f t="shared" si="6"/>
        <v>1</v>
      </c>
      <c r="N13" s="60">
        <f>VLOOKUP($A13,'Return Data'!$B$7:$R$2292,14,0)</f>
        <v>20.9832</v>
      </c>
      <c r="O13" s="61">
        <f t="shared" si="4"/>
        <v>3</v>
      </c>
      <c r="P13" s="60">
        <f>VLOOKUP($A13,'Return Data'!$B$7:$R$2292,15,0)</f>
        <v>9.9735999999999994</v>
      </c>
      <c r="Q13" s="61">
        <f t="shared" si="5"/>
        <v>8</v>
      </c>
      <c r="R13" s="60">
        <f>VLOOKUP($A13,'Return Data'!$B$7:$R$2292,16,0)</f>
        <v>13.5738</v>
      </c>
      <c r="S13" s="62">
        <f t="shared" si="7"/>
        <v>14</v>
      </c>
    </row>
    <row r="14" spans="1:20" x14ac:dyDescent="0.3">
      <c r="A14" s="58" t="s">
        <v>785</v>
      </c>
      <c r="B14" s="59">
        <f>VLOOKUP($A14,'Return Data'!$B$7:$R$2292,3,0)</f>
        <v>44958</v>
      </c>
      <c r="C14" s="60">
        <f>VLOOKUP($A14,'Return Data'!$B$7:$R$2292,4,0)</f>
        <v>57.1</v>
      </c>
      <c r="D14" s="60">
        <f>VLOOKUP($A14,'Return Data'!$B$7:$R$2292,10,0)</f>
        <v>-1.9742</v>
      </c>
      <c r="E14" s="61">
        <f t="shared" si="0"/>
        <v>3</v>
      </c>
      <c r="F14" s="60">
        <f>VLOOKUP($A14,'Return Data'!$B$7:$R$2292,11,0)</f>
        <v>3.8371</v>
      </c>
      <c r="G14" s="61">
        <f t="shared" si="1"/>
        <v>5</v>
      </c>
      <c r="H14" s="60">
        <f>VLOOKUP($A14,'Return Data'!$B$7:$R$2292,12,0)</f>
        <v>8.2258999999999993</v>
      </c>
      <c r="I14" s="61">
        <f t="shared" si="2"/>
        <v>3</v>
      </c>
      <c r="J14" s="60">
        <f>VLOOKUP($A14,'Return Data'!$B$7:$R$2292,13,0)</f>
        <v>3.7616000000000001</v>
      </c>
      <c r="K14" s="61">
        <f t="shared" si="3"/>
        <v>3</v>
      </c>
      <c r="L14" s="60">
        <f>VLOOKUP($A14,'Return Data'!$B$7:$R$2292,17,0)</f>
        <v>18.098400000000002</v>
      </c>
      <c r="M14" s="61">
        <f t="shared" si="6"/>
        <v>4</v>
      </c>
      <c r="N14" s="60">
        <f>VLOOKUP($A14,'Return Data'!$B$7:$R$2292,14,0)</f>
        <v>22.0791</v>
      </c>
      <c r="O14" s="61">
        <f t="shared" si="4"/>
        <v>1</v>
      </c>
      <c r="P14" s="60">
        <f>VLOOKUP($A14,'Return Data'!$B$7:$R$2292,15,0)</f>
        <v>12.604100000000001</v>
      </c>
      <c r="Q14" s="61">
        <f t="shared" si="5"/>
        <v>2</v>
      </c>
      <c r="R14" s="60">
        <f>VLOOKUP($A14,'Return Data'!$B$7:$R$2292,16,0)</f>
        <v>13.936999999999999</v>
      </c>
      <c r="S14" s="62">
        <f t="shared" si="7"/>
        <v>12</v>
      </c>
    </row>
    <row r="15" spans="1:20" x14ac:dyDescent="0.3">
      <c r="A15" s="58" t="s">
        <v>786</v>
      </c>
      <c r="B15" s="59">
        <f>VLOOKUP($A15,'Return Data'!$B$7:$R$2292,3,0)</f>
        <v>44958</v>
      </c>
      <c r="C15" s="60">
        <f>VLOOKUP($A15,'Return Data'!$B$7:$R$2292,4,0)</f>
        <v>16.39</v>
      </c>
      <c r="D15" s="60">
        <f>VLOOKUP($A15,'Return Data'!$B$7:$R$2292,10,0)</f>
        <v>-2.9028</v>
      </c>
      <c r="E15" s="61">
        <f t="shared" si="0"/>
        <v>7</v>
      </c>
      <c r="F15" s="60">
        <f>VLOOKUP($A15,'Return Data'!$B$7:$R$2292,11,0)</f>
        <v>2.2458</v>
      </c>
      <c r="G15" s="61">
        <f t="shared" si="1"/>
        <v>8</v>
      </c>
      <c r="H15" s="60">
        <f>VLOOKUP($A15,'Return Data'!$B$7:$R$2292,12,0)</f>
        <v>3.8656999999999999</v>
      </c>
      <c r="I15" s="61">
        <f t="shared" si="2"/>
        <v>6</v>
      </c>
      <c r="J15" s="60">
        <f>VLOOKUP($A15,'Return Data'!$B$7:$R$2292,13,0)</f>
        <v>-0.24349999999999999</v>
      </c>
      <c r="K15" s="61">
        <f t="shared" si="3"/>
        <v>10</v>
      </c>
      <c r="L15" s="60">
        <f>VLOOKUP($A15,'Return Data'!$B$7:$R$2292,17,0)</f>
        <v>13.2906</v>
      </c>
      <c r="M15" s="61">
        <f t="shared" si="6"/>
        <v>11</v>
      </c>
      <c r="N15" s="60">
        <f>VLOOKUP($A15,'Return Data'!$B$7:$R$2292,14,0)</f>
        <v>15.280099999999999</v>
      </c>
      <c r="O15" s="61">
        <f t="shared" si="4"/>
        <v>11</v>
      </c>
      <c r="P15" s="60"/>
      <c r="Q15" s="61"/>
      <c r="R15" s="60">
        <f>VLOOKUP($A15,'Return Data'!$B$7:$R$2292,16,0)</f>
        <v>9.9457000000000004</v>
      </c>
      <c r="S15" s="62">
        <f t="shared" si="7"/>
        <v>19</v>
      </c>
    </row>
    <row r="16" spans="1:20" x14ac:dyDescent="0.3">
      <c r="A16" s="58" t="s">
        <v>788</v>
      </c>
      <c r="B16" s="59">
        <f>VLOOKUP($A16,'Return Data'!$B$7:$R$2292,3,0)</f>
        <v>44958</v>
      </c>
      <c r="C16" s="60">
        <f>VLOOKUP($A16,'Return Data'!$B$7:$R$2292,4,0)</f>
        <v>57.582000000000001</v>
      </c>
      <c r="D16" s="60">
        <f>VLOOKUP($A16,'Return Data'!$B$7:$R$2292,10,0)</f>
        <v>-6.0423</v>
      </c>
      <c r="E16" s="61">
        <f t="shared" si="0"/>
        <v>17</v>
      </c>
      <c r="F16" s="60">
        <f>VLOOKUP($A16,'Return Data'!$B$7:$R$2292,11,0)</f>
        <v>-3.9660000000000002</v>
      </c>
      <c r="G16" s="61">
        <f t="shared" si="1"/>
        <v>20</v>
      </c>
      <c r="H16" s="60">
        <f>VLOOKUP($A16,'Return Data'!$B$7:$R$2292,12,0)</f>
        <v>-2.0213999999999999</v>
      </c>
      <c r="I16" s="61">
        <f t="shared" si="2"/>
        <v>20</v>
      </c>
      <c r="J16" s="60">
        <f>VLOOKUP($A16,'Return Data'!$B$7:$R$2292,13,0)</f>
        <v>-7.35</v>
      </c>
      <c r="K16" s="61">
        <f t="shared" si="3"/>
        <v>20</v>
      </c>
      <c r="L16" s="60">
        <f>VLOOKUP($A16,'Return Data'!$B$7:$R$2292,17,0)</f>
        <v>6.6237000000000004</v>
      </c>
      <c r="M16" s="61">
        <f t="shared" si="6"/>
        <v>18</v>
      </c>
      <c r="N16" s="60">
        <f>VLOOKUP($A16,'Return Data'!$B$7:$R$2292,14,0)</f>
        <v>10.144</v>
      </c>
      <c r="O16" s="61">
        <f t="shared" si="4"/>
        <v>16</v>
      </c>
      <c r="P16" s="60">
        <f>VLOOKUP($A16,'Return Data'!$B$7:$R$2292,15,0)</f>
        <v>5.7615999999999996</v>
      </c>
      <c r="Q16" s="61">
        <f t="shared" si="5"/>
        <v>15</v>
      </c>
      <c r="R16" s="60">
        <f>VLOOKUP($A16,'Return Data'!$B$7:$R$2292,16,0)</f>
        <v>11.0594</v>
      </c>
      <c r="S16" s="62">
        <f t="shared" si="7"/>
        <v>18</v>
      </c>
    </row>
    <row r="17" spans="1:19" x14ac:dyDescent="0.3">
      <c r="A17" s="58" t="s">
        <v>790</v>
      </c>
      <c r="B17" s="59">
        <f>VLOOKUP($A17,'Return Data'!$B$7:$R$2292,3,0)</f>
        <v>44958</v>
      </c>
      <c r="C17" s="60">
        <f>VLOOKUP($A17,'Return Data'!$B$7:$R$2292,4,0)</f>
        <v>33.339199999999998</v>
      </c>
      <c r="D17" s="60">
        <f>VLOOKUP($A17,'Return Data'!$B$7:$R$2292,10,0)</f>
        <v>-1.9997</v>
      </c>
      <c r="E17" s="61">
        <f t="shared" si="0"/>
        <v>4</v>
      </c>
      <c r="F17" s="60">
        <f>VLOOKUP($A17,'Return Data'!$B$7:$R$2292,11,0)</f>
        <v>4.9292999999999996</v>
      </c>
      <c r="G17" s="61">
        <f t="shared" si="1"/>
        <v>2</v>
      </c>
      <c r="H17" s="60">
        <f>VLOOKUP($A17,'Return Data'!$B$7:$R$2292,12,0)</f>
        <v>6.6277999999999997</v>
      </c>
      <c r="I17" s="61">
        <f t="shared" si="2"/>
        <v>4</v>
      </c>
      <c r="J17" s="60">
        <f>VLOOKUP($A17,'Return Data'!$B$7:$R$2292,13,0)</f>
        <v>-0.64790000000000003</v>
      </c>
      <c r="K17" s="61">
        <f t="shared" si="3"/>
        <v>11</v>
      </c>
      <c r="L17" s="60">
        <f>VLOOKUP($A17,'Return Data'!$B$7:$R$2292,17,0)</f>
        <v>14.733700000000001</v>
      </c>
      <c r="M17" s="61">
        <f t="shared" si="6"/>
        <v>7</v>
      </c>
      <c r="N17" s="60">
        <f>VLOOKUP($A17,'Return Data'!$B$7:$R$2292,14,0)</f>
        <v>18.584199999999999</v>
      </c>
      <c r="O17" s="61">
        <f t="shared" si="4"/>
        <v>6</v>
      </c>
      <c r="P17" s="60">
        <f>VLOOKUP($A17,'Return Data'!$B$7:$R$2292,15,0)</f>
        <v>16.233000000000001</v>
      </c>
      <c r="Q17" s="61">
        <f t="shared" si="5"/>
        <v>1</v>
      </c>
      <c r="R17" s="60">
        <f>VLOOKUP($A17,'Return Data'!$B$7:$R$2292,16,0)</f>
        <v>15.6881</v>
      </c>
      <c r="S17" s="62">
        <f t="shared" si="7"/>
        <v>8</v>
      </c>
    </row>
    <row r="18" spans="1:19" x14ac:dyDescent="0.3">
      <c r="A18" s="58" t="s">
        <v>1955</v>
      </c>
      <c r="B18" s="59">
        <f>VLOOKUP($A18,'Return Data'!$B$7:$R$2292,3,0)</f>
        <v>44958</v>
      </c>
      <c r="C18" s="60">
        <f>VLOOKUP($A18,'Return Data'!$B$7:$R$2292,4,0)</f>
        <v>13.488300000000001</v>
      </c>
      <c r="D18" s="60">
        <f>VLOOKUP($A18,'Return Data'!$B$7:$R$2292,10,0)</f>
        <v>-2.4043999999999999</v>
      </c>
      <c r="E18" s="61">
        <f t="shared" si="0"/>
        <v>6</v>
      </c>
      <c r="F18" s="60">
        <f>VLOOKUP($A18,'Return Data'!$B$7:$R$2292,11,0)</f>
        <v>3.8887999999999998</v>
      </c>
      <c r="G18" s="61">
        <f t="shared" si="1"/>
        <v>4</v>
      </c>
      <c r="H18" s="60">
        <f>VLOOKUP($A18,'Return Data'!$B$7:$R$2292,12,0)</f>
        <v>6.3989000000000003</v>
      </c>
      <c r="I18" s="61">
        <f t="shared" si="2"/>
        <v>5</v>
      </c>
      <c r="J18" s="60">
        <f>VLOOKUP($A18,'Return Data'!$B$7:$R$2292,13,0)</f>
        <v>0.91879999999999995</v>
      </c>
      <c r="K18" s="61">
        <f t="shared" si="3"/>
        <v>5</v>
      </c>
      <c r="L18" s="60">
        <f>VLOOKUP($A18,'Return Data'!$B$7:$R$2292,17,0)</f>
        <v>10.1793</v>
      </c>
      <c r="M18" s="61">
        <f t="shared" si="6"/>
        <v>16</v>
      </c>
      <c r="N18" s="60">
        <f>VLOOKUP($A18,'Return Data'!$B$7:$R$2292,14,0)</f>
        <v>9.1279000000000003</v>
      </c>
      <c r="O18" s="61">
        <f t="shared" ref="O18" si="8">RANK(N18,N$8:N$28,0)</f>
        <v>17</v>
      </c>
      <c r="P18" s="60">
        <f>VLOOKUP($A18,'Return Data'!$B$7:$R$2292,15,0)</f>
        <v>7.1725000000000003</v>
      </c>
      <c r="Q18" s="61">
        <f t="shared" ref="Q18" si="9">RANK(P18,P$8:P$28,0)</f>
        <v>14</v>
      </c>
      <c r="R18" s="60">
        <f>VLOOKUP($A18,'Return Data'!$B$7:$R$2292,16,0)</f>
        <v>13.126799999999999</v>
      </c>
      <c r="S18" s="62">
        <f t="shared" si="7"/>
        <v>16</v>
      </c>
    </row>
    <row r="19" spans="1:19" x14ac:dyDescent="0.3">
      <c r="A19" s="58" t="s">
        <v>792</v>
      </c>
      <c r="B19" s="59">
        <f>VLOOKUP($A19,'Return Data'!$B$7:$R$2292,3,0)</f>
        <v>44958</v>
      </c>
      <c r="C19" s="60">
        <f>VLOOKUP($A19,'Return Data'!$B$7:$R$2292,4,0)</f>
        <v>17.297000000000001</v>
      </c>
      <c r="D19" s="60">
        <f>VLOOKUP($A19,'Return Data'!$B$7:$R$2292,10,0)</f>
        <v>-4.3360000000000003</v>
      </c>
      <c r="E19" s="61">
        <f t="shared" si="0"/>
        <v>13</v>
      </c>
      <c r="F19" s="60">
        <f>VLOOKUP($A19,'Return Data'!$B$7:$R$2292,11,0)</f>
        <v>1.3594999999999999</v>
      </c>
      <c r="G19" s="61">
        <f t="shared" si="1"/>
        <v>10</v>
      </c>
      <c r="H19" s="60">
        <f>VLOOKUP($A19,'Return Data'!$B$7:$R$2292,12,0)</f>
        <v>3.0442</v>
      </c>
      <c r="I19" s="61">
        <f t="shared" si="2"/>
        <v>11</v>
      </c>
      <c r="J19" s="60">
        <f>VLOOKUP($A19,'Return Data'!$B$7:$R$2292,13,0)</f>
        <v>-1.7103999999999999</v>
      </c>
      <c r="K19" s="61">
        <f t="shared" si="3"/>
        <v>15</v>
      </c>
      <c r="L19" s="60">
        <f>VLOOKUP($A19,'Return Data'!$B$7:$R$2292,17,0)</f>
        <v>14.5543</v>
      </c>
      <c r="M19" s="61">
        <f t="shared" si="6"/>
        <v>8</v>
      </c>
      <c r="N19" s="60">
        <f>VLOOKUP($A19,'Return Data'!$B$7:$R$2292,14,0)</f>
        <v>15.634399999999999</v>
      </c>
      <c r="O19" s="61">
        <f t="shared" ref="O19:O28" si="10">RANK(N19,N$8:N$28,0)</f>
        <v>10</v>
      </c>
      <c r="P19" s="60"/>
      <c r="Q19" s="61"/>
      <c r="R19" s="60">
        <f>VLOOKUP($A19,'Return Data'!$B$7:$R$2292,16,0)</f>
        <v>16.686599999999999</v>
      </c>
      <c r="S19" s="62">
        <f t="shared" si="7"/>
        <v>5</v>
      </c>
    </row>
    <row r="20" spans="1:19" x14ac:dyDescent="0.3">
      <c r="A20" s="58" t="s">
        <v>794</v>
      </c>
      <c r="B20" s="59">
        <f>VLOOKUP($A20,'Return Data'!$B$7:$R$2292,3,0)</f>
        <v>0</v>
      </c>
      <c r="C20" s="60">
        <f>VLOOKUP($A20,'Return Data'!$B$7:$R$2292,4,0)</f>
        <v>0</v>
      </c>
      <c r="D20" s="60">
        <f>VLOOKUP($A20,'Return Data'!$B$7:$R$2292,10,0)</f>
        <v>0</v>
      </c>
      <c r="E20" s="61">
        <f t="shared" si="0"/>
        <v>1</v>
      </c>
      <c r="F20" s="60">
        <f>VLOOKUP($A20,'Return Data'!$B$7:$R$2292,11,0)</f>
        <v>0</v>
      </c>
      <c r="G20" s="61">
        <f t="shared" si="1"/>
        <v>13</v>
      </c>
      <c r="H20" s="60">
        <f>VLOOKUP($A20,'Return Data'!$B$7:$R$2292,12,0)</f>
        <v>0</v>
      </c>
      <c r="I20" s="61">
        <f t="shared" si="2"/>
        <v>17</v>
      </c>
      <c r="J20" s="60">
        <f>VLOOKUP($A20,'Return Data'!$B$7:$R$2292,13,0)</f>
        <v>0</v>
      </c>
      <c r="K20" s="61">
        <f t="shared" si="3"/>
        <v>9</v>
      </c>
      <c r="L20" s="60">
        <f>VLOOKUP($A20,'Return Data'!$B$7:$R$2292,17,0)</f>
        <v>0</v>
      </c>
      <c r="M20" s="61">
        <f t="shared" si="6"/>
        <v>21</v>
      </c>
      <c r="N20" s="60">
        <f>VLOOKUP($A20,'Return Data'!$B$7:$R$2292,14,0)</f>
        <v>0</v>
      </c>
      <c r="O20" s="61">
        <f t="shared" si="10"/>
        <v>20</v>
      </c>
      <c r="P20" s="60"/>
      <c r="Q20" s="61"/>
      <c r="R20" s="60">
        <f>VLOOKUP($A20,'Return Data'!$B$7:$R$2292,16,0)</f>
        <v>0</v>
      </c>
      <c r="S20" s="62">
        <f t="shared" si="7"/>
        <v>21</v>
      </c>
    </row>
    <row r="21" spans="1:19" x14ac:dyDescent="0.3">
      <c r="A21" s="58" t="s">
        <v>796</v>
      </c>
      <c r="B21" s="59">
        <f>VLOOKUP($A21,'Return Data'!$B$7:$R$2292,3,0)</f>
        <v>44958</v>
      </c>
      <c r="C21" s="60">
        <f>VLOOKUP($A21,'Return Data'!$B$7:$R$2292,4,0)</f>
        <v>19.18</v>
      </c>
      <c r="D21" s="60">
        <f>VLOOKUP($A21,'Return Data'!$B$7:$R$2292,10,0)</f>
        <v>-3.3169</v>
      </c>
      <c r="E21" s="61">
        <f t="shared" si="0"/>
        <v>10</v>
      </c>
      <c r="F21" s="60">
        <f>VLOOKUP($A21,'Return Data'!$B$7:$R$2292,11,0)</f>
        <v>-1.6762999999999999</v>
      </c>
      <c r="G21" s="61">
        <f t="shared" si="1"/>
        <v>18</v>
      </c>
      <c r="H21" s="60">
        <f>VLOOKUP($A21,'Return Data'!$B$7:$R$2292,12,0)</f>
        <v>-1.7921</v>
      </c>
      <c r="I21" s="61">
        <f t="shared" si="2"/>
        <v>19</v>
      </c>
      <c r="J21" s="60">
        <f>VLOOKUP($A21,'Return Data'!$B$7:$R$2292,13,0)</f>
        <v>-7.2039999999999997</v>
      </c>
      <c r="K21" s="61">
        <f t="shared" si="3"/>
        <v>19</v>
      </c>
      <c r="L21" s="60">
        <f>VLOOKUP($A21,'Return Data'!$B$7:$R$2292,17,0)</f>
        <v>12.004300000000001</v>
      </c>
      <c r="M21" s="61">
        <f t="shared" si="6"/>
        <v>13</v>
      </c>
      <c r="N21" s="60">
        <f>VLOOKUP($A21,'Return Data'!$B$7:$R$2292,14,0)</f>
        <v>16.802600000000002</v>
      </c>
      <c r="O21" s="61">
        <f t="shared" si="10"/>
        <v>8</v>
      </c>
      <c r="P21" s="60"/>
      <c r="Q21" s="61"/>
      <c r="R21" s="60">
        <f>VLOOKUP($A21,'Return Data'!$B$7:$R$2292,16,0)</f>
        <v>19.115300000000001</v>
      </c>
      <c r="S21" s="62">
        <f t="shared" si="7"/>
        <v>1</v>
      </c>
    </row>
    <row r="22" spans="1:19" x14ac:dyDescent="0.3">
      <c r="A22" s="58" t="s">
        <v>2007</v>
      </c>
      <c r="B22" s="59">
        <f>VLOOKUP($A22,'Return Data'!$B$7:$R$2292,3,0)</f>
        <v>44958</v>
      </c>
      <c r="C22" s="60">
        <f>VLOOKUP($A22,'Return Data'!$B$7:$R$2292,4,0)</f>
        <v>35.844700000000003</v>
      </c>
      <c r="D22" s="60">
        <f>VLOOKUP($A22,'Return Data'!$B$7:$R$2292,10,0)</f>
        <v>-7.6021999999999998</v>
      </c>
      <c r="E22" s="61">
        <f t="shared" si="0"/>
        <v>20</v>
      </c>
      <c r="F22" s="60">
        <f>VLOOKUP($A22,'Return Data'!$B$7:$R$2292,11,0)</f>
        <v>-1.4096</v>
      </c>
      <c r="G22" s="61">
        <f t="shared" si="1"/>
        <v>16</v>
      </c>
      <c r="H22" s="60">
        <f>VLOOKUP($A22,'Return Data'!$B$7:$R$2292,12,0)</f>
        <v>3.4371999999999998</v>
      </c>
      <c r="I22" s="61">
        <f t="shared" si="2"/>
        <v>9</v>
      </c>
      <c r="J22" s="60">
        <f>VLOOKUP($A22,'Return Data'!$B$7:$R$2292,13,0)</f>
        <v>-1.6014999999999999</v>
      </c>
      <c r="K22" s="61">
        <f t="shared" si="3"/>
        <v>14</v>
      </c>
      <c r="L22" s="60">
        <f>VLOOKUP($A22,'Return Data'!$B$7:$R$2292,17,0)</f>
        <v>5.7389000000000001</v>
      </c>
      <c r="M22" s="61">
        <f t="shared" si="6"/>
        <v>19</v>
      </c>
      <c r="N22" s="60">
        <f>VLOOKUP($A22,'Return Data'!$B$7:$R$2292,14,0)</f>
        <v>10.296799999999999</v>
      </c>
      <c r="O22" s="61">
        <f t="shared" si="10"/>
        <v>15</v>
      </c>
      <c r="P22" s="60">
        <f>VLOOKUP($A22,'Return Data'!$B$7:$R$2292,15,0)</f>
        <v>8.6725999999999992</v>
      </c>
      <c r="Q22" s="61">
        <f t="shared" ref="Q22:Q26" si="11">RANK(P22,P$8:P$28,0)</f>
        <v>11</v>
      </c>
      <c r="R22" s="60">
        <f>VLOOKUP($A22,'Return Data'!$B$7:$R$2292,16,0)</f>
        <v>14.0219</v>
      </c>
      <c r="S22" s="62">
        <f t="shared" si="7"/>
        <v>11</v>
      </c>
    </row>
    <row r="23" spans="1:19" x14ac:dyDescent="0.3">
      <c r="A23" s="58" t="s">
        <v>799</v>
      </c>
      <c r="B23" s="59">
        <f>VLOOKUP($A23,'Return Data'!$B$7:$R$2292,3,0)</f>
        <v>44958</v>
      </c>
      <c r="C23" s="60">
        <f>VLOOKUP($A23,'Return Data'!$B$7:$R$2292,4,0)</f>
        <v>85.758300000000006</v>
      </c>
      <c r="D23" s="60">
        <f>VLOOKUP($A23,'Return Data'!$B$7:$R$2292,10,0)</f>
        <v>-3.9474</v>
      </c>
      <c r="E23" s="61">
        <f t="shared" si="0"/>
        <v>11</v>
      </c>
      <c r="F23" s="60">
        <f>VLOOKUP($A23,'Return Data'!$B$7:$R$2292,11,0)</f>
        <v>-0.1537</v>
      </c>
      <c r="G23" s="61">
        <f t="shared" si="1"/>
        <v>14</v>
      </c>
      <c r="H23" s="60">
        <f>VLOOKUP($A23,'Return Data'!$B$7:$R$2292,12,0)</f>
        <v>2.6827999999999999</v>
      </c>
      <c r="I23" s="61">
        <f t="shared" si="2"/>
        <v>12</v>
      </c>
      <c r="J23" s="60">
        <f>VLOOKUP($A23,'Return Data'!$B$7:$R$2292,13,0)</f>
        <v>0.22289999999999999</v>
      </c>
      <c r="K23" s="61">
        <f t="shared" si="3"/>
        <v>7</v>
      </c>
      <c r="L23" s="60">
        <f>VLOOKUP($A23,'Return Data'!$B$7:$R$2292,17,0)</f>
        <v>16.803100000000001</v>
      </c>
      <c r="M23" s="61">
        <f t="shared" si="6"/>
        <v>5</v>
      </c>
      <c r="N23" s="60">
        <f>VLOOKUP($A23,'Return Data'!$B$7:$R$2292,14,0)</f>
        <v>19.165500000000002</v>
      </c>
      <c r="O23" s="61">
        <f t="shared" si="10"/>
        <v>4</v>
      </c>
      <c r="P23" s="60">
        <f>VLOOKUP($A23,'Return Data'!$B$7:$R$2292,15,0)</f>
        <v>10.2455</v>
      </c>
      <c r="Q23" s="61">
        <f t="shared" si="11"/>
        <v>7</v>
      </c>
      <c r="R23" s="60">
        <f>VLOOKUP($A23,'Return Data'!$B$7:$R$2292,16,0)</f>
        <v>17.200600000000001</v>
      </c>
      <c r="S23" s="62">
        <f t="shared" si="7"/>
        <v>4</v>
      </c>
    </row>
    <row r="24" spans="1:19" x14ac:dyDescent="0.3">
      <c r="A24" s="58" t="s">
        <v>801</v>
      </c>
      <c r="B24" s="59">
        <f>VLOOKUP($A24,'Return Data'!$B$7:$R$2292,3,0)</f>
        <v>44958</v>
      </c>
      <c r="C24" s="60">
        <f>VLOOKUP($A24,'Return Data'!$B$7:$R$2292,4,0)</f>
        <v>59.017899999999997</v>
      </c>
      <c r="D24" s="60">
        <f>VLOOKUP($A24,'Return Data'!$B$7:$R$2292,10,0)</f>
        <v>-5.1816000000000004</v>
      </c>
      <c r="E24" s="61">
        <f t="shared" si="0"/>
        <v>15</v>
      </c>
      <c r="F24" s="60">
        <f>VLOOKUP($A24,'Return Data'!$B$7:$R$2292,11,0)</f>
        <v>2.8371</v>
      </c>
      <c r="G24" s="61">
        <f t="shared" si="1"/>
        <v>7</v>
      </c>
      <c r="H24" s="60">
        <f>VLOOKUP($A24,'Return Data'!$B$7:$R$2292,12,0)</f>
        <v>0.86080000000000001</v>
      </c>
      <c r="I24" s="61">
        <f t="shared" si="2"/>
        <v>15</v>
      </c>
      <c r="J24" s="60">
        <f>VLOOKUP($A24,'Return Data'!$B$7:$R$2292,13,0)</f>
        <v>4.0990000000000002</v>
      </c>
      <c r="K24" s="61">
        <f t="shared" si="3"/>
        <v>2</v>
      </c>
      <c r="L24" s="60">
        <f>VLOOKUP($A24,'Return Data'!$B$7:$R$2292,17,0)</f>
        <v>19.714200000000002</v>
      </c>
      <c r="M24" s="61">
        <f t="shared" si="6"/>
        <v>2</v>
      </c>
      <c r="N24" s="60">
        <f>VLOOKUP($A24,'Return Data'!$B$7:$R$2292,14,0)</f>
        <v>22.052299999999999</v>
      </c>
      <c r="O24" s="61">
        <f t="shared" si="10"/>
        <v>2</v>
      </c>
      <c r="P24" s="60">
        <f>VLOOKUP($A24,'Return Data'!$B$7:$R$2292,15,0)</f>
        <v>12.5984</v>
      </c>
      <c r="Q24" s="61">
        <f t="shared" si="11"/>
        <v>3</v>
      </c>
      <c r="R24" s="60">
        <f>VLOOKUP($A24,'Return Data'!$B$7:$R$2292,16,0)</f>
        <v>16.557200000000002</v>
      </c>
      <c r="S24" s="62">
        <f t="shared" si="7"/>
        <v>6</v>
      </c>
    </row>
    <row r="25" spans="1:19" x14ac:dyDescent="0.3">
      <c r="A25" s="58" t="s">
        <v>802</v>
      </c>
      <c r="B25" s="59">
        <f>VLOOKUP($A25,'Return Data'!$B$7:$R$2292,3,0)</f>
        <v>44958</v>
      </c>
      <c r="C25" s="60">
        <f>VLOOKUP($A25,'Return Data'!$B$7:$R$2292,4,0)</f>
        <v>242.8032</v>
      </c>
      <c r="D25" s="60">
        <f>VLOOKUP($A25,'Return Data'!$B$7:$R$2292,10,0)</f>
        <v>-6.7961999999999998</v>
      </c>
      <c r="E25" s="61">
        <f t="shared" si="0"/>
        <v>19</v>
      </c>
      <c r="F25" s="60">
        <f>VLOOKUP($A25,'Return Data'!$B$7:$R$2292,11,0)</f>
        <v>-2.0573999999999999</v>
      </c>
      <c r="G25" s="61">
        <f t="shared" si="1"/>
        <v>19</v>
      </c>
      <c r="H25" s="60">
        <f>VLOOKUP($A25,'Return Data'!$B$7:$R$2292,12,0)</f>
        <v>-1.5032000000000001</v>
      </c>
      <c r="I25" s="61">
        <f t="shared" si="2"/>
        <v>18</v>
      </c>
      <c r="J25" s="60">
        <f>VLOOKUP($A25,'Return Data'!$B$7:$R$2292,13,0)</f>
        <v>-6.7008999999999999</v>
      </c>
      <c r="K25" s="61">
        <f t="shared" si="3"/>
        <v>18</v>
      </c>
      <c r="L25" s="60">
        <f>VLOOKUP($A25,'Return Data'!$B$7:$R$2292,17,0)</f>
        <v>13.519399999999999</v>
      </c>
      <c r="M25" s="61">
        <f t="shared" si="6"/>
        <v>10</v>
      </c>
      <c r="N25" s="60">
        <f>VLOOKUP($A25,'Return Data'!$B$7:$R$2292,14,0)</f>
        <v>12.962899999999999</v>
      </c>
      <c r="O25" s="61">
        <f t="shared" si="10"/>
        <v>14</v>
      </c>
      <c r="P25" s="60">
        <f>VLOOKUP($A25,'Return Data'!$B$7:$R$2292,15,0)</f>
        <v>11.172000000000001</v>
      </c>
      <c r="Q25" s="61">
        <f t="shared" si="11"/>
        <v>6</v>
      </c>
      <c r="R25" s="60">
        <f>VLOOKUP($A25,'Return Data'!$B$7:$R$2292,16,0)</f>
        <v>14.586</v>
      </c>
      <c r="S25" s="62">
        <f t="shared" si="7"/>
        <v>9</v>
      </c>
    </row>
    <row r="26" spans="1:19" x14ac:dyDescent="0.3">
      <c r="A26" s="58" t="s">
        <v>1862</v>
      </c>
      <c r="B26" s="59">
        <f>VLOOKUP($A26,'Return Data'!$B$7:$R$2292,3,0)</f>
        <v>44958</v>
      </c>
      <c r="C26" s="60">
        <f>VLOOKUP($A26,'Return Data'!$B$7:$R$2292,4,0)</f>
        <v>114.0714</v>
      </c>
      <c r="D26" s="60">
        <f>VLOOKUP($A26,'Return Data'!$B$7:$R$2292,10,0)</f>
        <v>-5.6193</v>
      </c>
      <c r="E26" s="61">
        <f t="shared" si="0"/>
        <v>16</v>
      </c>
      <c r="F26" s="60">
        <f>VLOOKUP($A26,'Return Data'!$B$7:$R$2292,11,0)</f>
        <v>0.94669999999999999</v>
      </c>
      <c r="G26" s="61">
        <f t="shared" si="1"/>
        <v>11</v>
      </c>
      <c r="H26" s="60">
        <f>VLOOKUP($A26,'Return Data'!$B$7:$R$2292,12,0)</f>
        <v>0.40970000000000001</v>
      </c>
      <c r="I26" s="61">
        <f t="shared" si="2"/>
        <v>16</v>
      </c>
      <c r="J26" s="60">
        <f>VLOOKUP($A26,'Return Data'!$B$7:$R$2292,13,0)</f>
        <v>-4.5415999999999999</v>
      </c>
      <c r="K26" s="61">
        <f t="shared" si="3"/>
        <v>16</v>
      </c>
      <c r="L26" s="60">
        <f>VLOOKUP($A26,'Return Data'!$B$7:$R$2292,17,0)</f>
        <v>12.650399999999999</v>
      </c>
      <c r="M26" s="61">
        <f t="shared" si="6"/>
        <v>12</v>
      </c>
      <c r="N26" s="60">
        <f>VLOOKUP($A26,'Return Data'!$B$7:$R$2292,14,0)</f>
        <v>15.974299999999999</v>
      </c>
      <c r="O26" s="61">
        <f t="shared" si="10"/>
        <v>9</v>
      </c>
      <c r="P26" s="60">
        <f>VLOOKUP($A26,'Return Data'!$B$7:$R$2292,15,0)</f>
        <v>11.666399999999999</v>
      </c>
      <c r="Q26" s="61">
        <f t="shared" si="11"/>
        <v>5</v>
      </c>
      <c r="R26" s="60">
        <f>VLOOKUP($A26,'Return Data'!$B$7:$R$2292,16,0)</f>
        <v>13.778600000000001</v>
      </c>
      <c r="S26" s="62">
        <f t="shared" si="7"/>
        <v>13</v>
      </c>
    </row>
    <row r="27" spans="1:19" x14ac:dyDescent="0.3">
      <c r="A27" s="58" t="s">
        <v>806</v>
      </c>
      <c r="B27" s="59">
        <f>VLOOKUP($A27,'Return Data'!$B$7:$R$2292,3,0)</f>
        <v>44958</v>
      </c>
      <c r="C27" s="60">
        <f>VLOOKUP($A27,'Return Data'!$B$7:$R$2292,4,0)</f>
        <v>15.9757</v>
      </c>
      <c r="D27" s="60">
        <f>VLOOKUP($A27,'Return Data'!$B$7:$R$2292,10,0)</f>
        <v>-4.1051000000000002</v>
      </c>
      <c r="E27" s="61">
        <f t="shared" si="0"/>
        <v>12</v>
      </c>
      <c r="F27" s="60">
        <f>VLOOKUP($A27,'Return Data'!$B$7:$R$2292,11,0)</f>
        <v>2.8864999999999998</v>
      </c>
      <c r="G27" s="61">
        <f t="shared" si="1"/>
        <v>6</v>
      </c>
      <c r="H27" s="60">
        <f>VLOOKUP($A27,'Return Data'!$B$7:$R$2292,12,0)</f>
        <v>3.6501000000000001</v>
      </c>
      <c r="I27" s="61">
        <f t="shared" si="2"/>
        <v>7</v>
      </c>
      <c r="J27" s="60">
        <f>VLOOKUP($A27,'Return Data'!$B$7:$R$2292,13,0)</f>
        <v>0.11219999999999999</v>
      </c>
      <c r="K27" s="61">
        <f t="shared" si="3"/>
        <v>8</v>
      </c>
      <c r="L27" s="60">
        <f>VLOOKUP($A27,'Return Data'!$B$7:$R$2292,17,0)</f>
        <v>15.693199999999999</v>
      </c>
      <c r="M27" s="61">
        <f t="shared" si="6"/>
        <v>6</v>
      </c>
      <c r="N27" s="60"/>
      <c r="O27" s="61"/>
      <c r="P27" s="60"/>
      <c r="Q27" s="61"/>
      <c r="R27" s="60">
        <f>VLOOKUP($A27,'Return Data'!$B$7:$R$2292,16,0)</f>
        <v>15.9718</v>
      </c>
      <c r="S27" s="62">
        <f t="shared" si="7"/>
        <v>7</v>
      </c>
    </row>
    <row r="28" spans="1:19" x14ac:dyDescent="0.3">
      <c r="A28" s="58" t="s">
        <v>808</v>
      </c>
      <c r="B28" s="59">
        <f>VLOOKUP($A28,'Return Data'!$B$7:$R$2292,3,0)</f>
        <v>44958</v>
      </c>
      <c r="C28" s="60">
        <f>VLOOKUP($A28,'Return Data'!$B$7:$R$2292,4,0)</f>
        <v>18.29</v>
      </c>
      <c r="D28" s="60">
        <f>VLOOKUP($A28,'Return Data'!$B$7:$R$2292,10,0)</f>
        <v>-3.2275</v>
      </c>
      <c r="E28" s="61">
        <f t="shared" si="0"/>
        <v>8</v>
      </c>
      <c r="F28" s="60">
        <f>VLOOKUP($A28,'Return Data'!$B$7:$R$2292,11,0)</f>
        <v>1.8373999999999999</v>
      </c>
      <c r="G28" s="61">
        <f t="shared" si="1"/>
        <v>9</v>
      </c>
      <c r="H28" s="60">
        <f>VLOOKUP($A28,'Return Data'!$B$7:$R$2292,12,0)</f>
        <v>3.5087999999999999</v>
      </c>
      <c r="I28" s="61">
        <f t="shared" si="2"/>
        <v>8</v>
      </c>
      <c r="J28" s="60">
        <f>VLOOKUP($A28,'Return Data'!$B$7:$R$2292,13,0)</f>
        <v>-1.5608</v>
      </c>
      <c r="K28" s="61">
        <f t="shared" si="3"/>
        <v>13</v>
      </c>
      <c r="L28" s="60">
        <f>VLOOKUP($A28,'Return Data'!$B$7:$R$2292,17,0)</f>
        <v>13.6114</v>
      </c>
      <c r="M28" s="61">
        <f t="shared" si="6"/>
        <v>9</v>
      </c>
      <c r="N28" s="60">
        <f>VLOOKUP($A28,'Return Data'!$B$7:$R$2292,14,0)</f>
        <v>17.2395</v>
      </c>
      <c r="O28" s="61">
        <f t="shared" si="10"/>
        <v>7</v>
      </c>
      <c r="P28" s="60"/>
      <c r="Q28" s="61"/>
      <c r="R28" s="60">
        <f>VLOOKUP($A28,'Return Data'!$B$7:$R$2292,16,0)</f>
        <v>18.851900000000001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-4.2095285714285708</v>
      </c>
      <c r="E30" s="69"/>
      <c r="F30" s="70">
        <f>AVERAGE(F8:F28)</f>
        <v>0.83286666666666676</v>
      </c>
      <c r="G30" s="69"/>
      <c r="H30" s="70">
        <f>AVERAGE(H8:H28)</f>
        <v>2.6816904761904761</v>
      </c>
      <c r="I30" s="69"/>
      <c r="J30" s="70">
        <f>AVERAGE(J8:J28)</f>
        <v>-1.2953571428571429</v>
      </c>
      <c r="K30" s="69"/>
      <c r="L30" s="70">
        <f>AVERAGE(L8:L28)</f>
        <v>12.552390476190475</v>
      </c>
      <c r="M30" s="69"/>
      <c r="N30" s="70">
        <f>AVERAGE(N8:N28)</f>
        <v>14.392430000000001</v>
      </c>
      <c r="O30" s="69"/>
      <c r="P30" s="70">
        <f>AVERAGE(P8:P28)</f>
        <v>10.127333333333333</v>
      </c>
      <c r="Q30" s="69"/>
      <c r="R30" s="70">
        <f>AVERAGE(R8:R28)</f>
        <v>13.829023809523809</v>
      </c>
      <c r="S30" s="71"/>
    </row>
    <row r="31" spans="1:19" x14ac:dyDescent="0.3">
      <c r="A31" s="68" t="s">
        <v>28</v>
      </c>
      <c r="B31" s="69"/>
      <c r="C31" s="69"/>
      <c r="D31" s="70">
        <f>MIN(D8:D28)</f>
        <v>-10.030099999999999</v>
      </c>
      <c r="E31" s="69"/>
      <c r="F31" s="70">
        <f>MIN(F8:F28)</f>
        <v>-9.7582000000000004</v>
      </c>
      <c r="G31" s="69"/>
      <c r="H31" s="70">
        <f>MIN(H8:H28)</f>
        <v>-10.8172</v>
      </c>
      <c r="I31" s="69"/>
      <c r="J31" s="70">
        <f>MIN(J8:J28)</f>
        <v>-15.0924</v>
      </c>
      <c r="K31" s="69"/>
      <c r="L31" s="70">
        <f>MIN(L8:L28)</f>
        <v>0</v>
      </c>
      <c r="M31" s="69"/>
      <c r="N31" s="70">
        <f>MIN(N8:N28)</f>
        <v>0</v>
      </c>
      <c r="O31" s="69"/>
      <c r="P31" s="70">
        <f>MIN(P8:P28)</f>
        <v>5.7615999999999996</v>
      </c>
      <c r="Q31" s="69"/>
      <c r="R31" s="70">
        <f>MIN(R8:R28)</f>
        <v>0</v>
      </c>
      <c r="S31" s="71"/>
    </row>
    <row r="32" spans="1:19" ht="15" thickBot="1" x14ac:dyDescent="0.35">
      <c r="A32" s="72" t="s">
        <v>29</v>
      </c>
      <c r="B32" s="73"/>
      <c r="C32" s="73"/>
      <c r="D32" s="74">
        <f>MAX(D8:D28)</f>
        <v>0</v>
      </c>
      <c r="E32" s="73"/>
      <c r="F32" s="74">
        <f>MAX(F8:F28)</f>
        <v>7.7144000000000004</v>
      </c>
      <c r="G32" s="73"/>
      <c r="H32" s="74">
        <f>MAX(H8:H28)</f>
        <v>12.530099999999999</v>
      </c>
      <c r="I32" s="73"/>
      <c r="J32" s="74">
        <f>MAX(J8:J28)</f>
        <v>12.9643</v>
      </c>
      <c r="K32" s="73"/>
      <c r="L32" s="74">
        <f>MAX(L8:L28)</f>
        <v>26.772400000000001</v>
      </c>
      <c r="M32" s="73"/>
      <c r="N32" s="74">
        <f>MAX(N8:N28)</f>
        <v>22.0791</v>
      </c>
      <c r="O32" s="73"/>
      <c r="P32" s="74">
        <f>MAX(P8:P28)</f>
        <v>16.233000000000001</v>
      </c>
      <c r="Q32" s="73"/>
      <c r="R32" s="74">
        <f>MAX(R8:R28)</f>
        <v>19.115300000000001</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774</v>
      </c>
      <c r="B8" s="59">
        <f>VLOOKUP($A8,'Return Data'!$B$7:$R$2292,3,0)</f>
        <v>44958</v>
      </c>
      <c r="C8" s="60">
        <f>VLOOKUP($A8,'Return Data'!$B$7:$R$2292,4,0)</f>
        <v>90.345600000000005</v>
      </c>
      <c r="D8" s="60">
        <f>VLOOKUP($A8,'Return Data'!$B$7:$R$2292,10,0)</f>
        <v>-3.5301999999999998</v>
      </c>
      <c r="E8" s="61">
        <f t="shared" ref="E8:E28" si="0">RANK(D8,D$8:D$28,0)</f>
        <v>9</v>
      </c>
      <c r="F8" s="60">
        <f>VLOOKUP($A8,'Return Data'!$B$7:$R$2292,11,0)</f>
        <v>0.37819999999999998</v>
      </c>
      <c r="G8" s="61">
        <f t="shared" ref="G8:G28" si="1">RANK(F8,F$8:F$28,0)</f>
        <v>12</v>
      </c>
      <c r="H8" s="60">
        <f>VLOOKUP($A8,'Return Data'!$B$7:$R$2292,12,0)</f>
        <v>2.3631000000000002</v>
      </c>
      <c r="I8" s="61">
        <f t="shared" ref="I8:I28" si="2">RANK(H8,H$8:H$28,0)</f>
        <v>9</v>
      </c>
      <c r="J8" s="60">
        <f>VLOOKUP($A8,'Return Data'!$B$7:$R$2292,13,0)</f>
        <v>-2.5118999999999998</v>
      </c>
      <c r="K8" s="61">
        <f t="shared" ref="K8:K28" si="3">RANK(J8,J$8:J$28,0)</f>
        <v>12</v>
      </c>
      <c r="L8" s="60">
        <f>VLOOKUP($A8,'Return Data'!$B$7:$R$2292,17,0)</f>
        <v>10.194100000000001</v>
      </c>
      <c r="M8" s="61">
        <f t="shared" ref="M8:M28" si="4">RANK(L8,L$8:L$28,0)</f>
        <v>14</v>
      </c>
      <c r="N8" s="60">
        <f>VLOOKUP($A8,'Return Data'!$B$7:$R$2292,14,0)</f>
        <v>12.5397</v>
      </c>
      <c r="O8" s="61">
        <f t="shared" ref="O8" si="5">RANK(N8,N$8:N$28,0)</f>
        <v>12</v>
      </c>
      <c r="P8" s="60">
        <f>VLOOKUP($A8,'Return Data'!$B$7:$R$2292,15,0)</f>
        <v>8.6404999999999994</v>
      </c>
      <c r="Q8" s="61">
        <f>RANK(P8,P$8:P$28,0)</f>
        <v>9</v>
      </c>
      <c r="R8" s="60">
        <f>VLOOKUP($A8,'Return Data'!$B$7:$R$2292,16,0)</f>
        <v>13.580299999999999</v>
      </c>
      <c r="S8" s="62">
        <f t="shared" ref="S8:S28" si="6">RANK(R8,R$8:R$28,0)</f>
        <v>10</v>
      </c>
    </row>
    <row r="9" spans="1:20" x14ac:dyDescent="0.3">
      <c r="A9" s="58" t="s">
        <v>777</v>
      </c>
      <c r="B9" s="59">
        <f>VLOOKUP($A9,'Return Data'!$B$7:$R$2292,3,0)</f>
        <v>44958</v>
      </c>
      <c r="C9" s="60">
        <f>VLOOKUP($A9,'Return Data'!$B$7:$R$2292,4,0)</f>
        <v>37.06</v>
      </c>
      <c r="D9" s="60">
        <f>VLOOKUP($A9,'Return Data'!$B$7:$R$2292,10,0)</f>
        <v>-10.266299999999999</v>
      </c>
      <c r="E9" s="61">
        <f t="shared" si="0"/>
        <v>21</v>
      </c>
      <c r="F9" s="60">
        <f>VLOOKUP($A9,'Return Data'!$B$7:$R$2292,11,0)</f>
        <v>-10.2446</v>
      </c>
      <c r="G9" s="61">
        <f t="shared" si="1"/>
        <v>21</v>
      </c>
      <c r="H9" s="60">
        <f>VLOOKUP($A9,'Return Data'!$B$7:$R$2292,12,0)</f>
        <v>-11.551299999999999</v>
      </c>
      <c r="I9" s="61">
        <f t="shared" si="2"/>
        <v>21</v>
      </c>
      <c r="J9" s="60">
        <f>VLOOKUP($A9,'Return Data'!$B$7:$R$2292,13,0)</f>
        <v>-16.001799999999999</v>
      </c>
      <c r="K9" s="61">
        <f t="shared" si="3"/>
        <v>21</v>
      </c>
      <c r="L9" s="60">
        <f>VLOOKUP($A9,'Return Data'!$B$7:$R$2292,17,0)</f>
        <v>0.55779999999999996</v>
      </c>
      <c r="M9" s="61">
        <f t="shared" si="4"/>
        <v>20</v>
      </c>
      <c r="N9" s="60">
        <f>VLOOKUP($A9,'Return Data'!$B$7:$R$2292,14,0)</f>
        <v>5.6578999999999997</v>
      </c>
      <c r="O9" s="61">
        <f t="shared" ref="O9:O28" si="7">RANK(N9,N$8:N$28,0)</f>
        <v>19</v>
      </c>
      <c r="P9" s="60">
        <f>VLOOKUP($A9,'Return Data'!$B$7:$R$2292,15,0)</f>
        <v>6.7653999999999996</v>
      </c>
      <c r="Q9" s="61">
        <f t="shared" ref="Q9:Q26" si="8">RANK(P9,P$8:P$28,0)</f>
        <v>12</v>
      </c>
      <c r="R9" s="60">
        <f>VLOOKUP($A9,'Return Data'!$B$7:$R$2292,16,0)</f>
        <v>13.1541</v>
      </c>
      <c r="S9" s="62">
        <f t="shared" si="6"/>
        <v>12</v>
      </c>
    </row>
    <row r="10" spans="1:20" x14ac:dyDescent="0.3">
      <c r="A10" s="58" t="s">
        <v>1918</v>
      </c>
      <c r="B10" s="59">
        <f>VLOOKUP($A10,'Return Data'!$B$7:$R$2292,3,0)</f>
        <v>44958</v>
      </c>
      <c r="C10" s="60">
        <f>VLOOKUP($A10,'Return Data'!$B$7:$R$2292,4,0)</f>
        <v>14.395899999999999</v>
      </c>
      <c r="D10" s="60">
        <f>VLOOKUP($A10,'Return Data'!$B$7:$R$2292,10,0)</f>
        <v>-5.5937999999999999</v>
      </c>
      <c r="E10" s="61">
        <f t="shared" si="0"/>
        <v>14</v>
      </c>
      <c r="F10" s="60">
        <f>VLOOKUP($A10,'Return Data'!$B$7:$R$2292,11,0)</f>
        <v>-1.2884</v>
      </c>
      <c r="G10" s="61">
        <f t="shared" si="1"/>
        <v>15</v>
      </c>
      <c r="H10" s="60">
        <f>VLOOKUP($A10,'Return Data'!$B$7:$R$2292,12,0)</f>
        <v>0.8498</v>
      </c>
      <c r="I10" s="61">
        <f t="shared" si="2"/>
        <v>14</v>
      </c>
      <c r="J10" s="60">
        <f>VLOOKUP($A10,'Return Data'!$B$7:$R$2292,13,0)</f>
        <v>-1.0046999999999999</v>
      </c>
      <c r="K10" s="61">
        <f t="shared" si="3"/>
        <v>8</v>
      </c>
      <c r="L10" s="60">
        <f>VLOOKUP($A10,'Return Data'!$B$7:$R$2292,17,0)</f>
        <v>9.4650999999999996</v>
      </c>
      <c r="M10" s="61">
        <f t="shared" si="4"/>
        <v>15</v>
      </c>
      <c r="N10" s="60">
        <f>VLOOKUP($A10,'Return Data'!$B$7:$R$2292,14,0)</f>
        <v>11.3787</v>
      </c>
      <c r="O10" s="61">
        <f t="shared" si="7"/>
        <v>14</v>
      </c>
      <c r="P10" s="60">
        <f>VLOOKUP($A10,'Return Data'!$B$7:$R$2292,15,0)</f>
        <v>7.1889000000000003</v>
      </c>
      <c r="Q10" s="61">
        <f t="shared" si="8"/>
        <v>11</v>
      </c>
      <c r="R10" s="60">
        <f>VLOOKUP($A10,'Return Data'!$B$7:$R$2292,16,0)</f>
        <v>7.0804999999999998</v>
      </c>
      <c r="S10" s="62">
        <f t="shared" si="6"/>
        <v>19</v>
      </c>
    </row>
    <row r="11" spans="1:20" x14ac:dyDescent="0.3">
      <c r="A11" s="58" t="s">
        <v>779</v>
      </c>
      <c r="B11" s="59">
        <f>VLOOKUP($A11,'Return Data'!$B$7:$R$2292,3,0)</f>
        <v>44958</v>
      </c>
      <c r="C11" s="60">
        <f>VLOOKUP($A11,'Return Data'!$B$7:$R$2292,4,0)</f>
        <v>32.365000000000002</v>
      </c>
      <c r="D11" s="60">
        <f>VLOOKUP($A11,'Return Data'!$B$7:$R$2292,10,0)</f>
        <v>-6.6429999999999998</v>
      </c>
      <c r="E11" s="61">
        <f t="shared" si="0"/>
        <v>18</v>
      </c>
      <c r="F11" s="60">
        <f>VLOOKUP($A11,'Return Data'!$B$7:$R$2292,11,0)</f>
        <v>-1.9450000000000001</v>
      </c>
      <c r="G11" s="61">
        <f t="shared" si="1"/>
        <v>16</v>
      </c>
      <c r="H11" s="60">
        <f>VLOOKUP($A11,'Return Data'!$B$7:$R$2292,12,0)</f>
        <v>1.41</v>
      </c>
      <c r="I11" s="61">
        <f t="shared" si="2"/>
        <v>13</v>
      </c>
      <c r="J11" s="60">
        <f>VLOOKUP($A11,'Return Data'!$B$7:$R$2292,13,0)</f>
        <v>-6.1721000000000004</v>
      </c>
      <c r="K11" s="61">
        <f t="shared" si="3"/>
        <v>17</v>
      </c>
      <c r="L11" s="60">
        <f>VLOOKUP($A11,'Return Data'!$B$7:$R$2292,17,0)</f>
        <v>5.5970000000000004</v>
      </c>
      <c r="M11" s="61">
        <f t="shared" si="4"/>
        <v>17</v>
      </c>
      <c r="N11" s="60">
        <f>VLOOKUP($A11,'Return Data'!$B$7:$R$2292,14,0)</f>
        <v>7.7861000000000002</v>
      </c>
      <c r="O11" s="61">
        <f t="shared" si="7"/>
        <v>18</v>
      </c>
      <c r="P11" s="60">
        <f>VLOOKUP($A11,'Return Data'!$B$7:$R$2292,15,0)</f>
        <v>6.4915000000000003</v>
      </c>
      <c r="Q11" s="61">
        <f t="shared" si="8"/>
        <v>13</v>
      </c>
      <c r="R11" s="60">
        <f>VLOOKUP($A11,'Return Data'!$B$7:$R$2292,16,0)</f>
        <v>9.7253000000000007</v>
      </c>
      <c r="S11" s="62">
        <f t="shared" si="6"/>
        <v>17</v>
      </c>
    </row>
    <row r="12" spans="1:20" x14ac:dyDescent="0.3">
      <c r="A12" s="58" t="s">
        <v>780</v>
      </c>
      <c r="B12" s="59">
        <f>VLOOKUP($A12,'Return Data'!$B$7:$R$2292,3,0)</f>
        <v>44958</v>
      </c>
      <c r="C12" s="60">
        <f>VLOOKUP($A12,'Return Data'!$B$7:$R$2292,4,0)</f>
        <v>69.460400000000007</v>
      </c>
      <c r="D12" s="60">
        <f>VLOOKUP($A12,'Return Data'!$B$7:$R$2292,10,0)</f>
        <v>-2.6052</v>
      </c>
      <c r="E12" s="61">
        <f t="shared" si="0"/>
        <v>5</v>
      </c>
      <c r="F12" s="60">
        <f>VLOOKUP($A12,'Return Data'!$B$7:$R$2292,11,0)</f>
        <v>4.4706000000000001</v>
      </c>
      <c r="G12" s="61">
        <f t="shared" si="1"/>
        <v>2</v>
      </c>
      <c r="H12" s="60">
        <f>VLOOKUP($A12,'Return Data'!$B$7:$R$2292,12,0)</f>
        <v>8.8872999999999998</v>
      </c>
      <c r="I12" s="61">
        <f t="shared" si="2"/>
        <v>2</v>
      </c>
      <c r="J12" s="60">
        <f>VLOOKUP($A12,'Return Data'!$B$7:$R$2292,13,0)</f>
        <v>2.5116000000000001</v>
      </c>
      <c r="K12" s="61">
        <f t="shared" si="3"/>
        <v>2</v>
      </c>
      <c r="L12" s="60">
        <f>VLOOKUP($A12,'Return Data'!$B$7:$R$2292,17,0)</f>
        <v>17.718900000000001</v>
      </c>
      <c r="M12" s="61">
        <f t="shared" si="4"/>
        <v>2</v>
      </c>
      <c r="N12" s="60">
        <f>VLOOKUP($A12,'Return Data'!$B$7:$R$2292,14,0)</f>
        <v>17.995999999999999</v>
      </c>
      <c r="O12" s="61">
        <f t="shared" si="7"/>
        <v>5</v>
      </c>
      <c r="P12" s="60">
        <f>VLOOKUP($A12,'Return Data'!$B$7:$R$2292,15,0)</f>
        <v>10.7394</v>
      </c>
      <c r="Q12" s="61">
        <f t="shared" si="8"/>
        <v>4</v>
      </c>
      <c r="R12" s="60">
        <f>VLOOKUP($A12,'Return Data'!$B$7:$R$2292,16,0)</f>
        <v>13.291</v>
      </c>
      <c r="S12" s="62">
        <f t="shared" si="6"/>
        <v>11</v>
      </c>
    </row>
    <row r="13" spans="1:20" x14ac:dyDescent="0.3">
      <c r="A13" s="58" t="s">
        <v>782</v>
      </c>
      <c r="B13" s="59">
        <f>VLOOKUP($A13,'Return Data'!$B$7:$R$2292,3,0)</f>
        <v>44958</v>
      </c>
      <c r="C13" s="60">
        <f>VLOOKUP($A13,'Return Data'!$B$7:$R$2292,4,0)</f>
        <v>130.53100000000001</v>
      </c>
      <c r="D13" s="60">
        <f>VLOOKUP($A13,'Return Data'!$B$7:$R$2292,10,0)</f>
        <v>-2.0059999999999998</v>
      </c>
      <c r="E13" s="61">
        <f t="shared" si="0"/>
        <v>2</v>
      </c>
      <c r="F13" s="60">
        <f>VLOOKUP($A13,'Return Data'!$B$7:$R$2292,11,0)</f>
        <v>6.9812000000000003</v>
      </c>
      <c r="G13" s="61">
        <f t="shared" si="1"/>
        <v>1</v>
      </c>
      <c r="H13" s="60">
        <f>VLOOKUP($A13,'Return Data'!$B$7:$R$2292,12,0)</f>
        <v>11.3803</v>
      </c>
      <c r="I13" s="61">
        <f t="shared" si="2"/>
        <v>1</v>
      </c>
      <c r="J13" s="60">
        <f>VLOOKUP($A13,'Return Data'!$B$7:$R$2292,13,0)</f>
        <v>11.4116</v>
      </c>
      <c r="K13" s="61">
        <f t="shared" si="3"/>
        <v>1</v>
      </c>
      <c r="L13" s="60">
        <f>VLOOKUP($A13,'Return Data'!$B$7:$R$2292,17,0)</f>
        <v>25.131</v>
      </c>
      <c r="M13" s="61">
        <f t="shared" si="4"/>
        <v>1</v>
      </c>
      <c r="N13" s="60">
        <f>VLOOKUP($A13,'Return Data'!$B$7:$R$2292,14,0)</f>
        <v>19.543900000000001</v>
      </c>
      <c r="O13" s="61">
        <f t="shared" si="7"/>
        <v>3</v>
      </c>
      <c r="P13" s="60">
        <f>VLOOKUP($A13,'Return Data'!$B$7:$R$2292,15,0)</f>
        <v>8.7875999999999994</v>
      </c>
      <c r="Q13" s="61">
        <f t="shared" si="8"/>
        <v>8</v>
      </c>
      <c r="R13" s="60">
        <f>VLOOKUP($A13,'Return Data'!$B$7:$R$2292,16,0)</f>
        <v>14.995699999999999</v>
      </c>
      <c r="S13" s="62">
        <f t="shared" si="6"/>
        <v>4</v>
      </c>
    </row>
    <row r="14" spans="1:20" x14ac:dyDescent="0.3">
      <c r="A14" s="58" t="s">
        <v>784</v>
      </c>
      <c r="B14" s="59">
        <f>VLOOKUP($A14,'Return Data'!$B$7:$R$2292,3,0)</f>
        <v>44958</v>
      </c>
      <c r="C14" s="60">
        <f>VLOOKUP($A14,'Return Data'!$B$7:$R$2292,4,0)</f>
        <v>51.29</v>
      </c>
      <c r="D14" s="60">
        <f>VLOOKUP($A14,'Return Data'!$B$7:$R$2292,10,0)</f>
        <v>-2.3233999999999999</v>
      </c>
      <c r="E14" s="61">
        <f t="shared" si="0"/>
        <v>4</v>
      </c>
      <c r="F14" s="60">
        <f>VLOOKUP($A14,'Return Data'!$B$7:$R$2292,11,0)</f>
        <v>3.1162000000000001</v>
      </c>
      <c r="G14" s="61">
        <f t="shared" si="1"/>
        <v>5</v>
      </c>
      <c r="H14" s="60">
        <f>VLOOKUP($A14,'Return Data'!$B$7:$R$2292,12,0)</f>
        <v>7.1219999999999999</v>
      </c>
      <c r="I14" s="61">
        <f t="shared" si="2"/>
        <v>3</v>
      </c>
      <c r="J14" s="60">
        <f>VLOOKUP($A14,'Return Data'!$B$7:$R$2292,13,0)</f>
        <v>2.3957000000000002</v>
      </c>
      <c r="K14" s="61">
        <f t="shared" si="3"/>
        <v>3</v>
      </c>
      <c r="L14" s="60">
        <f>VLOOKUP($A14,'Return Data'!$B$7:$R$2292,17,0)</f>
        <v>16.5931</v>
      </c>
      <c r="M14" s="61">
        <f t="shared" si="4"/>
        <v>4</v>
      </c>
      <c r="N14" s="60">
        <f>VLOOKUP($A14,'Return Data'!$B$7:$R$2292,14,0)</f>
        <v>20.573799999999999</v>
      </c>
      <c r="O14" s="61">
        <f t="shared" si="7"/>
        <v>1</v>
      </c>
      <c r="P14" s="60">
        <f>VLOOKUP($A14,'Return Data'!$B$7:$R$2292,15,0)</f>
        <v>11.3306</v>
      </c>
      <c r="Q14" s="61">
        <f t="shared" si="8"/>
        <v>2</v>
      </c>
      <c r="R14" s="60">
        <f>VLOOKUP($A14,'Return Data'!$B$7:$R$2292,16,0)</f>
        <v>12.6843</v>
      </c>
      <c r="S14" s="62">
        <f t="shared" si="6"/>
        <v>13</v>
      </c>
    </row>
    <row r="15" spans="1:20" x14ac:dyDescent="0.3">
      <c r="A15" s="58" t="s">
        <v>787</v>
      </c>
      <c r="B15" s="59">
        <f>VLOOKUP($A15,'Return Data'!$B$7:$R$2292,3,0)</f>
        <v>44958</v>
      </c>
      <c r="C15" s="60">
        <f>VLOOKUP($A15,'Return Data'!$B$7:$R$2292,4,0)</f>
        <v>15.26</v>
      </c>
      <c r="D15" s="60">
        <f>VLOOKUP($A15,'Return Data'!$B$7:$R$2292,10,0)</f>
        <v>-3.1111</v>
      </c>
      <c r="E15" s="61">
        <f t="shared" si="0"/>
        <v>7</v>
      </c>
      <c r="F15" s="60">
        <f>VLOOKUP($A15,'Return Data'!$B$7:$R$2292,11,0)</f>
        <v>1.8011999999999999</v>
      </c>
      <c r="G15" s="61">
        <f t="shared" si="1"/>
        <v>8</v>
      </c>
      <c r="H15" s="60">
        <f>VLOOKUP($A15,'Return Data'!$B$7:$R$2292,12,0)</f>
        <v>3.1080999999999999</v>
      </c>
      <c r="I15" s="61">
        <f t="shared" si="2"/>
        <v>6</v>
      </c>
      <c r="J15" s="60">
        <f>VLOOKUP($A15,'Return Data'!$B$7:$R$2292,13,0)</f>
        <v>-1.1016999999999999</v>
      </c>
      <c r="K15" s="61">
        <f t="shared" si="3"/>
        <v>9</v>
      </c>
      <c r="L15" s="60">
        <f>VLOOKUP($A15,'Return Data'!$B$7:$R$2292,17,0)</f>
        <v>12.3012</v>
      </c>
      <c r="M15" s="61">
        <f t="shared" si="4"/>
        <v>11</v>
      </c>
      <c r="N15" s="60">
        <f>VLOOKUP($A15,'Return Data'!$B$7:$R$2292,14,0)</f>
        <v>14.2691</v>
      </c>
      <c r="O15" s="61">
        <f t="shared" si="7"/>
        <v>10</v>
      </c>
      <c r="P15" s="60"/>
      <c r="Q15" s="61"/>
      <c r="R15" s="60">
        <f>VLOOKUP($A15,'Return Data'!$B$7:$R$2292,16,0)</f>
        <v>8.4488000000000003</v>
      </c>
      <c r="S15" s="62">
        <f t="shared" si="6"/>
        <v>18</v>
      </c>
    </row>
    <row r="16" spans="1:20" x14ac:dyDescent="0.3">
      <c r="A16" s="58" t="s">
        <v>789</v>
      </c>
      <c r="B16" s="59">
        <f>VLOOKUP($A16,'Return Data'!$B$7:$R$2292,3,0)</f>
        <v>44958</v>
      </c>
      <c r="C16" s="60">
        <f>VLOOKUP($A16,'Return Data'!$B$7:$R$2292,4,0)</f>
        <v>50.473999999999997</v>
      </c>
      <c r="D16" s="60">
        <f>VLOOKUP($A16,'Return Data'!$B$7:$R$2292,10,0)</f>
        <v>-6.3562000000000003</v>
      </c>
      <c r="E16" s="61">
        <f t="shared" si="0"/>
        <v>17</v>
      </c>
      <c r="F16" s="60">
        <f>VLOOKUP($A16,'Return Data'!$B$7:$R$2292,11,0)</f>
        <v>-4.6040000000000001</v>
      </c>
      <c r="G16" s="61">
        <f t="shared" si="1"/>
        <v>20</v>
      </c>
      <c r="H16" s="60">
        <f>VLOOKUP($A16,'Return Data'!$B$7:$R$2292,12,0)</f>
        <v>-3.0278999999999998</v>
      </c>
      <c r="I16" s="61">
        <f t="shared" si="2"/>
        <v>20</v>
      </c>
      <c r="J16" s="60">
        <f>VLOOKUP($A16,'Return Data'!$B$7:$R$2292,13,0)</f>
        <v>-8.5946999999999996</v>
      </c>
      <c r="K16" s="61">
        <f t="shared" si="3"/>
        <v>20</v>
      </c>
      <c r="L16" s="60">
        <f>VLOOKUP($A16,'Return Data'!$B$7:$R$2292,17,0)</f>
        <v>5.1970999999999998</v>
      </c>
      <c r="M16" s="61">
        <f t="shared" si="4"/>
        <v>18</v>
      </c>
      <c r="N16" s="60">
        <f>VLOOKUP($A16,'Return Data'!$B$7:$R$2292,14,0)</f>
        <v>8.6639999999999997</v>
      </c>
      <c r="O16" s="61">
        <f t="shared" si="7"/>
        <v>16</v>
      </c>
      <c r="P16" s="60">
        <f>VLOOKUP($A16,'Return Data'!$B$7:$R$2292,15,0)</f>
        <v>4.3006000000000002</v>
      </c>
      <c r="Q16" s="61">
        <f t="shared" si="8"/>
        <v>15</v>
      </c>
      <c r="R16" s="60">
        <f>VLOOKUP($A16,'Return Data'!$B$7:$R$2292,16,0)</f>
        <v>10.0572</v>
      </c>
      <c r="S16" s="62">
        <f t="shared" si="6"/>
        <v>16</v>
      </c>
    </row>
    <row r="17" spans="1:19" x14ac:dyDescent="0.3">
      <c r="A17" s="58" t="s">
        <v>791</v>
      </c>
      <c r="B17" s="59">
        <f>VLOOKUP($A17,'Return Data'!$B$7:$R$2292,3,0)</f>
        <v>44958</v>
      </c>
      <c r="C17" s="60">
        <f>VLOOKUP($A17,'Return Data'!$B$7:$R$2292,4,0)</f>
        <v>30.126799999999999</v>
      </c>
      <c r="D17" s="60">
        <f>VLOOKUP($A17,'Return Data'!$B$7:$R$2292,10,0)</f>
        <v>-2.2519999999999998</v>
      </c>
      <c r="E17" s="61">
        <f t="shared" si="0"/>
        <v>3</v>
      </c>
      <c r="F17" s="60">
        <f>VLOOKUP($A17,'Return Data'!$B$7:$R$2292,11,0)</f>
        <v>4.3865999999999996</v>
      </c>
      <c r="G17" s="61">
        <f t="shared" si="1"/>
        <v>3</v>
      </c>
      <c r="H17" s="60">
        <f>VLOOKUP($A17,'Return Data'!$B$7:$R$2292,12,0)</f>
        <v>5.7870999999999997</v>
      </c>
      <c r="I17" s="61">
        <f t="shared" si="2"/>
        <v>4</v>
      </c>
      <c r="J17" s="60">
        <f>VLOOKUP($A17,'Return Data'!$B$7:$R$2292,13,0)</f>
        <v>-1.6855</v>
      </c>
      <c r="K17" s="61">
        <f t="shared" si="3"/>
        <v>11</v>
      </c>
      <c r="L17" s="60">
        <f>VLOOKUP($A17,'Return Data'!$B$7:$R$2292,17,0)</f>
        <v>13.525</v>
      </c>
      <c r="M17" s="61">
        <f t="shared" si="4"/>
        <v>7</v>
      </c>
      <c r="N17" s="60">
        <f>VLOOKUP($A17,'Return Data'!$B$7:$R$2292,14,0)</f>
        <v>17.231300000000001</v>
      </c>
      <c r="O17" s="61">
        <f t="shared" si="7"/>
        <v>6</v>
      </c>
      <c r="P17" s="60">
        <f>VLOOKUP($A17,'Return Data'!$B$7:$R$2292,15,0)</f>
        <v>14.739000000000001</v>
      </c>
      <c r="Q17" s="61">
        <f t="shared" si="8"/>
        <v>1</v>
      </c>
      <c r="R17" s="60">
        <f>VLOOKUP($A17,'Return Data'!$B$7:$R$2292,16,0)</f>
        <v>14.2782</v>
      </c>
      <c r="S17" s="62">
        <f t="shared" si="6"/>
        <v>7</v>
      </c>
    </row>
    <row r="18" spans="1:19" x14ac:dyDescent="0.3">
      <c r="A18" s="58" t="s">
        <v>1956</v>
      </c>
      <c r="B18" s="59">
        <f>VLOOKUP($A18,'Return Data'!$B$7:$R$2292,3,0)</f>
        <v>44958</v>
      </c>
      <c r="C18" s="60">
        <f>VLOOKUP($A18,'Return Data'!$B$7:$R$2292,4,0)</f>
        <v>11.9284</v>
      </c>
      <c r="D18" s="60">
        <f>VLOOKUP($A18,'Return Data'!$B$7:$R$2292,10,0)</f>
        <v>-2.6078000000000001</v>
      </c>
      <c r="E18" s="61">
        <f t="shared" si="0"/>
        <v>6</v>
      </c>
      <c r="F18" s="60">
        <f>VLOOKUP($A18,'Return Data'!$B$7:$R$2292,11,0)</f>
        <v>3.4615999999999998</v>
      </c>
      <c r="G18" s="61">
        <f t="shared" si="1"/>
        <v>4</v>
      </c>
      <c r="H18" s="60">
        <f>VLOOKUP($A18,'Return Data'!$B$7:$R$2292,12,0)</f>
        <v>5.7313999999999998</v>
      </c>
      <c r="I18" s="61">
        <f t="shared" si="2"/>
        <v>5</v>
      </c>
      <c r="J18" s="60">
        <f>VLOOKUP($A18,'Return Data'!$B$7:$R$2292,13,0)</f>
        <v>0.1057</v>
      </c>
      <c r="K18" s="61">
        <f t="shared" si="3"/>
        <v>5</v>
      </c>
      <c r="L18" s="60">
        <f>VLOOKUP($A18,'Return Data'!$B$7:$R$2292,17,0)</f>
        <v>9.1354000000000006</v>
      </c>
      <c r="M18" s="61">
        <f t="shared" si="4"/>
        <v>16</v>
      </c>
      <c r="N18" s="60">
        <f>VLOOKUP($A18,'Return Data'!$B$7:$R$2292,14,0)</f>
        <v>7.9379999999999997</v>
      </c>
      <c r="O18" s="61">
        <f t="shared" si="7"/>
        <v>17</v>
      </c>
      <c r="P18" s="60">
        <f>VLOOKUP($A18,'Return Data'!$B$7:$R$2292,15,0)</f>
        <v>5.8262999999999998</v>
      </c>
      <c r="Q18" s="61">
        <f t="shared" si="8"/>
        <v>14</v>
      </c>
      <c r="R18" s="60">
        <f>VLOOKUP($A18,'Return Data'!$B$7:$R$2292,16,0)</f>
        <v>1.1889000000000001</v>
      </c>
      <c r="S18" s="62">
        <f t="shared" si="6"/>
        <v>20</v>
      </c>
    </row>
    <row r="19" spans="1:19" x14ac:dyDescent="0.3">
      <c r="A19" s="58" t="s">
        <v>793</v>
      </c>
      <c r="B19" s="59">
        <f>VLOOKUP($A19,'Return Data'!$B$7:$R$2292,3,0)</f>
        <v>44958</v>
      </c>
      <c r="C19" s="60">
        <f>VLOOKUP($A19,'Return Data'!$B$7:$R$2292,4,0)</f>
        <v>16.288</v>
      </c>
      <c r="D19" s="60">
        <f>VLOOKUP($A19,'Return Data'!$B$7:$R$2292,10,0)</f>
        <v>-4.7150999999999996</v>
      </c>
      <c r="E19" s="61">
        <f t="shared" si="0"/>
        <v>13</v>
      </c>
      <c r="F19" s="60">
        <f>VLOOKUP($A19,'Return Data'!$B$7:$R$2292,11,0)</f>
        <v>0.55559999999999998</v>
      </c>
      <c r="G19" s="61">
        <f t="shared" si="1"/>
        <v>10</v>
      </c>
      <c r="H19" s="60">
        <f>VLOOKUP($A19,'Return Data'!$B$7:$R$2292,12,0)</f>
        <v>1.8</v>
      </c>
      <c r="I19" s="61">
        <f t="shared" si="2"/>
        <v>12</v>
      </c>
      <c r="J19" s="60">
        <f>VLOOKUP($A19,'Return Data'!$B$7:$R$2292,13,0)</f>
        <v>-3.2778999999999998</v>
      </c>
      <c r="K19" s="61">
        <f t="shared" si="3"/>
        <v>15</v>
      </c>
      <c r="L19" s="60">
        <f>VLOOKUP($A19,'Return Data'!$B$7:$R$2292,17,0)</f>
        <v>12.6951</v>
      </c>
      <c r="M19" s="61">
        <f t="shared" si="4"/>
        <v>8</v>
      </c>
      <c r="N19" s="60">
        <f>VLOOKUP($A19,'Return Data'!$B$7:$R$2292,14,0)</f>
        <v>13.711600000000001</v>
      </c>
      <c r="O19" s="61">
        <f t="shared" si="7"/>
        <v>11</v>
      </c>
      <c r="P19" s="60"/>
      <c r="Q19" s="61"/>
      <c r="R19" s="60">
        <f>VLOOKUP($A19,'Return Data'!$B$7:$R$2292,16,0)</f>
        <v>14.728</v>
      </c>
      <c r="S19" s="62">
        <f t="shared" si="6"/>
        <v>5</v>
      </c>
    </row>
    <row r="20" spans="1:19" x14ac:dyDescent="0.3">
      <c r="A20" s="58" t="s">
        <v>795</v>
      </c>
      <c r="B20" s="59">
        <f>VLOOKUP($A20,'Return Data'!$B$7:$R$2292,3,0)</f>
        <v>0</v>
      </c>
      <c r="C20" s="60">
        <f>VLOOKUP($A20,'Return Data'!$B$7:$R$2292,4,0)</f>
        <v>0</v>
      </c>
      <c r="D20" s="60">
        <f>VLOOKUP($A20,'Return Data'!$B$7:$R$2292,10,0)</f>
        <v>0</v>
      </c>
      <c r="E20" s="61">
        <f t="shared" si="0"/>
        <v>1</v>
      </c>
      <c r="F20" s="60">
        <f>VLOOKUP($A20,'Return Data'!$B$7:$R$2292,11,0)</f>
        <v>0</v>
      </c>
      <c r="G20" s="61">
        <f t="shared" si="1"/>
        <v>13</v>
      </c>
      <c r="H20" s="60">
        <f>VLOOKUP($A20,'Return Data'!$B$7:$R$2292,12,0)</f>
        <v>0</v>
      </c>
      <c r="I20" s="61">
        <f t="shared" si="2"/>
        <v>15</v>
      </c>
      <c r="J20" s="60">
        <f>VLOOKUP($A20,'Return Data'!$B$7:$R$2292,13,0)</f>
        <v>0</v>
      </c>
      <c r="K20" s="61">
        <f t="shared" si="3"/>
        <v>6</v>
      </c>
      <c r="L20" s="60">
        <f>VLOOKUP($A20,'Return Data'!$B$7:$R$2292,17,0)</f>
        <v>0</v>
      </c>
      <c r="M20" s="61">
        <f t="shared" si="4"/>
        <v>21</v>
      </c>
      <c r="N20" s="60">
        <f>VLOOKUP($A20,'Return Data'!$B$7:$R$2292,14,0)</f>
        <v>0</v>
      </c>
      <c r="O20" s="61">
        <f t="shared" si="7"/>
        <v>20</v>
      </c>
      <c r="P20" s="60"/>
      <c r="Q20" s="61"/>
      <c r="R20" s="60">
        <f>VLOOKUP($A20,'Return Data'!$B$7:$R$2292,16,0)</f>
        <v>0</v>
      </c>
      <c r="S20" s="62">
        <f t="shared" si="6"/>
        <v>21</v>
      </c>
    </row>
    <row r="21" spans="1:19" x14ac:dyDescent="0.3">
      <c r="A21" s="58" t="s">
        <v>797</v>
      </c>
      <c r="B21" s="59">
        <f>VLOOKUP($A21,'Return Data'!$B$7:$R$2292,3,0)</f>
        <v>44958</v>
      </c>
      <c r="C21" s="60">
        <f>VLOOKUP($A21,'Return Data'!$B$7:$R$2292,4,0)</f>
        <v>18.146999999999998</v>
      </c>
      <c r="D21" s="60">
        <f>VLOOKUP($A21,'Return Data'!$B$7:$R$2292,10,0)</f>
        <v>-3.6067</v>
      </c>
      <c r="E21" s="61">
        <f t="shared" si="0"/>
        <v>10</v>
      </c>
      <c r="F21" s="60">
        <f>VLOOKUP($A21,'Return Data'!$B$7:$R$2292,11,0)</f>
        <v>-2.2778999999999998</v>
      </c>
      <c r="G21" s="61">
        <f t="shared" si="1"/>
        <v>18</v>
      </c>
      <c r="H21" s="60">
        <f>VLOOKUP($A21,'Return Data'!$B$7:$R$2292,12,0)</f>
        <v>-2.7179000000000002</v>
      </c>
      <c r="I21" s="61">
        <f t="shared" si="2"/>
        <v>19</v>
      </c>
      <c r="J21" s="60">
        <f>VLOOKUP($A21,'Return Data'!$B$7:$R$2292,13,0)</f>
        <v>-8.3530999999999995</v>
      </c>
      <c r="K21" s="61">
        <f t="shared" si="3"/>
        <v>19</v>
      </c>
      <c r="L21" s="60">
        <f>VLOOKUP($A21,'Return Data'!$B$7:$R$2292,17,0)</f>
        <v>10.504099999999999</v>
      </c>
      <c r="M21" s="61">
        <f t="shared" si="4"/>
        <v>13</v>
      </c>
      <c r="N21" s="60">
        <f>VLOOKUP($A21,'Return Data'!$B$7:$R$2292,14,0)</f>
        <v>15.1539</v>
      </c>
      <c r="O21" s="61">
        <f t="shared" si="7"/>
        <v>8</v>
      </c>
      <c r="P21" s="60"/>
      <c r="Q21" s="61"/>
      <c r="R21" s="60">
        <f>VLOOKUP($A21,'Return Data'!$B$7:$R$2292,16,0)</f>
        <v>17.357199999999999</v>
      </c>
      <c r="S21" s="62">
        <f t="shared" si="6"/>
        <v>3</v>
      </c>
    </row>
    <row r="22" spans="1:19" x14ac:dyDescent="0.3">
      <c r="A22" s="58" t="s">
        <v>2008</v>
      </c>
      <c r="B22" s="59">
        <f>VLOOKUP($A22,'Return Data'!$B$7:$R$2292,3,0)</f>
        <v>44958</v>
      </c>
      <c r="C22" s="60">
        <f>VLOOKUP($A22,'Return Data'!$B$7:$R$2292,4,0)</f>
        <v>31.538699999999999</v>
      </c>
      <c r="D22" s="60">
        <f>VLOOKUP($A22,'Return Data'!$B$7:$R$2292,10,0)</f>
        <v>-7.8795999999999999</v>
      </c>
      <c r="E22" s="61">
        <f t="shared" si="0"/>
        <v>20</v>
      </c>
      <c r="F22" s="60">
        <f>VLOOKUP($A22,'Return Data'!$B$7:$R$2292,11,0)</f>
        <v>-2.0017</v>
      </c>
      <c r="G22" s="61">
        <f t="shared" si="1"/>
        <v>17</v>
      </c>
      <c r="H22" s="60">
        <f>VLOOKUP($A22,'Return Data'!$B$7:$R$2292,12,0)</f>
        <v>2.5114999999999998</v>
      </c>
      <c r="I22" s="61">
        <f t="shared" si="2"/>
        <v>8</v>
      </c>
      <c r="J22" s="60">
        <f>VLOOKUP($A22,'Return Data'!$B$7:$R$2292,13,0)</f>
        <v>-2.7481</v>
      </c>
      <c r="K22" s="61">
        <f t="shared" si="3"/>
        <v>14</v>
      </c>
      <c r="L22" s="60">
        <f>VLOOKUP($A22,'Return Data'!$B$7:$R$2292,17,0)</f>
        <v>4.4885000000000002</v>
      </c>
      <c r="M22" s="61">
        <f t="shared" si="4"/>
        <v>19</v>
      </c>
      <c r="N22" s="60">
        <f>VLOOKUP($A22,'Return Data'!$B$7:$R$2292,14,0)</f>
        <v>8.9550000000000001</v>
      </c>
      <c r="O22" s="61">
        <f t="shared" si="7"/>
        <v>15</v>
      </c>
      <c r="P22" s="60">
        <f>VLOOKUP($A22,'Return Data'!$B$7:$R$2292,15,0)</f>
        <v>7.3541999999999996</v>
      </c>
      <c r="Q22" s="61">
        <f t="shared" si="8"/>
        <v>10</v>
      </c>
      <c r="R22" s="60">
        <f>VLOOKUP($A22,'Return Data'!$B$7:$R$2292,16,0)</f>
        <v>12.5318</v>
      </c>
      <c r="S22" s="62">
        <f t="shared" si="6"/>
        <v>14</v>
      </c>
    </row>
    <row r="23" spans="1:19" x14ac:dyDescent="0.3">
      <c r="A23" s="58" t="s">
        <v>798</v>
      </c>
      <c r="B23" s="59">
        <f>VLOOKUP($A23,'Return Data'!$B$7:$R$2292,3,0)</f>
        <v>44958</v>
      </c>
      <c r="C23" s="60">
        <f>VLOOKUP($A23,'Return Data'!$B$7:$R$2292,4,0)</f>
        <v>79.268900000000002</v>
      </c>
      <c r="D23" s="60">
        <f>VLOOKUP($A23,'Return Data'!$B$7:$R$2292,10,0)</f>
        <v>-4.1234999999999999</v>
      </c>
      <c r="E23" s="61">
        <f t="shared" si="0"/>
        <v>11</v>
      </c>
      <c r="F23" s="60">
        <f>VLOOKUP($A23,'Return Data'!$B$7:$R$2292,11,0)</f>
        <v>-0.48149999999999998</v>
      </c>
      <c r="G23" s="61">
        <f t="shared" si="1"/>
        <v>14</v>
      </c>
      <c r="H23" s="60">
        <f>VLOOKUP($A23,'Return Data'!$B$7:$R$2292,12,0)</f>
        <v>2.1728999999999998</v>
      </c>
      <c r="I23" s="61">
        <f t="shared" si="2"/>
        <v>11</v>
      </c>
      <c r="J23" s="60">
        <f>VLOOKUP($A23,'Return Data'!$B$7:$R$2292,13,0)</f>
        <v>-0.49919999999999998</v>
      </c>
      <c r="K23" s="61">
        <f t="shared" si="3"/>
        <v>7</v>
      </c>
      <c r="L23" s="60">
        <f>VLOOKUP($A23,'Return Data'!$B$7:$R$2292,17,0)</f>
        <v>15.9931</v>
      </c>
      <c r="M23" s="61">
        <f t="shared" si="4"/>
        <v>5</v>
      </c>
      <c r="N23" s="60">
        <f>VLOOKUP($A23,'Return Data'!$B$7:$R$2292,14,0)</f>
        <v>18.346</v>
      </c>
      <c r="O23" s="61">
        <f t="shared" si="7"/>
        <v>4</v>
      </c>
      <c r="P23" s="60">
        <f>VLOOKUP($A23,'Return Data'!$B$7:$R$2292,15,0)</f>
        <v>9.4535999999999998</v>
      </c>
      <c r="Q23" s="61">
        <f t="shared" si="8"/>
        <v>7</v>
      </c>
      <c r="R23" s="60">
        <f>VLOOKUP($A23,'Return Data'!$B$7:$R$2292,16,0)</f>
        <v>13.710900000000001</v>
      </c>
      <c r="S23" s="62">
        <f t="shared" si="6"/>
        <v>9</v>
      </c>
    </row>
    <row r="24" spans="1:19" x14ac:dyDescent="0.3">
      <c r="A24" s="58" t="s">
        <v>800</v>
      </c>
      <c r="B24" s="59">
        <f>VLOOKUP($A24,'Return Data'!$B$7:$R$2292,3,0)</f>
        <v>44958</v>
      </c>
      <c r="C24" s="60">
        <f>VLOOKUP($A24,'Return Data'!$B$7:$R$2292,4,0)</f>
        <v>55.257100000000001</v>
      </c>
      <c r="D24" s="60">
        <f>VLOOKUP($A24,'Return Data'!$B$7:$R$2292,10,0)</f>
        <v>-5.6661000000000001</v>
      </c>
      <c r="E24" s="61">
        <f t="shared" si="0"/>
        <v>15</v>
      </c>
      <c r="F24" s="60">
        <f>VLOOKUP($A24,'Return Data'!$B$7:$R$2292,11,0)</f>
        <v>1.8209</v>
      </c>
      <c r="G24" s="61">
        <f t="shared" si="1"/>
        <v>7</v>
      </c>
      <c r="H24" s="60">
        <f>VLOOKUP($A24,'Return Data'!$B$7:$R$2292,12,0)</f>
        <v>-0.67030000000000001</v>
      </c>
      <c r="I24" s="61">
        <f t="shared" si="2"/>
        <v>17</v>
      </c>
      <c r="J24" s="60">
        <f>VLOOKUP($A24,'Return Data'!$B$7:$R$2292,13,0)</f>
        <v>2.1065</v>
      </c>
      <c r="K24" s="61">
        <f t="shared" si="3"/>
        <v>4</v>
      </c>
      <c r="L24" s="60">
        <f>VLOOKUP($A24,'Return Data'!$B$7:$R$2292,17,0)</f>
        <v>17.248799999999999</v>
      </c>
      <c r="M24" s="61">
        <f t="shared" si="4"/>
        <v>3</v>
      </c>
      <c r="N24" s="60">
        <f>VLOOKUP($A24,'Return Data'!$B$7:$R$2292,14,0)</f>
        <v>19.759899999999998</v>
      </c>
      <c r="O24" s="61">
        <f t="shared" si="7"/>
        <v>2</v>
      </c>
      <c r="P24" s="60">
        <f>VLOOKUP($A24,'Return Data'!$B$7:$R$2292,15,0)</f>
        <v>10.903</v>
      </c>
      <c r="Q24" s="61">
        <f t="shared" si="8"/>
        <v>3</v>
      </c>
      <c r="R24" s="60">
        <f>VLOOKUP($A24,'Return Data'!$B$7:$R$2292,16,0)</f>
        <v>12.5008</v>
      </c>
      <c r="S24" s="62">
        <f t="shared" si="6"/>
        <v>15</v>
      </c>
    </row>
    <row r="25" spans="1:19" x14ac:dyDescent="0.3">
      <c r="A25" s="58" t="s">
        <v>803</v>
      </c>
      <c r="B25" s="59">
        <f>VLOOKUP($A25,'Return Data'!$B$7:$R$2292,3,0)</f>
        <v>44958</v>
      </c>
      <c r="C25" s="60">
        <f>VLOOKUP($A25,'Return Data'!$B$7:$R$2292,4,0)</f>
        <v>220.85069999999999</v>
      </c>
      <c r="D25" s="60">
        <f>VLOOKUP($A25,'Return Data'!$B$7:$R$2292,10,0)</f>
        <v>-7.0162000000000004</v>
      </c>
      <c r="E25" s="61">
        <f t="shared" si="0"/>
        <v>19</v>
      </c>
      <c r="F25" s="60">
        <f>VLOOKUP($A25,'Return Data'!$B$7:$R$2292,11,0)</f>
        <v>-2.5255999999999998</v>
      </c>
      <c r="G25" s="61">
        <f t="shared" si="1"/>
        <v>19</v>
      </c>
      <c r="H25" s="60">
        <f>VLOOKUP($A25,'Return Data'!$B$7:$R$2292,12,0)</f>
        <v>-2.2158000000000002</v>
      </c>
      <c r="I25" s="61">
        <f t="shared" si="2"/>
        <v>18</v>
      </c>
      <c r="J25" s="60">
        <f>VLOOKUP($A25,'Return Data'!$B$7:$R$2292,13,0)</f>
        <v>-7.6271000000000004</v>
      </c>
      <c r="K25" s="61">
        <f t="shared" si="3"/>
        <v>18</v>
      </c>
      <c r="L25" s="60">
        <f>VLOOKUP($A25,'Return Data'!$B$7:$R$2292,17,0)</f>
        <v>12.3512</v>
      </c>
      <c r="M25" s="61">
        <f t="shared" si="4"/>
        <v>10</v>
      </c>
      <c r="N25" s="60">
        <f>VLOOKUP($A25,'Return Data'!$B$7:$R$2292,14,0)</f>
        <v>11.791700000000001</v>
      </c>
      <c r="O25" s="61">
        <f t="shared" si="7"/>
        <v>13</v>
      </c>
      <c r="P25" s="60">
        <f>VLOOKUP($A25,'Return Data'!$B$7:$R$2292,15,0)</f>
        <v>10.033200000000001</v>
      </c>
      <c r="Q25" s="61">
        <f t="shared" si="8"/>
        <v>6</v>
      </c>
      <c r="R25" s="60">
        <f>VLOOKUP($A25,'Return Data'!$B$7:$R$2292,16,0)</f>
        <v>18.4038</v>
      </c>
      <c r="S25" s="62">
        <f t="shared" si="6"/>
        <v>1</v>
      </c>
    </row>
    <row r="26" spans="1:19" x14ac:dyDescent="0.3">
      <c r="A26" s="58" t="s">
        <v>1861</v>
      </c>
      <c r="B26" s="59">
        <f>VLOOKUP($A26,'Return Data'!$B$7:$R$2292,3,0)</f>
        <v>44958</v>
      </c>
      <c r="C26" s="60">
        <f>VLOOKUP($A26,'Return Data'!$B$7:$R$2292,4,0)</f>
        <v>105.63339999999999</v>
      </c>
      <c r="D26" s="60">
        <f>VLOOKUP($A26,'Return Data'!$B$7:$R$2292,10,0)</f>
        <v>-5.8994999999999997</v>
      </c>
      <c r="E26" s="61">
        <f t="shared" si="0"/>
        <v>16</v>
      </c>
      <c r="F26" s="60">
        <f>VLOOKUP($A26,'Return Data'!$B$7:$R$2292,11,0)</f>
        <v>0.39319999999999999</v>
      </c>
      <c r="G26" s="61">
        <f t="shared" si="1"/>
        <v>11</v>
      </c>
      <c r="H26" s="60">
        <f>VLOOKUP($A26,'Return Data'!$B$7:$R$2292,12,0)</f>
        <v>-0.42509999999999998</v>
      </c>
      <c r="I26" s="61">
        <f t="shared" si="2"/>
        <v>16</v>
      </c>
      <c r="J26" s="60">
        <f>VLOOKUP($A26,'Return Data'!$B$7:$R$2292,13,0)</f>
        <v>-5.5640999999999998</v>
      </c>
      <c r="K26" s="61">
        <f t="shared" si="3"/>
        <v>16</v>
      </c>
      <c r="L26" s="60">
        <f>VLOOKUP($A26,'Return Data'!$B$7:$R$2292,17,0)</f>
        <v>11.504799999999999</v>
      </c>
      <c r="M26" s="61">
        <f t="shared" si="4"/>
        <v>12</v>
      </c>
      <c r="N26" s="60">
        <f>VLOOKUP($A26,'Return Data'!$B$7:$R$2292,14,0)</f>
        <v>14.869400000000001</v>
      </c>
      <c r="O26" s="61">
        <f t="shared" si="7"/>
        <v>9</v>
      </c>
      <c r="P26" s="60">
        <f>VLOOKUP($A26,'Return Data'!$B$7:$R$2292,15,0)</f>
        <v>10.684200000000001</v>
      </c>
      <c r="Q26" s="61">
        <f t="shared" si="8"/>
        <v>5</v>
      </c>
      <c r="R26" s="60">
        <f>VLOOKUP($A26,'Return Data'!$B$7:$R$2292,16,0)</f>
        <v>14.6569</v>
      </c>
      <c r="S26" s="62">
        <f t="shared" si="6"/>
        <v>6</v>
      </c>
    </row>
    <row r="27" spans="1:19" x14ac:dyDescent="0.3">
      <c r="A27" s="58" t="s">
        <v>807</v>
      </c>
      <c r="B27" s="59">
        <f>VLOOKUP($A27,'Return Data'!$B$7:$R$2292,3,0)</f>
        <v>44958</v>
      </c>
      <c r="C27" s="60">
        <f>VLOOKUP($A27,'Return Data'!$B$7:$R$2292,4,0)</f>
        <v>15.079599999999999</v>
      </c>
      <c r="D27" s="60">
        <f>VLOOKUP($A27,'Return Data'!$B$7:$R$2292,10,0)</f>
        <v>-4.5263</v>
      </c>
      <c r="E27" s="61">
        <f t="shared" si="0"/>
        <v>12</v>
      </c>
      <c r="F27" s="60">
        <f>VLOOKUP($A27,'Return Data'!$B$7:$R$2292,11,0)</f>
        <v>1.9636</v>
      </c>
      <c r="G27" s="61">
        <f t="shared" si="1"/>
        <v>6</v>
      </c>
      <c r="H27" s="60">
        <f>VLOOKUP($A27,'Return Data'!$B$7:$R$2292,12,0)</f>
        <v>2.2845</v>
      </c>
      <c r="I27" s="61">
        <f t="shared" si="2"/>
        <v>10</v>
      </c>
      <c r="J27" s="60">
        <f>VLOOKUP($A27,'Return Data'!$B$7:$R$2292,13,0)</f>
        <v>-1.6071</v>
      </c>
      <c r="K27" s="61">
        <f t="shared" si="3"/>
        <v>10</v>
      </c>
      <c r="L27" s="60">
        <f>VLOOKUP($A27,'Return Data'!$B$7:$R$2292,17,0)</f>
        <v>13.744300000000001</v>
      </c>
      <c r="M27" s="61">
        <f t="shared" si="4"/>
        <v>6</v>
      </c>
      <c r="N27" s="60"/>
      <c r="O27" s="61"/>
      <c r="P27" s="60"/>
      <c r="Q27" s="61"/>
      <c r="R27" s="60">
        <f>VLOOKUP($A27,'Return Data'!$B$7:$R$2292,16,0)</f>
        <v>13.8736</v>
      </c>
      <c r="S27" s="62">
        <f t="shared" si="6"/>
        <v>8</v>
      </c>
    </row>
    <row r="28" spans="1:19" x14ac:dyDescent="0.3">
      <c r="A28" s="58" t="s">
        <v>809</v>
      </c>
      <c r="B28" s="59">
        <f>VLOOKUP($A28,'Return Data'!$B$7:$R$2292,3,0)</f>
        <v>44958</v>
      </c>
      <c r="C28" s="60">
        <f>VLOOKUP($A28,'Return Data'!$B$7:$R$2292,4,0)</f>
        <v>17.72</v>
      </c>
      <c r="D28" s="60">
        <f>VLOOKUP($A28,'Return Data'!$B$7:$R$2292,10,0)</f>
        <v>-3.4331999999999998</v>
      </c>
      <c r="E28" s="61">
        <f t="shared" si="0"/>
        <v>8</v>
      </c>
      <c r="F28" s="60">
        <f>VLOOKUP($A28,'Return Data'!$B$7:$R$2292,11,0)</f>
        <v>1.373</v>
      </c>
      <c r="G28" s="61">
        <f t="shared" si="1"/>
        <v>9</v>
      </c>
      <c r="H28" s="60">
        <f>VLOOKUP($A28,'Return Data'!$B$7:$R$2292,12,0)</f>
        <v>2.7246000000000001</v>
      </c>
      <c r="I28" s="61">
        <f t="shared" si="2"/>
        <v>7</v>
      </c>
      <c r="J28" s="60">
        <f>VLOOKUP($A28,'Return Data'!$B$7:$R$2292,13,0)</f>
        <v>-2.5838000000000001</v>
      </c>
      <c r="K28" s="61">
        <f t="shared" si="3"/>
        <v>13</v>
      </c>
      <c r="L28" s="60">
        <f>VLOOKUP($A28,'Return Data'!$B$7:$R$2292,17,0)</f>
        <v>12.624700000000001</v>
      </c>
      <c r="M28" s="61">
        <f t="shared" si="4"/>
        <v>9</v>
      </c>
      <c r="N28" s="60">
        <f>VLOOKUP($A28,'Return Data'!$B$7:$R$2292,14,0)</f>
        <v>16.181699999999999</v>
      </c>
      <c r="O28" s="61">
        <f t="shared" si="7"/>
        <v>7</v>
      </c>
      <c r="P28" s="60"/>
      <c r="Q28" s="61"/>
      <c r="R28" s="60">
        <f>VLOOKUP($A28,'Return Data'!$B$7:$R$2292,16,0)</f>
        <v>17.7804</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-4.4838666666666667</v>
      </c>
      <c r="E30" s="69"/>
      <c r="F30" s="70">
        <f>AVERAGE(F8:F28)</f>
        <v>0.25396190476190472</v>
      </c>
      <c r="G30" s="69"/>
      <c r="H30" s="70">
        <f>AVERAGE(H8:H28)</f>
        <v>1.7868714285714284</v>
      </c>
      <c r="I30" s="69"/>
      <c r="J30" s="70">
        <f>AVERAGE(J8:J28)</f>
        <v>-2.4191285714285713</v>
      </c>
      <c r="K30" s="69"/>
      <c r="L30" s="70">
        <f>AVERAGE(L8:L28)</f>
        <v>11.265252380952379</v>
      </c>
      <c r="M30" s="69"/>
      <c r="N30" s="70">
        <f>AVERAGE(N8:N28)</f>
        <v>13.117384999999999</v>
      </c>
      <c r="O30" s="69"/>
      <c r="P30" s="70">
        <f>AVERAGE(P8:P28)</f>
        <v>8.8825333333333347</v>
      </c>
      <c r="Q30" s="69"/>
      <c r="R30" s="70">
        <f>AVERAGE(R8:R28)</f>
        <v>12.096557142857145</v>
      </c>
      <c r="S30" s="71"/>
    </row>
    <row r="31" spans="1:19" x14ac:dyDescent="0.3">
      <c r="A31" s="68" t="s">
        <v>28</v>
      </c>
      <c r="B31" s="69"/>
      <c r="C31" s="69"/>
      <c r="D31" s="70">
        <f>MIN(D8:D28)</f>
        <v>-10.266299999999999</v>
      </c>
      <c r="E31" s="69"/>
      <c r="F31" s="70">
        <f>MIN(F8:F28)</f>
        <v>-10.2446</v>
      </c>
      <c r="G31" s="69"/>
      <c r="H31" s="70">
        <f>MIN(H8:H28)</f>
        <v>-11.551299999999999</v>
      </c>
      <c r="I31" s="69"/>
      <c r="J31" s="70">
        <f>MIN(J8:J28)</f>
        <v>-16.001799999999999</v>
      </c>
      <c r="K31" s="69"/>
      <c r="L31" s="70">
        <f>MIN(L8:L28)</f>
        <v>0</v>
      </c>
      <c r="M31" s="69"/>
      <c r="N31" s="70">
        <f>MIN(N8:N28)</f>
        <v>0</v>
      </c>
      <c r="O31" s="69"/>
      <c r="P31" s="70">
        <f>MIN(P8:P28)</f>
        <v>4.3006000000000002</v>
      </c>
      <c r="Q31" s="69"/>
      <c r="R31" s="70">
        <f>MIN(R8:R28)</f>
        <v>0</v>
      </c>
      <c r="S31" s="71"/>
    </row>
    <row r="32" spans="1:19" ht="15" thickBot="1" x14ac:dyDescent="0.35">
      <c r="A32" s="72" t="s">
        <v>29</v>
      </c>
      <c r="B32" s="73"/>
      <c r="C32" s="73"/>
      <c r="D32" s="74">
        <f>MAX(D8:D28)</f>
        <v>0</v>
      </c>
      <c r="E32" s="73"/>
      <c r="F32" s="74">
        <f>MAX(F8:F28)</f>
        <v>6.9812000000000003</v>
      </c>
      <c r="G32" s="73"/>
      <c r="H32" s="74">
        <f>MAX(H8:H28)</f>
        <v>11.3803</v>
      </c>
      <c r="I32" s="73"/>
      <c r="J32" s="74">
        <f>MAX(J8:J28)</f>
        <v>11.4116</v>
      </c>
      <c r="K32" s="73"/>
      <c r="L32" s="74">
        <f>MAX(L8:L28)</f>
        <v>25.131</v>
      </c>
      <c r="M32" s="73"/>
      <c r="N32" s="74">
        <f>MAX(N8:N28)</f>
        <v>20.573799999999999</v>
      </c>
      <c r="O32" s="73"/>
      <c r="P32" s="74">
        <f>MAX(P8:P28)</f>
        <v>14.739000000000001</v>
      </c>
      <c r="Q32" s="73"/>
      <c r="R32" s="74">
        <f>MAX(R8:R28)</f>
        <v>18.4038</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1315</v>
      </c>
      <c r="B8" s="59">
        <f>VLOOKUP($A8,'Return Data'!$B$7:$R$2292,3,0)</f>
        <v>44958</v>
      </c>
      <c r="C8" s="60">
        <f>VLOOKUP($A8,'Return Data'!$B$7:$R$2292,4,0)</f>
        <v>56.582099999999997</v>
      </c>
      <c r="D8" s="60">
        <f>VLOOKUP($A8,'Return Data'!$B$7:$R$2292,10,0)</f>
        <v>-3.0939000000000001</v>
      </c>
      <c r="E8" s="61">
        <f t="shared" ref="E8:E29" si="0">RANK(D8,D$8:D$29,0)</f>
        <v>17</v>
      </c>
      <c r="F8" s="60">
        <f>VLOOKUP($A8,'Return Data'!$B$7:$R$2292,11,0)</f>
        <v>0.86099999999999999</v>
      </c>
      <c r="G8" s="61">
        <f t="shared" ref="G8:G29" si="1">RANK(F8,F$8:F$29,0)</f>
        <v>16</v>
      </c>
      <c r="H8" s="60">
        <f>VLOOKUP($A8,'Return Data'!$B$7:$R$2292,12,0)</f>
        <v>-0.1061</v>
      </c>
      <c r="I8" s="61">
        <f t="shared" ref="I8:I29" si="2">RANK(H8,H$8:H$29,0)</f>
        <v>19</v>
      </c>
      <c r="J8" s="60">
        <f>VLOOKUP($A8,'Return Data'!$B$7:$R$2292,13,0)</f>
        <v>-7.0914999999999999</v>
      </c>
      <c r="K8" s="61">
        <f t="shared" ref="K8:K29" si="3">RANK(J8,J$8:J$29,0)</f>
        <v>22</v>
      </c>
      <c r="L8" s="60">
        <f>VLOOKUP($A8,'Return Data'!$B$7:$R$2292,17,0)</f>
        <v>18.265599999999999</v>
      </c>
      <c r="M8" s="61">
        <f t="shared" ref="M8:M29" si="4">RANK(L8,L$8:L$29,0)</f>
        <v>20</v>
      </c>
      <c r="N8" s="60">
        <f>VLOOKUP($A8,'Return Data'!$B$7:$R$2292,14,0)</f>
        <v>17.7393</v>
      </c>
      <c r="O8" s="61">
        <f t="shared" ref="O8:O19" si="5">RANK(N8,N$8:N$29,0)</f>
        <v>19</v>
      </c>
      <c r="P8" s="60">
        <f>VLOOKUP($A8,'Return Data'!$B$7:$R$2292,15,0)</f>
        <v>4.5400999999999998</v>
      </c>
      <c r="Q8" s="61">
        <f>RANK(P8,P$8:P$29,0)</f>
        <v>14</v>
      </c>
      <c r="R8" s="60">
        <f>VLOOKUP($A8,'Return Data'!$B$7:$R$2292,16,0)</f>
        <v>15.4564</v>
      </c>
      <c r="S8" s="62">
        <f t="shared" ref="S8:S29" si="6">RANK(R8,R$8:R$29,0)</f>
        <v>18</v>
      </c>
    </row>
    <row r="9" spans="1:20" x14ac:dyDescent="0.3">
      <c r="A9" s="58" t="s">
        <v>1316</v>
      </c>
      <c r="B9" s="59">
        <f>VLOOKUP($A9,'Return Data'!$B$7:$R$2292,3,0)</f>
        <v>44958</v>
      </c>
      <c r="C9" s="60">
        <f>VLOOKUP($A9,'Return Data'!$B$7:$R$2292,4,0)</f>
        <v>70.84</v>
      </c>
      <c r="D9" s="60">
        <f>VLOOKUP($A9,'Return Data'!$B$7:$R$2292,10,0)</f>
        <v>-0.49159999999999998</v>
      </c>
      <c r="E9" s="61">
        <f t="shared" si="0"/>
        <v>6</v>
      </c>
      <c r="F9" s="60">
        <f>VLOOKUP($A9,'Return Data'!$B$7:$R$2292,11,0)</f>
        <v>4.9015000000000004</v>
      </c>
      <c r="G9" s="61">
        <f t="shared" si="1"/>
        <v>7</v>
      </c>
      <c r="H9" s="60">
        <f>VLOOKUP($A9,'Return Data'!$B$7:$R$2292,12,0)</f>
        <v>4.7153999999999998</v>
      </c>
      <c r="I9" s="61">
        <f t="shared" si="2"/>
        <v>11</v>
      </c>
      <c r="J9" s="60">
        <f>VLOOKUP($A9,'Return Data'!$B$7:$R$2292,13,0)</f>
        <v>2.5478000000000001</v>
      </c>
      <c r="K9" s="61">
        <f t="shared" si="3"/>
        <v>9</v>
      </c>
      <c r="L9" s="60">
        <f>VLOOKUP($A9,'Return Data'!$B$7:$R$2292,17,0)</f>
        <v>27.3643</v>
      </c>
      <c r="M9" s="61">
        <f t="shared" si="4"/>
        <v>11</v>
      </c>
      <c r="N9" s="60">
        <f>VLOOKUP($A9,'Return Data'!$B$7:$R$2292,14,0)</f>
        <v>23.7684</v>
      </c>
      <c r="O9" s="61">
        <f t="shared" si="5"/>
        <v>16</v>
      </c>
      <c r="P9" s="60">
        <f>VLOOKUP($A9,'Return Data'!$B$7:$R$2292,15,0)</f>
        <v>19.0733</v>
      </c>
      <c r="Q9" s="61">
        <f>RANK(P9,P$8:P$29,0)</f>
        <v>2</v>
      </c>
      <c r="R9" s="60">
        <f>VLOOKUP($A9,'Return Data'!$B$7:$R$2292,16,0)</f>
        <v>23.7698</v>
      </c>
      <c r="S9" s="62">
        <f t="shared" si="6"/>
        <v>8</v>
      </c>
    </row>
    <row r="10" spans="1:20" x14ac:dyDescent="0.3">
      <c r="A10" s="58" t="s">
        <v>1985</v>
      </c>
      <c r="B10" s="59">
        <f>VLOOKUP($A10,'Return Data'!$B$7:$R$2292,3,0)</f>
        <v>44958</v>
      </c>
      <c r="C10" s="60">
        <f>VLOOKUP($A10,'Return Data'!$B$7:$R$2292,4,0)</f>
        <v>28.02</v>
      </c>
      <c r="D10" s="60">
        <f>VLOOKUP($A10,'Return Data'!$B$7:$R$2292,10,0)</f>
        <v>-3.2124000000000001</v>
      </c>
      <c r="E10" s="61">
        <f t="shared" si="0"/>
        <v>19</v>
      </c>
      <c r="F10" s="60">
        <f>VLOOKUP($A10,'Return Data'!$B$7:$R$2292,11,0)</f>
        <v>3.6625999999999999</v>
      </c>
      <c r="G10" s="61">
        <f t="shared" si="1"/>
        <v>13</v>
      </c>
      <c r="H10" s="60">
        <f>VLOOKUP($A10,'Return Data'!$B$7:$R$2292,12,0)</f>
        <v>3.0146999999999999</v>
      </c>
      <c r="I10" s="61">
        <f t="shared" si="2"/>
        <v>13</v>
      </c>
      <c r="J10" s="60">
        <f>VLOOKUP($A10,'Return Data'!$B$7:$R$2292,13,0)</f>
        <v>-1.3032999999999999</v>
      </c>
      <c r="K10" s="61">
        <f t="shared" si="3"/>
        <v>16</v>
      </c>
      <c r="L10" s="60">
        <f>VLOOKUP($A10,'Return Data'!$B$7:$R$2292,17,0)</f>
        <v>28.686800000000002</v>
      </c>
      <c r="M10" s="61">
        <f t="shared" si="4"/>
        <v>9</v>
      </c>
      <c r="N10" s="60">
        <f>VLOOKUP($A10,'Return Data'!$B$7:$R$2292,14,0)</f>
        <v>33.192</v>
      </c>
      <c r="O10" s="61">
        <f t="shared" si="5"/>
        <v>3</v>
      </c>
      <c r="P10" s="60"/>
      <c r="Q10" s="61"/>
      <c r="R10" s="60">
        <f>VLOOKUP($A10,'Return Data'!$B$7:$R$2292,16,0)</f>
        <v>28.3873</v>
      </c>
      <c r="S10" s="62">
        <f t="shared" si="6"/>
        <v>2</v>
      </c>
    </row>
    <row r="11" spans="1:20" x14ac:dyDescent="0.3">
      <c r="A11" s="58" t="s">
        <v>1318</v>
      </c>
      <c r="B11" s="59">
        <f>VLOOKUP($A11,'Return Data'!$B$7:$R$2292,3,0)</f>
        <v>44958</v>
      </c>
      <c r="C11" s="60">
        <f>VLOOKUP($A11,'Return Data'!$B$7:$R$2292,4,0)</f>
        <v>25.63</v>
      </c>
      <c r="D11" s="60">
        <f>VLOOKUP($A11,'Return Data'!$B$7:$R$2292,10,0)</f>
        <v>-3.21</v>
      </c>
      <c r="E11" s="61">
        <f t="shared" si="0"/>
        <v>18</v>
      </c>
      <c r="F11" s="60">
        <f>VLOOKUP($A11,'Return Data'!$B$7:$R$2292,11,0)</f>
        <v>0.50980000000000003</v>
      </c>
      <c r="G11" s="61">
        <f t="shared" si="1"/>
        <v>17</v>
      </c>
      <c r="H11" s="60">
        <f>VLOOKUP($A11,'Return Data'!$B$7:$R$2292,12,0)</f>
        <v>7.8100000000000003E-2</v>
      </c>
      <c r="I11" s="61">
        <f t="shared" si="2"/>
        <v>17</v>
      </c>
      <c r="J11" s="60">
        <f>VLOOKUP($A11,'Return Data'!$B$7:$R$2292,13,0)</f>
        <v>2.3971</v>
      </c>
      <c r="K11" s="61">
        <f t="shared" si="3"/>
        <v>10</v>
      </c>
      <c r="L11" s="60">
        <f>VLOOKUP($A11,'Return Data'!$B$7:$R$2292,17,0)</f>
        <v>34.017699999999998</v>
      </c>
      <c r="M11" s="61">
        <f t="shared" si="4"/>
        <v>5</v>
      </c>
      <c r="N11" s="60">
        <f>VLOOKUP($A11,'Return Data'!$B$7:$R$2292,14,0)</f>
        <v>33.7286</v>
      </c>
      <c r="O11" s="61">
        <f t="shared" si="5"/>
        <v>2</v>
      </c>
      <c r="P11" s="60"/>
      <c r="Q11" s="61"/>
      <c r="R11" s="60">
        <f>VLOOKUP($A11,'Return Data'!$B$7:$R$2292,16,0)</f>
        <v>26.7959</v>
      </c>
      <c r="S11" s="62">
        <f t="shared" si="6"/>
        <v>4</v>
      </c>
    </row>
    <row r="12" spans="1:20" x14ac:dyDescent="0.3">
      <c r="A12" s="58" t="s">
        <v>1320</v>
      </c>
      <c r="B12" s="59">
        <f>VLOOKUP($A12,'Return Data'!$B$7:$R$2292,3,0)</f>
        <v>44958</v>
      </c>
      <c r="C12" s="60">
        <f>VLOOKUP($A12,'Return Data'!$B$7:$R$2292,4,0)</f>
        <v>119.09099999999999</v>
      </c>
      <c r="D12" s="60">
        <f>VLOOKUP($A12,'Return Data'!$B$7:$R$2292,10,0)</f>
        <v>-1.8210999999999999</v>
      </c>
      <c r="E12" s="61">
        <f t="shared" si="0"/>
        <v>11</v>
      </c>
      <c r="F12" s="60">
        <f>VLOOKUP($A12,'Return Data'!$B$7:$R$2292,11,0)</f>
        <v>0.3201</v>
      </c>
      <c r="G12" s="61">
        <f t="shared" si="1"/>
        <v>18</v>
      </c>
      <c r="H12" s="60">
        <f>VLOOKUP($A12,'Return Data'!$B$7:$R$2292,12,0)</f>
        <v>-0.80869999999999997</v>
      </c>
      <c r="I12" s="61">
        <f t="shared" si="2"/>
        <v>21</v>
      </c>
      <c r="J12" s="60">
        <f>VLOOKUP($A12,'Return Data'!$B$7:$R$2292,13,0)</f>
        <v>-1.284</v>
      </c>
      <c r="K12" s="61">
        <f t="shared" si="3"/>
        <v>15</v>
      </c>
      <c r="L12" s="60">
        <f>VLOOKUP($A12,'Return Data'!$B$7:$R$2292,17,0)</f>
        <v>25.5458</v>
      </c>
      <c r="M12" s="61">
        <f t="shared" si="4"/>
        <v>14</v>
      </c>
      <c r="N12" s="60">
        <f>VLOOKUP($A12,'Return Data'!$B$7:$R$2292,14,0)</f>
        <v>25.490100000000002</v>
      </c>
      <c r="O12" s="61">
        <f t="shared" si="5"/>
        <v>12</v>
      </c>
      <c r="P12" s="60">
        <f>VLOOKUP($A12,'Return Data'!$B$7:$R$2292,15,0)</f>
        <v>11.089600000000001</v>
      </c>
      <c r="Q12" s="61">
        <f>RANK(P12,P$8:P$29,0)</f>
        <v>11</v>
      </c>
      <c r="R12" s="60">
        <f>VLOOKUP($A12,'Return Data'!$B$7:$R$2292,16,0)</f>
        <v>20.907699999999998</v>
      </c>
      <c r="S12" s="62">
        <f t="shared" si="6"/>
        <v>10</v>
      </c>
    </row>
    <row r="13" spans="1:20" x14ac:dyDescent="0.3">
      <c r="A13" s="58" t="s">
        <v>1322</v>
      </c>
      <c r="B13" s="59">
        <f>VLOOKUP($A13,'Return Data'!$B$7:$R$2292,3,0)</f>
        <v>44958</v>
      </c>
      <c r="C13" s="60">
        <f>VLOOKUP($A13,'Return Data'!$B$7:$R$2292,4,0)</f>
        <v>26.734999999999999</v>
      </c>
      <c r="D13" s="60">
        <f>VLOOKUP($A13,'Return Data'!$B$7:$R$2292,10,0)</f>
        <v>-1.3723000000000001</v>
      </c>
      <c r="E13" s="61">
        <f t="shared" si="0"/>
        <v>7</v>
      </c>
      <c r="F13" s="60">
        <f>VLOOKUP($A13,'Return Data'!$B$7:$R$2292,11,0)</f>
        <v>4.1365999999999996</v>
      </c>
      <c r="G13" s="61">
        <f t="shared" si="1"/>
        <v>11</v>
      </c>
      <c r="H13" s="60">
        <f>VLOOKUP($A13,'Return Data'!$B$7:$R$2292,12,0)</f>
        <v>4.7979000000000003</v>
      </c>
      <c r="I13" s="61">
        <f t="shared" si="2"/>
        <v>9</v>
      </c>
      <c r="J13" s="60">
        <f>VLOOKUP($A13,'Return Data'!$B$7:$R$2292,13,0)</f>
        <v>2.8744000000000001</v>
      </c>
      <c r="K13" s="61">
        <f t="shared" si="3"/>
        <v>8</v>
      </c>
      <c r="L13" s="60">
        <f>VLOOKUP($A13,'Return Data'!$B$7:$R$2292,17,0)</f>
        <v>29.276900000000001</v>
      </c>
      <c r="M13" s="61">
        <f t="shared" si="4"/>
        <v>8</v>
      </c>
      <c r="N13" s="60">
        <f>VLOOKUP($A13,'Return Data'!$B$7:$R$2292,14,0)</f>
        <v>29.919599999999999</v>
      </c>
      <c r="O13" s="61">
        <f t="shared" si="5"/>
        <v>5</v>
      </c>
      <c r="P13" s="60"/>
      <c r="Q13" s="61"/>
      <c r="R13" s="60">
        <f>VLOOKUP($A13,'Return Data'!$B$7:$R$2292,16,0)</f>
        <v>27.9785</v>
      </c>
      <c r="S13" s="62">
        <f t="shared" si="6"/>
        <v>3</v>
      </c>
    </row>
    <row r="14" spans="1:20" x14ac:dyDescent="0.3">
      <c r="A14" s="58" t="s">
        <v>1325</v>
      </c>
      <c r="B14" s="59">
        <f>VLOOKUP($A14,'Return Data'!$B$7:$R$2292,3,0)</f>
        <v>44958</v>
      </c>
      <c r="C14" s="60">
        <f>VLOOKUP($A14,'Return Data'!$B$7:$R$2292,4,0)</f>
        <v>103.63930000000001</v>
      </c>
      <c r="D14" s="60">
        <f>VLOOKUP($A14,'Return Data'!$B$7:$R$2292,10,0)</f>
        <v>-1.7551000000000001</v>
      </c>
      <c r="E14" s="61">
        <f t="shared" si="0"/>
        <v>10</v>
      </c>
      <c r="F14" s="60">
        <f>VLOOKUP($A14,'Return Data'!$B$7:$R$2292,11,0)</f>
        <v>6.7823000000000002</v>
      </c>
      <c r="G14" s="61">
        <f t="shared" si="1"/>
        <v>4</v>
      </c>
      <c r="H14" s="60">
        <f>VLOOKUP($A14,'Return Data'!$B$7:$R$2292,12,0)</f>
        <v>4.7712000000000003</v>
      </c>
      <c r="I14" s="61">
        <f t="shared" si="2"/>
        <v>10</v>
      </c>
      <c r="J14" s="60">
        <f>VLOOKUP($A14,'Return Data'!$B$7:$R$2292,13,0)</f>
        <v>2.9516</v>
      </c>
      <c r="K14" s="61">
        <f t="shared" si="3"/>
        <v>7</v>
      </c>
      <c r="L14" s="60">
        <f>VLOOKUP($A14,'Return Data'!$B$7:$R$2292,17,0)</f>
        <v>24.769200000000001</v>
      </c>
      <c r="M14" s="61">
        <f t="shared" si="4"/>
        <v>16</v>
      </c>
      <c r="N14" s="60">
        <f>VLOOKUP($A14,'Return Data'!$B$7:$R$2292,14,0)</f>
        <v>22.488900000000001</v>
      </c>
      <c r="O14" s="61">
        <f t="shared" si="5"/>
        <v>18</v>
      </c>
      <c r="P14" s="60">
        <f>VLOOKUP($A14,'Return Data'!$B$7:$R$2292,15,0)</f>
        <v>9.5065000000000008</v>
      </c>
      <c r="Q14" s="61">
        <f t="shared" ref="Q14:Q19" si="7">RANK(P14,P$8:P$29,0)</f>
        <v>12</v>
      </c>
      <c r="R14" s="60">
        <f>VLOOKUP($A14,'Return Data'!$B$7:$R$2292,16,0)</f>
        <v>19.480599999999999</v>
      </c>
      <c r="S14" s="62">
        <f t="shared" si="6"/>
        <v>12</v>
      </c>
    </row>
    <row r="15" spans="1:20" x14ac:dyDescent="0.3">
      <c r="A15" s="58" t="s">
        <v>1326</v>
      </c>
      <c r="B15" s="59">
        <f>VLOOKUP($A15,'Return Data'!$B$7:$R$2292,3,0)</f>
        <v>44958</v>
      </c>
      <c r="C15" s="60">
        <f>VLOOKUP($A15,'Return Data'!$B$7:$R$2292,4,0)</f>
        <v>87.361000000000004</v>
      </c>
      <c r="D15" s="60">
        <f>VLOOKUP($A15,'Return Data'!$B$7:$R$2292,10,0)</f>
        <v>2.0394000000000001</v>
      </c>
      <c r="E15" s="61">
        <f t="shared" si="0"/>
        <v>3</v>
      </c>
      <c r="F15" s="60">
        <f>VLOOKUP($A15,'Return Data'!$B$7:$R$2292,11,0)</f>
        <v>9.7155000000000005</v>
      </c>
      <c r="G15" s="61">
        <f t="shared" si="1"/>
        <v>3</v>
      </c>
      <c r="H15" s="60">
        <f>VLOOKUP($A15,'Return Data'!$B$7:$R$2292,12,0)</f>
        <v>9.3981999999999992</v>
      </c>
      <c r="I15" s="61">
        <f t="shared" si="2"/>
        <v>2</v>
      </c>
      <c r="J15" s="60">
        <f>VLOOKUP($A15,'Return Data'!$B$7:$R$2292,13,0)</f>
        <v>4.0556999999999999</v>
      </c>
      <c r="K15" s="61">
        <f t="shared" si="3"/>
        <v>5</v>
      </c>
      <c r="L15" s="60">
        <f>VLOOKUP($A15,'Return Data'!$B$7:$R$2292,17,0)</f>
        <v>30.46</v>
      </c>
      <c r="M15" s="61">
        <f t="shared" si="4"/>
        <v>6</v>
      </c>
      <c r="N15" s="60">
        <f>VLOOKUP($A15,'Return Data'!$B$7:$R$2292,14,0)</f>
        <v>26.1629</v>
      </c>
      <c r="O15" s="61">
        <f t="shared" si="5"/>
        <v>9</v>
      </c>
      <c r="P15" s="60">
        <f>VLOOKUP($A15,'Return Data'!$B$7:$R$2292,15,0)</f>
        <v>12.6264</v>
      </c>
      <c r="Q15" s="61">
        <f t="shared" si="7"/>
        <v>7</v>
      </c>
      <c r="R15" s="60">
        <f>VLOOKUP($A15,'Return Data'!$B$7:$R$2292,16,0)</f>
        <v>18.3872</v>
      </c>
      <c r="S15" s="62">
        <f t="shared" si="6"/>
        <v>14</v>
      </c>
    </row>
    <row r="16" spans="1:20" x14ac:dyDescent="0.3">
      <c r="A16" s="58" t="s">
        <v>1329</v>
      </c>
      <c r="B16" s="59">
        <f>VLOOKUP($A16,'Return Data'!$B$7:$R$2292,3,0)</f>
        <v>0</v>
      </c>
      <c r="C16" s="60">
        <f>VLOOKUP($A16,'Return Data'!$B$7:$R$2292,4,0)</f>
        <v>0</v>
      </c>
      <c r="D16" s="60">
        <f>VLOOKUP($A16,'Return Data'!$B$7:$R$2292,10,0)</f>
        <v>0</v>
      </c>
      <c r="E16" s="61">
        <f t="shared" si="0"/>
        <v>4</v>
      </c>
      <c r="F16" s="60">
        <f>VLOOKUP($A16,'Return Data'!$B$7:$R$2292,11,0)</f>
        <v>0</v>
      </c>
      <c r="G16" s="61">
        <f t="shared" si="1"/>
        <v>21</v>
      </c>
      <c r="H16" s="60">
        <f>VLOOKUP($A16,'Return Data'!$B$7:$R$2292,12,0)</f>
        <v>0</v>
      </c>
      <c r="I16" s="61">
        <f t="shared" si="2"/>
        <v>18</v>
      </c>
      <c r="J16" s="60">
        <f>VLOOKUP($A16,'Return Data'!$B$7:$R$2292,13,0)</f>
        <v>0</v>
      </c>
      <c r="K16" s="61">
        <f t="shared" si="3"/>
        <v>13</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2054</v>
      </c>
      <c r="B17" s="59">
        <f>VLOOKUP($A17,'Return Data'!$B$7:$R$2292,3,0)</f>
        <v>44958</v>
      </c>
      <c r="C17" s="60">
        <f>VLOOKUP($A17,'Return Data'!$B$7:$R$2292,4,0)</f>
        <v>51.112200000000001</v>
      </c>
      <c r="D17" s="60">
        <f>VLOOKUP($A17,'Return Data'!$B$7:$R$2292,10,0)</f>
        <v>-0.22220000000000001</v>
      </c>
      <c r="E17" s="61">
        <f t="shared" si="0"/>
        <v>5</v>
      </c>
      <c r="F17" s="60">
        <f>VLOOKUP($A17,'Return Data'!$B$7:$R$2292,11,0)</f>
        <v>5.5448000000000004</v>
      </c>
      <c r="G17" s="61">
        <f t="shared" si="1"/>
        <v>6</v>
      </c>
      <c r="H17" s="60">
        <f>VLOOKUP($A17,'Return Data'!$B$7:$R$2292,12,0)</f>
        <v>5.5209000000000001</v>
      </c>
      <c r="I17" s="61">
        <f t="shared" si="2"/>
        <v>7</v>
      </c>
      <c r="J17" s="60">
        <f>VLOOKUP($A17,'Return Data'!$B$7:$R$2292,13,0)</f>
        <v>1.9817</v>
      </c>
      <c r="K17" s="61">
        <f t="shared" si="3"/>
        <v>11</v>
      </c>
      <c r="L17" s="60">
        <f>VLOOKUP($A17,'Return Data'!$B$7:$R$2292,17,0)</f>
        <v>34.3384</v>
      </c>
      <c r="M17" s="61">
        <f t="shared" si="4"/>
        <v>3</v>
      </c>
      <c r="N17" s="60">
        <f>VLOOKUP($A17,'Return Data'!$B$7:$R$2292,14,0)</f>
        <v>27.256799999999998</v>
      </c>
      <c r="O17" s="61">
        <f t="shared" si="5"/>
        <v>8</v>
      </c>
      <c r="P17" s="60">
        <f>VLOOKUP($A17,'Return Data'!$B$7:$R$2292,15,0)</f>
        <v>11.9541</v>
      </c>
      <c r="Q17" s="61">
        <f t="shared" si="7"/>
        <v>9</v>
      </c>
      <c r="R17" s="60">
        <f>VLOOKUP($A17,'Return Data'!$B$7:$R$2292,16,0)</f>
        <v>20.544</v>
      </c>
      <c r="S17" s="62">
        <f t="shared" si="6"/>
        <v>11</v>
      </c>
    </row>
    <row r="18" spans="1:19" x14ac:dyDescent="0.3">
      <c r="A18" s="58" t="s">
        <v>1331</v>
      </c>
      <c r="B18" s="59">
        <f>VLOOKUP($A18,'Return Data'!$B$7:$R$2292,3,0)</f>
        <v>44958</v>
      </c>
      <c r="C18" s="60">
        <f>VLOOKUP($A18,'Return Data'!$B$7:$R$2292,4,0)</f>
        <v>58.11</v>
      </c>
      <c r="D18" s="60">
        <f>VLOOKUP($A18,'Return Data'!$B$7:$R$2292,10,0)</f>
        <v>-3.0207000000000002</v>
      </c>
      <c r="E18" s="61">
        <f t="shared" si="0"/>
        <v>16</v>
      </c>
      <c r="F18" s="60">
        <f>VLOOKUP($A18,'Return Data'!$B$7:$R$2292,11,0)</f>
        <v>1.8045</v>
      </c>
      <c r="G18" s="61">
        <f t="shared" si="1"/>
        <v>14</v>
      </c>
      <c r="H18" s="60">
        <f>VLOOKUP($A18,'Return Data'!$B$7:$R$2292,12,0)</f>
        <v>6.0208000000000004</v>
      </c>
      <c r="I18" s="61">
        <f t="shared" si="2"/>
        <v>5</v>
      </c>
      <c r="J18" s="60">
        <f>VLOOKUP($A18,'Return Data'!$B$7:$R$2292,13,0)</f>
        <v>4.9485000000000001</v>
      </c>
      <c r="K18" s="61">
        <f t="shared" si="3"/>
        <v>4</v>
      </c>
      <c r="L18" s="60">
        <f>VLOOKUP($A18,'Return Data'!$B$7:$R$2292,17,0)</f>
        <v>29.389199999999999</v>
      </c>
      <c r="M18" s="61">
        <f t="shared" si="4"/>
        <v>7</v>
      </c>
      <c r="N18" s="60">
        <f>VLOOKUP($A18,'Return Data'!$B$7:$R$2292,14,0)</f>
        <v>25.946300000000001</v>
      </c>
      <c r="O18" s="61">
        <f t="shared" si="5"/>
        <v>10</v>
      </c>
      <c r="P18" s="60">
        <f>VLOOKUP($A18,'Return Data'!$B$7:$R$2292,15,0)</f>
        <v>13.280900000000001</v>
      </c>
      <c r="Q18" s="61">
        <f t="shared" si="7"/>
        <v>6</v>
      </c>
      <c r="R18" s="60">
        <f>VLOOKUP($A18,'Return Data'!$B$7:$R$2292,16,0)</f>
        <v>16.649699999999999</v>
      </c>
      <c r="S18" s="62">
        <f t="shared" si="6"/>
        <v>15</v>
      </c>
    </row>
    <row r="19" spans="1:19" x14ac:dyDescent="0.3">
      <c r="A19" s="58" t="s">
        <v>1333</v>
      </c>
      <c r="B19" s="59">
        <f>VLOOKUP($A19,'Return Data'!$B$7:$R$2292,3,0)</f>
        <v>44958</v>
      </c>
      <c r="C19" s="60">
        <f>VLOOKUP($A19,'Return Data'!$B$7:$R$2292,4,0)</f>
        <v>19.309999999999999</v>
      </c>
      <c r="D19" s="60">
        <f>VLOOKUP($A19,'Return Data'!$B$7:$R$2292,10,0)</f>
        <v>-5.0171999999999999</v>
      </c>
      <c r="E19" s="61">
        <f t="shared" si="0"/>
        <v>21</v>
      </c>
      <c r="F19" s="60">
        <f>VLOOKUP($A19,'Return Data'!$B$7:$R$2292,11,0)</f>
        <v>1.4180999999999999</v>
      </c>
      <c r="G19" s="61">
        <f t="shared" si="1"/>
        <v>15</v>
      </c>
      <c r="H19" s="60">
        <f>VLOOKUP($A19,'Return Data'!$B$7:$R$2292,12,0)</f>
        <v>1.8996999999999999</v>
      </c>
      <c r="I19" s="61">
        <f t="shared" si="2"/>
        <v>15</v>
      </c>
      <c r="J19" s="60">
        <f>VLOOKUP($A19,'Return Data'!$B$7:$R$2292,13,0)</f>
        <v>-5.1799999999999999E-2</v>
      </c>
      <c r="K19" s="61">
        <f t="shared" si="3"/>
        <v>14</v>
      </c>
      <c r="L19" s="60">
        <f>VLOOKUP($A19,'Return Data'!$B$7:$R$2292,17,0)</f>
        <v>28.140799999999999</v>
      </c>
      <c r="M19" s="61">
        <f t="shared" si="4"/>
        <v>10</v>
      </c>
      <c r="N19" s="60">
        <f>VLOOKUP($A19,'Return Data'!$B$7:$R$2292,14,0)</f>
        <v>23.820699999999999</v>
      </c>
      <c r="O19" s="61">
        <f t="shared" si="5"/>
        <v>15</v>
      </c>
      <c r="P19" s="60">
        <f>VLOOKUP($A19,'Return Data'!$B$7:$R$2292,15,0)</f>
        <v>11.663</v>
      </c>
      <c r="Q19" s="61">
        <f t="shared" si="7"/>
        <v>10</v>
      </c>
      <c r="R19" s="60">
        <f>VLOOKUP($A19,'Return Data'!$B$7:$R$2292,16,0)</f>
        <v>12.4238</v>
      </c>
      <c r="S19" s="62">
        <f t="shared" si="6"/>
        <v>21</v>
      </c>
    </row>
    <row r="20" spans="1:19" x14ac:dyDescent="0.3">
      <c r="A20" s="58" t="s">
        <v>1334</v>
      </c>
      <c r="B20" s="59">
        <f>VLOOKUP($A20,'Return Data'!$B$7:$R$2292,3,0)</f>
        <v>44958</v>
      </c>
      <c r="C20" s="60">
        <f>VLOOKUP($A20,'Return Data'!$B$7:$R$2292,4,0)</f>
        <v>21.858000000000001</v>
      </c>
      <c r="D20" s="60">
        <f>VLOOKUP($A20,'Return Data'!$B$7:$R$2292,10,0)</f>
        <v>-3.0171000000000001</v>
      </c>
      <c r="E20" s="61">
        <f t="shared" si="0"/>
        <v>15</v>
      </c>
      <c r="F20" s="60">
        <f>VLOOKUP($A20,'Return Data'!$B$7:$R$2292,11,0)</f>
        <v>0.2661</v>
      </c>
      <c r="G20" s="61">
        <f t="shared" si="1"/>
        <v>19</v>
      </c>
      <c r="H20" s="60">
        <f>VLOOKUP($A20,'Return Data'!$B$7:$R$2292,12,0)</f>
        <v>8.2400000000000001E-2</v>
      </c>
      <c r="I20" s="61">
        <f t="shared" si="2"/>
        <v>16</v>
      </c>
      <c r="J20" s="60">
        <f>VLOOKUP($A20,'Return Data'!$B$7:$R$2292,13,0)</f>
        <v>-5.5401999999999996</v>
      </c>
      <c r="K20" s="61">
        <f t="shared" si="3"/>
        <v>21</v>
      </c>
      <c r="L20" s="60">
        <f>VLOOKUP($A20,'Return Data'!$B$7:$R$2292,17,0)</f>
        <v>18.828299999999999</v>
      </c>
      <c r="M20" s="61">
        <f t="shared" si="4"/>
        <v>19</v>
      </c>
      <c r="N20" s="60"/>
      <c r="O20" s="61"/>
      <c r="P20" s="60"/>
      <c r="Q20" s="61"/>
      <c r="R20" s="60">
        <f>VLOOKUP($A20,'Return Data'!$B$7:$R$2292,16,0)</f>
        <v>30.506499999999999</v>
      </c>
      <c r="S20" s="62">
        <f t="shared" si="6"/>
        <v>1</v>
      </c>
    </row>
    <row r="21" spans="1:19" x14ac:dyDescent="0.3">
      <c r="A21" s="58" t="s">
        <v>1336</v>
      </c>
      <c r="B21" s="59">
        <f>VLOOKUP($A21,'Return Data'!$B$7:$R$2292,3,0)</f>
        <v>44958</v>
      </c>
      <c r="C21" s="60">
        <f>VLOOKUP($A21,'Return Data'!$B$7:$R$2292,4,0)</f>
        <v>22.92</v>
      </c>
      <c r="D21" s="60">
        <f>VLOOKUP($A21,'Return Data'!$B$7:$R$2292,10,0)</f>
        <v>-1.5041</v>
      </c>
      <c r="E21" s="61">
        <f t="shared" si="0"/>
        <v>8</v>
      </c>
      <c r="F21" s="60">
        <f>VLOOKUP($A21,'Return Data'!$B$7:$R$2292,11,0)</f>
        <v>4.8010999999999999</v>
      </c>
      <c r="G21" s="61">
        <f t="shared" si="1"/>
        <v>8</v>
      </c>
      <c r="H21" s="60">
        <f>VLOOKUP($A21,'Return Data'!$B$7:$R$2292,12,0)</f>
        <v>5.9638999999999998</v>
      </c>
      <c r="I21" s="61">
        <f t="shared" si="2"/>
        <v>6</v>
      </c>
      <c r="J21" s="60">
        <f>VLOOKUP($A21,'Return Data'!$B$7:$R$2292,13,0)</f>
        <v>1.0137</v>
      </c>
      <c r="K21" s="61">
        <f t="shared" si="3"/>
        <v>12</v>
      </c>
      <c r="L21" s="60">
        <f>VLOOKUP($A21,'Return Data'!$B$7:$R$2292,17,0)</f>
        <v>25.942799999999998</v>
      </c>
      <c r="M21" s="61">
        <f t="shared" si="4"/>
        <v>13</v>
      </c>
      <c r="N21" s="60">
        <f>VLOOKUP($A21,'Return Data'!$B$7:$R$2292,14,0)</f>
        <v>23.99</v>
      </c>
      <c r="O21" s="61">
        <f>RANK(N21,N$8:N$29,0)</f>
        <v>14</v>
      </c>
      <c r="P21" s="60"/>
      <c r="Q21" s="61"/>
      <c r="R21" s="60">
        <f>VLOOKUP($A21,'Return Data'!$B$7:$R$2292,16,0)</f>
        <v>21.493200000000002</v>
      </c>
      <c r="S21" s="62">
        <f t="shared" si="6"/>
        <v>9</v>
      </c>
    </row>
    <row r="22" spans="1:19" x14ac:dyDescent="0.3">
      <c r="A22" s="58" t="s">
        <v>1338</v>
      </c>
      <c r="B22" s="59">
        <f>VLOOKUP($A22,'Return Data'!$B$7:$R$2292,3,0)</f>
        <v>44958</v>
      </c>
      <c r="C22" s="60">
        <f>VLOOKUP($A22,'Return Data'!$B$7:$R$2292,4,0)</f>
        <v>14.845499999999999</v>
      </c>
      <c r="D22" s="60">
        <f>VLOOKUP($A22,'Return Data'!$B$7:$R$2292,10,0)</f>
        <v>-2.4573999999999998</v>
      </c>
      <c r="E22" s="61">
        <f t="shared" si="0"/>
        <v>12</v>
      </c>
      <c r="F22" s="60">
        <f>VLOOKUP($A22,'Return Data'!$B$7:$R$2292,11,0)</f>
        <v>3.9601000000000002</v>
      </c>
      <c r="G22" s="61">
        <f t="shared" si="1"/>
        <v>12</v>
      </c>
      <c r="H22" s="60">
        <f>VLOOKUP($A22,'Return Data'!$B$7:$R$2292,12,0)</f>
        <v>3.5945</v>
      </c>
      <c r="I22" s="61">
        <f t="shared" si="2"/>
        <v>12</v>
      </c>
      <c r="J22" s="60">
        <f>VLOOKUP($A22,'Return Data'!$B$7:$R$2292,13,0)</f>
        <v>-3.1907999999999999</v>
      </c>
      <c r="K22" s="61">
        <f t="shared" si="3"/>
        <v>20</v>
      </c>
      <c r="L22" s="60">
        <f>VLOOKUP($A22,'Return Data'!$B$7:$R$2292,17,0)</f>
        <v>11.394299999999999</v>
      </c>
      <c r="M22" s="61">
        <f t="shared" si="4"/>
        <v>21</v>
      </c>
      <c r="N22" s="60"/>
      <c r="O22" s="61"/>
      <c r="P22" s="60"/>
      <c r="Q22" s="61"/>
      <c r="R22" s="60">
        <f>VLOOKUP($A22,'Return Data'!$B$7:$R$2292,16,0)</f>
        <v>14.2859</v>
      </c>
      <c r="S22" s="62">
        <f t="shared" si="6"/>
        <v>19</v>
      </c>
    </row>
    <row r="23" spans="1:19" x14ac:dyDescent="0.3">
      <c r="A23" s="108" t="s">
        <v>1341</v>
      </c>
      <c r="B23" s="59">
        <f>VLOOKUP($A23,'Return Data'!$B$7:$R$2292,3,0)</f>
        <v>44958</v>
      </c>
      <c r="C23" s="60">
        <f>VLOOKUP($A23,'Return Data'!$B$7:$R$2292,4,0)</f>
        <v>182.38900000000001</v>
      </c>
      <c r="D23" s="60">
        <f>VLOOKUP($A23,'Return Data'!$B$7:$R$2292,10,0)</f>
        <v>-2.7875999999999999</v>
      </c>
      <c r="E23" s="61">
        <f t="shared" si="0"/>
        <v>13</v>
      </c>
      <c r="F23" s="60">
        <f>VLOOKUP($A23,'Return Data'!$B$7:$R$2292,11,0)</f>
        <v>2.8500000000000001E-2</v>
      </c>
      <c r="G23" s="61">
        <f t="shared" si="1"/>
        <v>20</v>
      </c>
      <c r="H23" s="60">
        <f>VLOOKUP($A23,'Return Data'!$B$7:$R$2292,12,0)</f>
        <v>-1.1901999999999999</v>
      </c>
      <c r="I23" s="61">
        <f t="shared" si="2"/>
        <v>22</v>
      </c>
      <c r="J23" s="60">
        <f>VLOOKUP($A23,'Return Data'!$B$7:$R$2292,13,0)</f>
        <v>-1.9224000000000001</v>
      </c>
      <c r="K23" s="61">
        <f t="shared" si="3"/>
        <v>18</v>
      </c>
      <c r="L23" s="60">
        <f>VLOOKUP($A23,'Return Data'!$B$7:$R$2292,17,0)</f>
        <v>26.2698</v>
      </c>
      <c r="M23" s="61">
        <f t="shared" si="4"/>
        <v>12</v>
      </c>
      <c r="N23" s="60">
        <f>VLOOKUP($A23,'Return Data'!$B$7:$R$2292,14,0)</f>
        <v>27.914400000000001</v>
      </c>
      <c r="O23" s="61">
        <f t="shared" ref="O23:O29" si="8">RANK(N23,N$8:N$29,0)</f>
        <v>7</v>
      </c>
      <c r="P23" s="60">
        <f>VLOOKUP($A23,'Return Data'!$B$7:$R$2292,15,0)</f>
        <v>15.8567</v>
      </c>
      <c r="Q23" s="61">
        <f>RANK(P23,P$8:P$29,0)</f>
        <v>3</v>
      </c>
      <c r="R23" s="60">
        <f>VLOOKUP($A23,'Return Data'!$B$7:$R$2292,16,0)</f>
        <v>19.421199999999999</v>
      </c>
      <c r="S23" s="62">
        <f t="shared" si="6"/>
        <v>13</v>
      </c>
    </row>
    <row r="24" spans="1:19" x14ac:dyDescent="0.3">
      <c r="A24" s="58" t="s">
        <v>1343</v>
      </c>
      <c r="B24" s="59">
        <f>VLOOKUP($A24,'Return Data'!$B$7:$R$2292,3,0)</f>
        <v>44958</v>
      </c>
      <c r="C24" s="60">
        <f>VLOOKUP($A24,'Return Data'!$B$7:$R$2292,4,0)</f>
        <v>99.640799999999999</v>
      </c>
      <c r="D24" s="60">
        <f>VLOOKUP($A24,'Return Data'!$B$7:$R$2292,10,0)</f>
        <v>-1.6956</v>
      </c>
      <c r="E24" s="61">
        <f t="shared" si="0"/>
        <v>9</v>
      </c>
      <c r="F24" s="60">
        <f>VLOOKUP($A24,'Return Data'!$B$7:$R$2292,11,0)</f>
        <v>5.6933999999999996</v>
      </c>
      <c r="G24" s="61">
        <f t="shared" si="1"/>
        <v>5</v>
      </c>
      <c r="H24" s="60">
        <f>VLOOKUP($A24,'Return Data'!$B$7:$R$2292,12,0)</f>
        <v>5.4073000000000002</v>
      </c>
      <c r="I24" s="61">
        <f t="shared" si="2"/>
        <v>8</v>
      </c>
      <c r="J24" s="60">
        <f>VLOOKUP($A24,'Return Data'!$B$7:$R$2292,13,0)</f>
        <v>5.0728999999999997</v>
      </c>
      <c r="K24" s="61">
        <f t="shared" si="3"/>
        <v>3</v>
      </c>
      <c r="L24" s="60">
        <f>VLOOKUP($A24,'Return Data'!$B$7:$R$2292,17,0)</f>
        <v>34.245699999999999</v>
      </c>
      <c r="M24" s="61">
        <f t="shared" si="4"/>
        <v>4</v>
      </c>
      <c r="N24" s="60">
        <f>VLOOKUP($A24,'Return Data'!$B$7:$R$2292,14,0)</f>
        <v>31.146799999999999</v>
      </c>
      <c r="O24" s="61">
        <f t="shared" si="8"/>
        <v>4</v>
      </c>
      <c r="P24" s="60">
        <f>VLOOKUP($A24,'Return Data'!$B$7:$R$2292,15,0)</f>
        <v>15.257899999999999</v>
      </c>
      <c r="Q24" s="61">
        <f>RANK(P24,P$8:P$29,0)</f>
        <v>4</v>
      </c>
      <c r="R24" s="60">
        <f>VLOOKUP($A24,'Return Data'!$B$7:$R$2292,16,0)</f>
        <v>24.415099999999999</v>
      </c>
      <c r="S24" s="62">
        <f t="shared" si="6"/>
        <v>7</v>
      </c>
    </row>
    <row r="25" spans="1:19" x14ac:dyDescent="0.3">
      <c r="A25" s="58" t="s">
        <v>1347</v>
      </c>
      <c r="B25" s="59">
        <f>VLOOKUP($A25,'Return Data'!$B$7:$R$2292,3,0)</f>
        <v>44958</v>
      </c>
      <c r="C25" s="60">
        <f>VLOOKUP($A25,'Return Data'!$B$7:$R$2292,4,0)</f>
        <v>148.95650000000001</v>
      </c>
      <c r="D25" s="60">
        <f>VLOOKUP($A25,'Return Data'!$B$7:$R$2292,10,0)</f>
        <v>3.2747000000000002</v>
      </c>
      <c r="E25" s="61">
        <f t="shared" si="0"/>
        <v>1</v>
      </c>
      <c r="F25" s="60">
        <f>VLOOKUP($A25,'Return Data'!$B$7:$R$2292,11,0)</f>
        <v>12.5426</v>
      </c>
      <c r="G25" s="61">
        <f t="shared" si="1"/>
        <v>1</v>
      </c>
      <c r="H25" s="60">
        <f>VLOOKUP($A25,'Return Data'!$B$7:$R$2292,12,0)</f>
        <v>6.9028999999999998</v>
      </c>
      <c r="I25" s="61">
        <f t="shared" si="2"/>
        <v>3</v>
      </c>
      <c r="J25" s="60">
        <f>VLOOKUP($A25,'Return Data'!$B$7:$R$2292,13,0)</f>
        <v>3.6711999999999998</v>
      </c>
      <c r="K25" s="61">
        <f t="shared" si="3"/>
        <v>6</v>
      </c>
      <c r="L25" s="60">
        <f>VLOOKUP($A25,'Return Data'!$B$7:$R$2292,17,0)</f>
        <v>41.338500000000003</v>
      </c>
      <c r="M25" s="61">
        <f t="shared" si="4"/>
        <v>1</v>
      </c>
      <c r="N25" s="60">
        <f>VLOOKUP($A25,'Return Data'!$B$7:$R$2292,14,0)</f>
        <v>48.7241</v>
      </c>
      <c r="O25" s="61">
        <f t="shared" si="8"/>
        <v>1</v>
      </c>
      <c r="P25" s="60">
        <f>VLOOKUP($A25,'Return Data'!$B$7:$R$2292,15,0)</f>
        <v>23.872800000000002</v>
      </c>
      <c r="Q25" s="61">
        <f>RANK(P25,P$8:P$29,0)</f>
        <v>1</v>
      </c>
      <c r="R25" s="60">
        <f>VLOOKUP($A25,'Return Data'!$B$7:$R$2292,16,0)</f>
        <v>15.757199999999999</v>
      </c>
      <c r="S25" s="62">
        <f t="shared" si="6"/>
        <v>17</v>
      </c>
    </row>
    <row r="26" spans="1:19" x14ac:dyDescent="0.3">
      <c r="A26" s="58" t="s">
        <v>1348</v>
      </c>
      <c r="B26" s="59">
        <f>VLOOKUP($A26,'Return Data'!$B$7:$R$2292,3,0)</f>
        <v>44958</v>
      </c>
      <c r="C26" s="60">
        <f>VLOOKUP($A26,'Return Data'!$B$7:$R$2292,4,0)</f>
        <v>123.47839999999999</v>
      </c>
      <c r="D26" s="60">
        <f>VLOOKUP($A26,'Return Data'!$B$7:$R$2292,10,0)</f>
        <v>-3.4270999999999998</v>
      </c>
      <c r="E26" s="61">
        <f t="shared" si="0"/>
        <v>20</v>
      </c>
      <c r="F26" s="60">
        <f>VLOOKUP($A26,'Return Data'!$B$7:$R$2292,11,0)</f>
        <v>4.2641</v>
      </c>
      <c r="G26" s="61">
        <f t="shared" si="1"/>
        <v>9</v>
      </c>
      <c r="H26" s="60">
        <f>VLOOKUP($A26,'Return Data'!$B$7:$R$2292,12,0)</f>
        <v>6.0472999999999999</v>
      </c>
      <c r="I26" s="61">
        <f t="shared" si="2"/>
        <v>4</v>
      </c>
      <c r="J26" s="60">
        <f>VLOOKUP($A26,'Return Data'!$B$7:$R$2292,13,0)</f>
        <v>5.6622000000000003</v>
      </c>
      <c r="K26" s="61">
        <f t="shared" si="3"/>
        <v>2</v>
      </c>
      <c r="L26" s="60">
        <f>VLOOKUP($A26,'Return Data'!$B$7:$R$2292,17,0)</f>
        <v>24.6784</v>
      </c>
      <c r="M26" s="61">
        <f t="shared" si="4"/>
        <v>17</v>
      </c>
      <c r="N26" s="60">
        <f>VLOOKUP($A26,'Return Data'!$B$7:$R$2292,14,0)</f>
        <v>25.928799999999999</v>
      </c>
      <c r="O26" s="61">
        <f t="shared" si="8"/>
        <v>11</v>
      </c>
      <c r="P26" s="60">
        <f>VLOOKUP($A26,'Return Data'!$B$7:$R$2292,15,0)</f>
        <v>13.804600000000001</v>
      </c>
      <c r="Q26" s="61">
        <f>RANK(P26,P$8:P$29,0)</f>
        <v>5</v>
      </c>
      <c r="R26" s="60">
        <f>VLOOKUP($A26,'Return Data'!$B$7:$R$2292,16,0)</f>
        <v>25.205500000000001</v>
      </c>
      <c r="S26" s="62">
        <f t="shared" si="6"/>
        <v>5</v>
      </c>
    </row>
    <row r="27" spans="1:19" x14ac:dyDescent="0.3">
      <c r="A27" s="58" t="s">
        <v>1351</v>
      </c>
      <c r="B27" s="59">
        <f>VLOOKUP($A27,'Return Data'!$B$7:$R$2292,3,0)</f>
        <v>44958</v>
      </c>
      <c r="C27" s="60">
        <f>VLOOKUP($A27,'Return Data'!$B$7:$R$2292,4,0)</f>
        <v>158.12909999999999</v>
      </c>
      <c r="D27" s="60">
        <f>VLOOKUP($A27,'Return Data'!$B$7:$R$2292,10,0)</f>
        <v>-2.8384999999999998</v>
      </c>
      <c r="E27" s="61">
        <f t="shared" si="0"/>
        <v>14</v>
      </c>
      <c r="F27" s="60">
        <f>VLOOKUP($A27,'Return Data'!$B$7:$R$2292,11,0)</f>
        <v>4.1679000000000004</v>
      </c>
      <c r="G27" s="61">
        <f t="shared" si="1"/>
        <v>10</v>
      </c>
      <c r="H27" s="60">
        <f>VLOOKUP($A27,'Return Data'!$B$7:$R$2292,12,0)</f>
        <v>2.8953000000000002</v>
      </c>
      <c r="I27" s="61">
        <f t="shared" si="2"/>
        <v>14</v>
      </c>
      <c r="J27" s="60">
        <f>VLOOKUP($A27,'Return Data'!$B$7:$R$2292,13,0)</f>
        <v>-1.6245000000000001</v>
      </c>
      <c r="K27" s="61">
        <f t="shared" si="3"/>
        <v>17</v>
      </c>
      <c r="L27" s="60">
        <f>VLOOKUP($A27,'Return Data'!$B$7:$R$2292,17,0)</f>
        <v>25.205100000000002</v>
      </c>
      <c r="M27" s="61">
        <f t="shared" si="4"/>
        <v>15</v>
      </c>
      <c r="N27" s="60">
        <f>VLOOKUP($A27,'Return Data'!$B$7:$R$2292,14,0)</f>
        <v>22.9026</v>
      </c>
      <c r="O27" s="61">
        <f t="shared" si="8"/>
        <v>17</v>
      </c>
      <c r="P27" s="60">
        <f>VLOOKUP($A27,'Return Data'!$B$7:$R$2292,15,0)</f>
        <v>7.2645999999999997</v>
      </c>
      <c r="Q27" s="61">
        <f>RANK(P27,P$8:P$29,0)</f>
        <v>13</v>
      </c>
      <c r="R27" s="60">
        <f>VLOOKUP($A27,'Return Data'!$B$7:$R$2292,16,0)</f>
        <v>16.282399999999999</v>
      </c>
      <c r="S27" s="62">
        <f t="shared" si="6"/>
        <v>16</v>
      </c>
    </row>
    <row r="28" spans="1:19" x14ac:dyDescent="0.3">
      <c r="A28" s="58" t="s">
        <v>1352</v>
      </c>
      <c r="B28" s="59">
        <f>VLOOKUP($A28,'Return Data'!$B$7:$R$2292,3,0)</f>
        <v>44958</v>
      </c>
      <c r="C28" s="60">
        <f>VLOOKUP($A28,'Return Data'!$B$7:$R$2292,4,0)</f>
        <v>25.264199999999999</v>
      </c>
      <c r="D28" s="60">
        <f>VLOOKUP($A28,'Return Data'!$B$7:$R$2292,10,0)</f>
        <v>2.0829</v>
      </c>
      <c r="E28" s="61">
        <f t="shared" si="0"/>
        <v>2</v>
      </c>
      <c r="F28" s="60">
        <f>VLOOKUP($A28,'Return Data'!$B$7:$R$2292,11,0)</f>
        <v>11.740500000000001</v>
      </c>
      <c r="G28" s="61">
        <f t="shared" si="1"/>
        <v>2</v>
      </c>
      <c r="H28" s="60">
        <f>VLOOKUP($A28,'Return Data'!$B$7:$R$2292,12,0)</f>
        <v>11.523</v>
      </c>
      <c r="I28" s="61">
        <f t="shared" si="2"/>
        <v>1</v>
      </c>
      <c r="J28" s="60">
        <f>VLOOKUP($A28,'Return Data'!$B$7:$R$2292,13,0)</f>
        <v>9.2685999999999993</v>
      </c>
      <c r="K28" s="61">
        <f t="shared" si="3"/>
        <v>1</v>
      </c>
      <c r="L28" s="60">
        <f>VLOOKUP($A28,'Return Data'!$B$7:$R$2292,17,0)</f>
        <v>35.802700000000002</v>
      </c>
      <c r="M28" s="61">
        <f t="shared" si="4"/>
        <v>2</v>
      </c>
      <c r="N28" s="60">
        <f>VLOOKUP($A28,'Return Data'!$B$7:$R$2292,14,0)</f>
        <v>29.645600000000002</v>
      </c>
      <c r="O28" s="61">
        <f t="shared" si="8"/>
        <v>6</v>
      </c>
      <c r="P28" s="60"/>
      <c r="Q28" s="61"/>
      <c r="R28" s="60">
        <f>VLOOKUP($A28,'Return Data'!$B$7:$R$2292,16,0)</f>
        <v>24.5304</v>
      </c>
      <c r="S28" s="62">
        <f t="shared" si="6"/>
        <v>6</v>
      </c>
    </row>
    <row r="29" spans="1:19" x14ac:dyDescent="0.3">
      <c r="A29" s="58" t="s">
        <v>1354</v>
      </c>
      <c r="B29" s="59">
        <f>VLOOKUP($A29,'Return Data'!$B$7:$R$2292,3,0)</f>
        <v>44958</v>
      </c>
      <c r="C29" s="60">
        <f>VLOOKUP($A29,'Return Data'!$B$7:$R$2292,4,0)</f>
        <v>30.7</v>
      </c>
      <c r="D29" s="60">
        <f>VLOOKUP($A29,'Return Data'!$B$7:$R$2292,10,0)</f>
        <v>-8.4947999999999997</v>
      </c>
      <c r="E29" s="61">
        <f t="shared" si="0"/>
        <v>22</v>
      </c>
      <c r="F29" s="60">
        <f>VLOOKUP($A29,'Return Data'!$B$7:$R$2292,11,0)</f>
        <v>-1.159</v>
      </c>
      <c r="G29" s="61">
        <f t="shared" si="1"/>
        <v>22</v>
      </c>
      <c r="H29" s="60">
        <f>VLOOKUP($A29,'Return Data'!$B$7:$R$2292,12,0)</f>
        <v>-0.48620000000000002</v>
      </c>
      <c r="I29" s="61">
        <f t="shared" si="2"/>
        <v>20</v>
      </c>
      <c r="J29" s="60">
        <f>VLOOKUP($A29,'Return Data'!$B$7:$R$2292,13,0)</f>
        <v>-1.9482999999999999</v>
      </c>
      <c r="K29" s="61">
        <f t="shared" si="3"/>
        <v>19</v>
      </c>
      <c r="L29" s="60">
        <f>VLOOKUP($A29,'Return Data'!$B$7:$R$2292,17,0)</f>
        <v>24.4251</v>
      </c>
      <c r="M29" s="61">
        <f t="shared" si="4"/>
        <v>18</v>
      </c>
      <c r="N29" s="60">
        <f>VLOOKUP($A29,'Return Data'!$B$7:$R$2292,14,0)</f>
        <v>24.1357</v>
      </c>
      <c r="O29" s="61">
        <f t="shared" si="8"/>
        <v>13</v>
      </c>
      <c r="P29" s="60">
        <f>VLOOKUP($A29,'Return Data'!$B$7:$R$2292,15,0)</f>
        <v>11.9674</v>
      </c>
      <c r="Q29" s="61">
        <f>RANK(P29,P$8:P$29,0)</f>
        <v>8</v>
      </c>
      <c r="R29" s="60">
        <f>VLOOKUP($A29,'Return Data'!$B$7:$R$2292,16,0)</f>
        <v>13.8422</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-1.9109863636363635</v>
      </c>
      <c r="E31" s="69"/>
      <c r="F31" s="70">
        <f>AVERAGE(F8:F29)</f>
        <v>3.9073681818181814</v>
      </c>
      <c r="G31" s="69"/>
      <c r="H31" s="70">
        <f>AVERAGE(H8:H29)</f>
        <v>3.6382863636363649</v>
      </c>
      <c r="I31" s="69"/>
      <c r="J31" s="70">
        <f>AVERAGE(J8:J29)</f>
        <v>1.0222090909090911</v>
      </c>
      <c r="K31" s="69"/>
      <c r="L31" s="70">
        <f>AVERAGE(L8:L29)</f>
        <v>26.290245454545456</v>
      </c>
      <c r="M31" s="69"/>
      <c r="N31" s="70">
        <f>AVERAGE(N8:N29)</f>
        <v>26.195080000000001</v>
      </c>
      <c r="O31" s="69"/>
      <c r="P31" s="70">
        <f>AVERAGE(P8:P29)</f>
        <v>12.117193333333335</v>
      </c>
      <c r="Q31" s="69"/>
      <c r="R31" s="70">
        <f>AVERAGE(R8:R29)</f>
        <v>19.841840909090912</v>
      </c>
      <c r="S31" s="71"/>
    </row>
    <row r="32" spans="1:19" x14ac:dyDescent="0.3">
      <c r="A32" s="68" t="s">
        <v>28</v>
      </c>
      <c r="B32" s="69"/>
      <c r="C32" s="69"/>
      <c r="D32" s="70">
        <f>MIN(D8:D29)</f>
        <v>-8.4947999999999997</v>
      </c>
      <c r="E32" s="69"/>
      <c r="F32" s="70">
        <f>MIN(F8:F29)</f>
        <v>-1.159</v>
      </c>
      <c r="G32" s="69"/>
      <c r="H32" s="70">
        <f>MIN(H8:H29)</f>
        <v>-1.1901999999999999</v>
      </c>
      <c r="I32" s="69"/>
      <c r="J32" s="70">
        <f>MIN(J8:J29)</f>
        <v>-7.0914999999999999</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3.2747000000000002</v>
      </c>
      <c r="E33" s="73"/>
      <c r="F33" s="74">
        <f>MAX(F8:F29)</f>
        <v>12.5426</v>
      </c>
      <c r="G33" s="73"/>
      <c r="H33" s="74">
        <f>MAX(H8:H29)</f>
        <v>11.523</v>
      </c>
      <c r="I33" s="73"/>
      <c r="J33" s="74">
        <f>MAX(J8:J29)</f>
        <v>9.2685999999999993</v>
      </c>
      <c r="K33" s="73"/>
      <c r="L33" s="74">
        <f>MAX(L8:L29)</f>
        <v>41.338500000000003</v>
      </c>
      <c r="M33" s="73"/>
      <c r="N33" s="74">
        <f>MAX(N8:N29)</f>
        <v>48.7241</v>
      </c>
      <c r="O33" s="73"/>
      <c r="P33" s="74">
        <f>MAX(P8:P29)</f>
        <v>23.872800000000002</v>
      </c>
      <c r="Q33" s="73"/>
      <c r="R33" s="74">
        <f>MAX(R8:R29)</f>
        <v>30.506499999999999</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1314</v>
      </c>
      <c r="B8" s="59">
        <f>VLOOKUP($A8,'Return Data'!$B$7:$R$2292,3,0)</f>
        <v>44958</v>
      </c>
      <c r="C8" s="60">
        <f>VLOOKUP($A8,'Return Data'!$B$7:$R$2292,4,0)</f>
        <v>51.093800000000002</v>
      </c>
      <c r="D8" s="60">
        <f>VLOOKUP($A8,'Return Data'!$B$7:$R$2292,10,0)</f>
        <v>-3.351</v>
      </c>
      <c r="E8" s="61">
        <f t="shared" ref="E8:E29" si="0">RANK(D8,D$8:D$29,0)</f>
        <v>16</v>
      </c>
      <c r="F8" s="60">
        <f>VLOOKUP($A8,'Return Data'!$B$7:$R$2292,11,0)</f>
        <v>0.30230000000000001</v>
      </c>
      <c r="G8" s="61">
        <f t="shared" ref="G8:G29" si="1">RANK(F8,F$8:F$29,0)</f>
        <v>16</v>
      </c>
      <c r="H8" s="60">
        <f>VLOOKUP($A8,'Return Data'!$B$7:$R$2292,12,0)</f>
        <v>-0.91459999999999997</v>
      </c>
      <c r="I8" s="61">
        <f t="shared" ref="I8:I29" si="2">RANK(H8,H$8:H$29,0)</f>
        <v>17</v>
      </c>
      <c r="J8" s="60">
        <f>VLOOKUP($A8,'Return Data'!$B$7:$R$2292,13,0)</f>
        <v>-8.0641999999999996</v>
      </c>
      <c r="K8" s="61">
        <f t="shared" ref="K8:K29" si="3">RANK(J8,J$8:J$29,0)</f>
        <v>22</v>
      </c>
      <c r="L8" s="60">
        <f>VLOOKUP($A8,'Return Data'!$B$7:$R$2292,17,0)</f>
        <v>17.0501</v>
      </c>
      <c r="M8" s="61">
        <f t="shared" ref="M8:M29" si="4">RANK(L8,L$8:L$29,0)</f>
        <v>19</v>
      </c>
      <c r="N8" s="60">
        <f>VLOOKUP($A8,'Return Data'!$B$7:$R$2292,14,0)</f>
        <v>16.471399999999999</v>
      </c>
      <c r="O8" s="61">
        <f t="shared" ref="O8:O19" si="5">RANK(N8,N$8:N$29,0)</f>
        <v>19</v>
      </c>
      <c r="P8" s="60">
        <f>VLOOKUP($A8,'Return Data'!$B$7:$R$2292,15,0)</f>
        <v>3.3740000000000001</v>
      </c>
      <c r="Q8" s="61">
        <f>RANK(P8,P$8:P$29,0)</f>
        <v>14</v>
      </c>
      <c r="R8" s="60">
        <f>VLOOKUP($A8,'Return Data'!$B$7:$R$2292,16,0)</f>
        <v>10.874599999999999</v>
      </c>
      <c r="S8" s="62">
        <f t="shared" ref="S8:S29" si="6">RANK(R8,R$8:R$29,0)</f>
        <v>20</v>
      </c>
    </row>
    <row r="9" spans="1:20" x14ac:dyDescent="0.3">
      <c r="A9" s="58" t="s">
        <v>1317</v>
      </c>
      <c r="B9" s="59">
        <f>VLOOKUP($A9,'Return Data'!$B$7:$R$2292,3,0)</f>
        <v>44958</v>
      </c>
      <c r="C9" s="60">
        <f>VLOOKUP($A9,'Return Data'!$B$7:$R$2292,4,0)</f>
        <v>62.97</v>
      </c>
      <c r="D9" s="60">
        <f>VLOOKUP($A9,'Return Data'!$B$7:$R$2292,10,0)</f>
        <v>-0.83460000000000001</v>
      </c>
      <c r="E9" s="61">
        <f t="shared" si="0"/>
        <v>6</v>
      </c>
      <c r="F9" s="60">
        <f>VLOOKUP($A9,'Return Data'!$B$7:$R$2292,11,0)</f>
        <v>4.1859999999999999</v>
      </c>
      <c r="G9" s="61">
        <f t="shared" si="1"/>
        <v>7</v>
      </c>
      <c r="H9" s="60">
        <f>VLOOKUP($A9,'Return Data'!$B$7:$R$2292,12,0)</f>
        <v>3.6032000000000002</v>
      </c>
      <c r="I9" s="61">
        <f t="shared" si="2"/>
        <v>10</v>
      </c>
      <c r="J9" s="60">
        <f>VLOOKUP($A9,'Return Data'!$B$7:$R$2292,13,0)</f>
        <v>1.0916999999999999</v>
      </c>
      <c r="K9" s="61">
        <f t="shared" si="3"/>
        <v>9</v>
      </c>
      <c r="L9" s="60">
        <f>VLOOKUP($A9,'Return Data'!$B$7:$R$2292,17,0)</f>
        <v>25.469100000000001</v>
      </c>
      <c r="M9" s="61">
        <f t="shared" si="4"/>
        <v>11</v>
      </c>
      <c r="N9" s="60">
        <f>VLOOKUP($A9,'Return Data'!$B$7:$R$2292,14,0)</f>
        <v>21.824999999999999</v>
      </c>
      <c r="O9" s="61">
        <f t="shared" si="5"/>
        <v>16</v>
      </c>
      <c r="P9" s="60">
        <f>VLOOKUP($A9,'Return Data'!$B$7:$R$2292,15,0)</f>
        <v>17.3858</v>
      </c>
      <c r="Q9" s="61">
        <f>RANK(P9,P$8:P$29,0)</f>
        <v>2</v>
      </c>
      <c r="R9" s="60">
        <f>VLOOKUP($A9,'Return Data'!$B$7:$R$2292,16,0)</f>
        <v>22.192299999999999</v>
      </c>
      <c r="S9" s="62">
        <f t="shared" si="6"/>
        <v>5</v>
      </c>
    </row>
    <row r="10" spans="1:20" x14ac:dyDescent="0.3">
      <c r="A10" s="58" t="s">
        <v>1986</v>
      </c>
      <c r="B10" s="59">
        <f>VLOOKUP($A10,'Return Data'!$B$7:$R$2292,3,0)</f>
        <v>44958</v>
      </c>
      <c r="C10" s="60">
        <f>VLOOKUP($A10,'Return Data'!$B$7:$R$2292,4,0)</f>
        <v>26.03</v>
      </c>
      <c r="D10" s="60">
        <f>VLOOKUP($A10,'Return Data'!$B$7:$R$2292,10,0)</f>
        <v>-3.7351999999999999</v>
      </c>
      <c r="E10" s="61">
        <f t="shared" si="0"/>
        <v>20</v>
      </c>
      <c r="F10" s="60">
        <f>VLOOKUP($A10,'Return Data'!$B$7:$R$2292,11,0)</f>
        <v>2.6015000000000001</v>
      </c>
      <c r="G10" s="61">
        <f t="shared" si="1"/>
        <v>13</v>
      </c>
      <c r="H10" s="60">
        <f>VLOOKUP($A10,'Return Data'!$B$7:$R$2292,12,0)</f>
        <v>1.5210999999999999</v>
      </c>
      <c r="I10" s="61">
        <f t="shared" si="2"/>
        <v>14</v>
      </c>
      <c r="J10" s="60">
        <f>VLOOKUP($A10,'Return Data'!$B$7:$R$2292,13,0)</f>
        <v>-3.0539999999999998</v>
      </c>
      <c r="K10" s="61">
        <f t="shared" si="3"/>
        <v>18</v>
      </c>
      <c r="L10" s="60">
        <f>VLOOKUP($A10,'Return Data'!$B$7:$R$2292,17,0)</f>
        <v>26.4862</v>
      </c>
      <c r="M10" s="61">
        <f t="shared" si="4"/>
        <v>10</v>
      </c>
      <c r="N10" s="60">
        <f>VLOOKUP($A10,'Return Data'!$B$7:$R$2292,14,0)</f>
        <v>30.8931</v>
      </c>
      <c r="O10" s="61">
        <f t="shared" si="5"/>
        <v>3</v>
      </c>
      <c r="P10" s="60"/>
      <c r="Q10" s="61"/>
      <c r="R10" s="60">
        <f>VLOOKUP($A10,'Return Data'!$B$7:$R$2292,16,0)</f>
        <v>26.113900000000001</v>
      </c>
      <c r="S10" s="62">
        <f t="shared" si="6"/>
        <v>2</v>
      </c>
    </row>
    <row r="11" spans="1:20" x14ac:dyDescent="0.3">
      <c r="A11" s="58" t="s">
        <v>1319</v>
      </c>
      <c r="B11" s="59">
        <f>VLOOKUP($A11,'Return Data'!$B$7:$R$2292,3,0)</f>
        <v>44958</v>
      </c>
      <c r="C11" s="60">
        <f>VLOOKUP($A11,'Return Data'!$B$7:$R$2292,4,0)</f>
        <v>23.93</v>
      </c>
      <c r="D11" s="60">
        <f>VLOOKUP($A11,'Return Data'!$B$7:$R$2292,10,0)</f>
        <v>-3.6246</v>
      </c>
      <c r="E11" s="61">
        <f t="shared" si="0"/>
        <v>18</v>
      </c>
      <c r="F11" s="60">
        <f>VLOOKUP($A11,'Return Data'!$B$7:$R$2292,11,0)</f>
        <v>-0.3332</v>
      </c>
      <c r="G11" s="61">
        <f t="shared" si="1"/>
        <v>19</v>
      </c>
      <c r="H11" s="60">
        <f>VLOOKUP($A11,'Return Data'!$B$7:$R$2292,12,0)</f>
        <v>-1.1974</v>
      </c>
      <c r="I11" s="61">
        <f t="shared" si="2"/>
        <v>19</v>
      </c>
      <c r="J11" s="60">
        <f>VLOOKUP($A11,'Return Data'!$B$7:$R$2292,13,0)</f>
        <v>0.71550000000000002</v>
      </c>
      <c r="K11" s="61">
        <f t="shared" si="3"/>
        <v>11</v>
      </c>
      <c r="L11" s="60">
        <f>VLOOKUP($A11,'Return Data'!$B$7:$R$2292,17,0)</f>
        <v>31.731400000000001</v>
      </c>
      <c r="M11" s="61">
        <f t="shared" si="4"/>
        <v>5</v>
      </c>
      <c r="N11" s="60">
        <f>VLOOKUP($A11,'Return Data'!$B$7:$R$2292,14,0)</f>
        <v>31.491</v>
      </c>
      <c r="O11" s="61">
        <f t="shared" si="5"/>
        <v>2</v>
      </c>
      <c r="P11" s="60"/>
      <c r="Q11" s="61"/>
      <c r="R11" s="60">
        <f>VLOOKUP($A11,'Return Data'!$B$7:$R$2292,16,0)</f>
        <v>24.619700000000002</v>
      </c>
      <c r="S11" s="62">
        <f t="shared" si="6"/>
        <v>4</v>
      </c>
    </row>
    <row r="12" spans="1:20" x14ac:dyDescent="0.3">
      <c r="A12" s="58" t="s">
        <v>1321</v>
      </c>
      <c r="B12" s="59">
        <f>VLOOKUP($A12,'Return Data'!$B$7:$R$2292,3,0)</f>
        <v>44958</v>
      </c>
      <c r="C12" s="60">
        <f>VLOOKUP($A12,'Return Data'!$B$7:$R$2292,4,0)</f>
        <v>110.756</v>
      </c>
      <c r="D12" s="60">
        <f>VLOOKUP($A12,'Return Data'!$B$7:$R$2292,10,0)</f>
        <v>-2.0465</v>
      </c>
      <c r="E12" s="61">
        <f t="shared" si="0"/>
        <v>11</v>
      </c>
      <c r="F12" s="60">
        <f>VLOOKUP($A12,'Return Data'!$B$7:$R$2292,11,0)</f>
        <v>-0.13619999999999999</v>
      </c>
      <c r="G12" s="61">
        <f t="shared" si="1"/>
        <v>18</v>
      </c>
      <c r="H12" s="60">
        <f>VLOOKUP($A12,'Return Data'!$B$7:$R$2292,12,0)</f>
        <v>-1.4906999999999999</v>
      </c>
      <c r="I12" s="61">
        <f t="shared" si="2"/>
        <v>21</v>
      </c>
      <c r="J12" s="60">
        <f>VLOOKUP($A12,'Return Data'!$B$7:$R$2292,13,0)</f>
        <v>-2.1762999999999999</v>
      </c>
      <c r="K12" s="61">
        <f t="shared" si="3"/>
        <v>15</v>
      </c>
      <c r="L12" s="60">
        <f>VLOOKUP($A12,'Return Data'!$B$7:$R$2292,17,0)</f>
        <v>24.430700000000002</v>
      </c>
      <c r="M12" s="61">
        <f t="shared" si="4"/>
        <v>13</v>
      </c>
      <c r="N12" s="60">
        <f>VLOOKUP($A12,'Return Data'!$B$7:$R$2292,14,0)</f>
        <v>24.373899999999999</v>
      </c>
      <c r="O12" s="61">
        <f t="shared" si="5"/>
        <v>11</v>
      </c>
      <c r="P12" s="60">
        <f>VLOOKUP($A12,'Return Data'!$B$7:$R$2292,15,0)</f>
        <v>10.1938</v>
      </c>
      <c r="Q12" s="61">
        <f>RANK(P12,P$8:P$29,0)</f>
        <v>10</v>
      </c>
      <c r="R12" s="60">
        <f>VLOOKUP($A12,'Return Data'!$B$7:$R$2292,16,0)</f>
        <v>16.613099999999999</v>
      </c>
      <c r="S12" s="62">
        <f t="shared" si="6"/>
        <v>12</v>
      </c>
    </row>
    <row r="13" spans="1:20" x14ac:dyDescent="0.3">
      <c r="A13" s="58" t="s">
        <v>1323</v>
      </c>
      <c r="B13" s="59">
        <f>VLOOKUP($A13,'Return Data'!$B$7:$R$2292,3,0)</f>
        <v>44958</v>
      </c>
      <c r="C13" s="60">
        <f>VLOOKUP($A13,'Return Data'!$B$7:$R$2292,4,0)</f>
        <v>25.08</v>
      </c>
      <c r="D13" s="60">
        <f>VLOOKUP($A13,'Return Data'!$B$7:$R$2292,10,0)</f>
        <v>-1.7896000000000001</v>
      </c>
      <c r="E13" s="61">
        <f t="shared" si="0"/>
        <v>7</v>
      </c>
      <c r="F13" s="60">
        <f>VLOOKUP($A13,'Return Data'!$B$7:$R$2292,11,0)</f>
        <v>3.2650999999999999</v>
      </c>
      <c r="G13" s="61">
        <f t="shared" si="1"/>
        <v>11</v>
      </c>
      <c r="H13" s="60">
        <f>VLOOKUP($A13,'Return Data'!$B$7:$R$2292,12,0)</f>
        <v>3.4653</v>
      </c>
      <c r="I13" s="61">
        <f t="shared" si="2"/>
        <v>11</v>
      </c>
      <c r="J13" s="60">
        <f>VLOOKUP($A13,'Return Data'!$B$7:$R$2292,13,0)</f>
        <v>1.1331</v>
      </c>
      <c r="K13" s="61">
        <f t="shared" si="3"/>
        <v>8</v>
      </c>
      <c r="L13" s="60">
        <f>VLOOKUP($A13,'Return Data'!$B$7:$R$2292,17,0)</f>
        <v>27.1417</v>
      </c>
      <c r="M13" s="61">
        <f t="shared" si="4"/>
        <v>8</v>
      </c>
      <c r="N13" s="60">
        <f>VLOOKUP($A13,'Return Data'!$B$7:$R$2292,14,0)</f>
        <v>27.814800000000002</v>
      </c>
      <c r="O13" s="61">
        <f t="shared" si="5"/>
        <v>5</v>
      </c>
      <c r="P13" s="60"/>
      <c r="Q13" s="61"/>
      <c r="R13" s="60">
        <f>VLOOKUP($A13,'Return Data'!$B$7:$R$2292,16,0)</f>
        <v>25.943300000000001</v>
      </c>
      <c r="S13" s="62">
        <f t="shared" si="6"/>
        <v>3</v>
      </c>
    </row>
    <row r="14" spans="1:20" x14ac:dyDescent="0.3">
      <c r="A14" s="58" t="s">
        <v>1324</v>
      </c>
      <c r="B14" s="59">
        <f>VLOOKUP($A14,'Return Data'!$B$7:$R$2292,3,0)</f>
        <v>44958</v>
      </c>
      <c r="C14" s="60">
        <f>VLOOKUP($A14,'Return Data'!$B$7:$R$2292,4,0)</f>
        <v>93.494100000000003</v>
      </c>
      <c r="D14" s="60">
        <f>VLOOKUP($A14,'Return Data'!$B$7:$R$2292,10,0)</f>
        <v>-1.9594</v>
      </c>
      <c r="E14" s="61">
        <f t="shared" si="0"/>
        <v>10</v>
      </c>
      <c r="F14" s="60">
        <f>VLOOKUP($A14,'Return Data'!$B$7:$R$2292,11,0)</f>
        <v>6.3434999999999997</v>
      </c>
      <c r="G14" s="61">
        <f t="shared" si="1"/>
        <v>4</v>
      </c>
      <c r="H14" s="60">
        <f>VLOOKUP($A14,'Return Data'!$B$7:$R$2292,12,0)</f>
        <v>4.1224999999999996</v>
      </c>
      <c r="I14" s="61">
        <f t="shared" si="2"/>
        <v>9</v>
      </c>
      <c r="J14" s="60">
        <f>VLOOKUP($A14,'Return Data'!$B$7:$R$2292,13,0)</f>
        <v>2.1086</v>
      </c>
      <c r="K14" s="61">
        <f t="shared" si="3"/>
        <v>6</v>
      </c>
      <c r="L14" s="60">
        <f>VLOOKUP($A14,'Return Data'!$B$7:$R$2292,17,0)</f>
        <v>23.737300000000001</v>
      </c>
      <c r="M14" s="61">
        <f t="shared" si="4"/>
        <v>16</v>
      </c>
      <c r="N14" s="60">
        <f>VLOOKUP($A14,'Return Data'!$B$7:$R$2292,14,0)</f>
        <v>21.466799999999999</v>
      </c>
      <c r="O14" s="61">
        <f t="shared" si="5"/>
        <v>18</v>
      </c>
      <c r="P14" s="60">
        <f>VLOOKUP($A14,'Return Data'!$B$7:$R$2292,15,0)</f>
        <v>8.4873999999999992</v>
      </c>
      <c r="Q14" s="61">
        <f t="shared" ref="Q14:Q19" si="7">RANK(P14,P$8:P$29,0)</f>
        <v>12</v>
      </c>
      <c r="R14" s="60">
        <f>VLOOKUP($A14,'Return Data'!$B$7:$R$2292,16,0)</f>
        <v>13.997199999999999</v>
      </c>
      <c r="S14" s="62">
        <f t="shared" si="6"/>
        <v>15</v>
      </c>
    </row>
    <row r="15" spans="1:20" x14ac:dyDescent="0.3">
      <c r="A15" s="58" t="s">
        <v>1327</v>
      </c>
      <c r="B15" s="59">
        <f>VLOOKUP($A15,'Return Data'!$B$7:$R$2292,3,0)</f>
        <v>44958</v>
      </c>
      <c r="C15" s="60">
        <f>VLOOKUP($A15,'Return Data'!$B$7:$R$2292,4,0)</f>
        <v>78.540999999999997</v>
      </c>
      <c r="D15" s="60">
        <f>VLOOKUP($A15,'Return Data'!$B$7:$R$2292,10,0)</f>
        <v>1.7910999999999999</v>
      </c>
      <c r="E15" s="61">
        <f t="shared" si="0"/>
        <v>2</v>
      </c>
      <c r="F15" s="60">
        <f>VLOOKUP($A15,'Return Data'!$B$7:$R$2292,11,0)</f>
        <v>9.1727000000000007</v>
      </c>
      <c r="G15" s="61">
        <f t="shared" si="1"/>
        <v>3</v>
      </c>
      <c r="H15" s="60">
        <f>VLOOKUP($A15,'Return Data'!$B$7:$R$2292,12,0)</f>
        <v>8.5660000000000007</v>
      </c>
      <c r="I15" s="61">
        <f t="shared" si="2"/>
        <v>2</v>
      </c>
      <c r="J15" s="60">
        <f>VLOOKUP($A15,'Return Data'!$B$7:$R$2292,13,0)</f>
        <v>3.0127000000000002</v>
      </c>
      <c r="K15" s="61">
        <f t="shared" si="3"/>
        <v>5</v>
      </c>
      <c r="L15" s="60">
        <f>VLOOKUP($A15,'Return Data'!$B$7:$R$2292,17,0)</f>
        <v>29.1798</v>
      </c>
      <c r="M15" s="61">
        <f t="shared" si="4"/>
        <v>6</v>
      </c>
      <c r="N15" s="60">
        <f>VLOOKUP($A15,'Return Data'!$B$7:$R$2292,14,0)</f>
        <v>24.9223</v>
      </c>
      <c r="O15" s="61">
        <f t="shared" si="5"/>
        <v>9</v>
      </c>
      <c r="P15" s="60">
        <f>VLOOKUP($A15,'Return Data'!$B$7:$R$2292,15,0)</f>
        <v>11.379</v>
      </c>
      <c r="Q15" s="61">
        <f t="shared" si="7"/>
        <v>7</v>
      </c>
      <c r="R15" s="60">
        <f>VLOOKUP($A15,'Return Data'!$B$7:$R$2292,16,0)</f>
        <v>14.8979</v>
      </c>
      <c r="S15" s="62">
        <f t="shared" si="6"/>
        <v>14</v>
      </c>
    </row>
    <row r="16" spans="1:20" x14ac:dyDescent="0.3">
      <c r="A16" s="58" t="s">
        <v>1328</v>
      </c>
      <c r="B16" s="59">
        <f>VLOOKUP($A16,'Return Data'!$B$7:$R$2292,3,0)</f>
        <v>0</v>
      </c>
      <c r="C16" s="60">
        <f>VLOOKUP($A16,'Return Data'!$B$7:$R$2292,4,0)</f>
        <v>0</v>
      </c>
      <c r="D16" s="60">
        <f>VLOOKUP($A16,'Return Data'!$B$7:$R$2292,10,0)</f>
        <v>0</v>
      </c>
      <c r="E16" s="61">
        <f t="shared" si="0"/>
        <v>4</v>
      </c>
      <c r="F16" s="60">
        <f>VLOOKUP($A16,'Return Data'!$B$7:$R$2292,11,0)</f>
        <v>0</v>
      </c>
      <c r="G16" s="61">
        <f t="shared" si="1"/>
        <v>17</v>
      </c>
      <c r="H16" s="60">
        <f>VLOOKUP($A16,'Return Data'!$B$7:$R$2292,12,0)</f>
        <v>0</v>
      </c>
      <c r="I16" s="61">
        <f t="shared" si="2"/>
        <v>16</v>
      </c>
      <c r="J16" s="60">
        <f>VLOOKUP($A16,'Return Data'!$B$7:$R$2292,13,0)</f>
        <v>0</v>
      </c>
      <c r="K16" s="61">
        <f t="shared" si="3"/>
        <v>12</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2055</v>
      </c>
      <c r="B17" s="59">
        <f>VLOOKUP($A17,'Return Data'!$B$7:$R$2292,3,0)</f>
        <v>44958</v>
      </c>
      <c r="C17" s="60">
        <f>VLOOKUP($A17,'Return Data'!$B$7:$R$2292,4,0)</f>
        <v>47.169199999999996</v>
      </c>
      <c r="D17" s="60">
        <f>VLOOKUP($A17,'Return Data'!$B$7:$R$2292,10,0)</f>
        <v>-0.49109999999999998</v>
      </c>
      <c r="E17" s="61">
        <f t="shared" si="0"/>
        <v>5</v>
      </c>
      <c r="F17" s="60">
        <f>VLOOKUP($A17,'Return Data'!$B$7:$R$2292,11,0)</f>
        <v>4.9790999999999999</v>
      </c>
      <c r="G17" s="61">
        <f t="shared" si="1"/>
        <v>6</v>
      </c>
      <c r="H17" s="60">
        <f>VLOOKUP($A17,'Return Data'!$B$7:$R$2292,12,0)</f>
        <v>4.6669</v>
      </c>
      <c r="I17" s="61">
        <f t="shared" si="2"/>
        <v>8</v>
      </c>
      <c r="J17" s="60">
        <f>VLOOKUP($A17,'Return Data'!$B$7:$R$2292,13,0)</f>
        <v>0.89880000000000004</v>
      </c>
      <c r="K17" s="61">
        <f t="shared" si="3"/>
        <v>10</v>
      </c>
      <c r="L17" s="60">
        <f>VLOOKUP($A17,'Return Data'!$B$7:$R$2292,17,0)</f>
        <v>32.912399999999998</v>
      </c>
      <c r="M17" s="61">
        <f t="shared" si="4"/>
        <v>4</v>
      </c>
      <c r="N17" s="60">
        <f>VLOOKUP($A17,'Return Data'!$B$7:$R$2292,14,0)</f>
        <v>25.8886</v>
      </c>
      <c r="O17" s="61">
        <f t="shared" si="5"/>
        <v>8</v>
      </c>
      <c r="P17" s="60">
        <f>VLOOKUP($A17,'Return Data'!$B$7:$R$2292,15,0)</f>
        <v>10.764900000000001</v>
      </c>
      <c r="Q17" s="61">
        <f t="shared" si="7"/>
        <v>9</v>
      </c>
      <c r="R17" s="60">
        <f>VLOOKUP($A17,'Return Data'!$B$7:$R$2292,16,0)</f>
        <v>19.440799999999999</v>
      </c>
      <c r="S17" s="62">
        <f t="shared" si="6"/>
        <v>10</v>
      </c>
    </row>
    <row r="18" spans="1:19" x14ac:dyDescent="0.3">
      <c r="A18" s="58" t="s">
        <v>1330</v>
      </c>
      <c r="B18" s="59">
        <f>VLOOKUP($A18,'Return Data'!$B$7:$R$2292,3,0)</f>
        <v>44958</v>
      </c>
      <c r="C18" s="60">
        <f>VLOOKUP($A18,'Return Data'!$B$7:$R$2292,4,0)</f>
        <v>53.16</v>
      </c>
      <c r="D18" s="60">
        <f>VLOOKUP($A18,'Return Data'!$B$7:$R$2292,10,0)</f>
        <v>-3.3279000000000001</v>
      </c>
      <c r="E18" s="61">
        <f t="shared" si="0"/>
        <v>15</v>
      </c>
      <c r="F18" s="60">
        <f>VLOOKUP($A18,'Return Data'!$B$7:$R$2292,11,0)</f>
        <v>1.1608000000000001</v>
      </c>
      <c r="G18" s="61">
        <f t="shared" si="1"/>
        <v>14</v>
      </c>
      <c r="H18" s="60">
        <f>VLOOKUP($A18,'Return Data'!$B$7:$R$2292,12,0)</f>
        <v>4.9763000000000002</v>
      </c>
      <c r="I18" s="61">
        <f t="shared" si="2"/>
        <v>5</v>
      </c>
      <c r="J18" s="60">
        <f>VLOOKUP($A18,'Return Data'!$B$7:$R$2292,13,0)</f>
        <v>3.5853000000000002</v>
      </c>
      <c r="K18" s="61">
        <f t="shared" si="3"/>
        <v>4</v>
      </c>
      <c r="L18" s="60">
        <f>VLOOKUP($A18,'Return Data'!$B$7:$R$2292,17,0)</f>
        <v>27.639199999999999</v>
      </c>
      <c r="M18" s="61">
        <f t="shared" si="4"/>
        <v>7</v>
      </c>
      <c r="N18" s="60">
        <f>VLOOKUP($A18,'Return Data'!$B$7:$R$2292,14,0)</f>
        <v>24.161799999999999</v>
      </c>
      <c r="O18" s="61">
        <f t="shared" si="5"/>
        <v>12</v>
      </c>
      <c r="P18" s="60">
        <f>VLOOKUP($A18,'Return Data'!$B$7:$R$2292,15,0)</f>
        <v>11.8706</v>
      </c>
      <c r="Q18" s="61">
        <f t="shared" si="7"/>
        <v>6</v>
      </c>
      <c r="R18" s="60">
        <f>VLOOKUP($A18,'Return Data'!$B$7:$R$2292,16,0)</f>
        <v>11.5372</v>
      </c>
      <c r="S18" s="62">
        <f t="shared" si="6"/>
        <v>18</v>
      </c>
    </row>
    <row r="19" spans="1:19" x14ac:dyDescent="0.3">
      <c r="A19" s="58" t="s">
        <v>1332</v>
      </c>
      <c r="B19" s="59">
        <f>VLOOKUP($A19,'Return Data'!$B$7:$R$2292,3,0)</f>
        <v>44958</v>
      </c>
      <c r="C19" s="60">
        <f>VLOOKUP($A19,'Return Data'!$B$7:$R$2292,4,0)</f>
        <v>17.72</v>
      </c>
      <c r="D19" s="60">
        <f>VLOOKUP($A19,'Return Data'!$B$7:$R$2292,10,0)</f>
        <v>-5.2912999999999997</v>
      </c>
      <c r="E19" s="61">
        <f t="shared" si="0"/>
        <v>21</v>
      </c>
      <c r="F19" s="60">
        <f>VLOOKUP($A19,'Return Data'!$B$7:$R$2292,11,0)</f>
        <v>0.91120000000000001</v>
      </c>
      <c r="G19" s="61">
        <f t="shared" si="1"/>
        <v>15</v>
      </c>
      <c r="H19" s="60">
        <f>VLOOKUP($A19,'Return Data'!$B$7:$R$2292,12,0)</f>
        <v>1.0839000000000001</v>
      </c>
      <c r="I19" s="61">
        <f t="shared" si="2"/>
        <v>15</v>
      </c>
      <c r="J19" s="60">
        <f>VLOOKUP($A19,'Return Data'!$B$7:$R$2292,13,0)</f>
        <v>-1.0056</v>
      </c>
      <c r="K19" s="61">
        <f t="shared" si="3"/>
        <v>14</v>
      </c>
      <c r="L19" s="60">
        <f>VLOOKUP($A19,'Return Data'!$B$7:$R$2292,17,0)</f>
        <v>26.863900000000001</v>
      </c>
      <c r="M19" s="61">
        <f t="shared" si="4"/>
        <v>9</v>
      </c>
      <c r="N19" s="60">
        <f>VLOOKUP($A19,'Return Data'!$B$7:$R$2292,14,0)</f>
        <v>22.622199999999999</v>
      </c>
      <c r="O19" s="61">
        <f t="shared" si="5"/>
        <v>14</v>
      </c>
      <c r="P19" s="60">
        <f>VLOOKUP($A19,'Return Data'!$B$7:$R$2292,15,0)</f>
        <v>10.1402</v>
      </c>
      <c r="Q19" s="61">
        <f t="shared" si="7"/>
        <v>11</v>
      </c>
      <c r="R19" s="60">
        <f>VLOOKUP($A19,'Return Data'!$B$7:$R$2292,16,0)</f>
        <v>10.717700000000001</v>
      </c>
      <c r="S19" s="62">
        <f t="shared" si="6"/>
        <v>21</v>
      </c>
    </row>
    <row r="20" spans="1:19" x14ac:dyDescent="0.3">
      <c r="A20" s="58" t="s">
        <v>1335</v>
      </c>
      <c r="B20" s="59">
        <f>VLOOKUP($A20,'Return Data'!$B$7:$R$2292,3,0)</f>
        <v>44958</v>
      </c>
      <c r="C20" s="60">
        <f>VLOOKUP($A20,'Return Data'!$B$7:$R$2292,4,0)</f>
        <v>20.734000000000002</v>
      </c>
      <c r="D20" s="60">
        <f>VLOOKUP($A20,'Return Data'!$B$7:$R$2292,10,0)</f>
        <v>-3.41</v>
      </c>
      <c r="E20" s="61">
        <f t="shared" si="0"/>
        <v>17</v>
      </c>
      <c r="F20" s="60">
        <f>VLOOKUP($A20,'Return Data'!$B$7:$R$2292,11,0)</f>
        <v>-0.55640000000000001</v>
      </c>
      <c r="G20" s="61">
        <f t="shared" si="1"/>
        <v>20</v>
      </c>
      <c r="H20" s="60">
        <f>VLOOKUP($A20,'Return Data'!$B$7:$R$2292,12,0)</f>
        <v>-1.1725000000000001</v>
      </c>
      <c r="I20" s="61">
        <f t="shared" si="2"/>
        <v>18</v>
      </c>
      <c r="J20" s="60">
        <f>VLOOKUP($A20,'Return Data'!$B$7:$R$2292,13,0)</f>
        <v>-7.0640999999999998</v>
      </c>
      <c r="K20" s="61">
        <f t="shared" si="3"/>
        <v>21</v>
      </c>
      <c r="L20" s="60">
        <f>VLOOKUP($A20,'Return Data'!$B$7:$R$2292,17,0)</f>
        <v>16.755400000000002</v>
      </c>
      <c r="M20" s="61">
        <f t="shared" si="4"/>
        <v>20</v>
      </c>
      <c r="N20" s="60"/>
      <c r="O20" s="61"/>
      <c r="P20" s="60"/>
      <c r="Q20" s="61"/>
      <c r="R20" s="60">
        <f>VLOOKUP($A20,'Return Data'!$B$7:$R$2292,16,0)</f>
        <v>28.181699999999999</v>
      </c>
      <c r="S20" s="62">
        <f t="shared" si="6"/>
        <v>1</v>
      </c>
    </row>
    <row r="21" spans="1:19" x14ac:dyDescent="0.3">
      <c r="A21" s="58" t="s">
        <v>1337</v>
      </c>
      <c r="B21" s="59">
        <f>VLOOKUP($A21,'Return Data'!$B$7:$R$2292,3,0)</f>
        <v>44958</v>
      </c>
      <c r="C21" s="60">
        <f>VLOOKUP($A21,'Return Data'!$B$7:$R$2292,4,0)</f>
        <v>21.4</v>
      </c>
      <c r="D21" s="60">
        <f>VLOOKUP($A21,'Return Data'!$B$7:$R$2292,10,0)</f>
        <v>-1.8798999999999999</v>
      </c>
      <c r="E21" s="61">
        <f t="shared" si="0"/>
        <v>8</v>
      </c>
      <c r="F21" s="60">
        <f>VLOOKUP($A21,'Return Data'!$B$7:$R$2292,11,0)</f>
        <v>4.0350000000000001</v>
      </c>
      <c r="G21" s="61">
        <f t="shared" si="1"/>
        <v>8</v>
      </c>
      <c r="H21" s="60">
        <f>VLOOKUP($A21,'Return Data'!$B$7:$R$2292,12,0)</f>
        <v>4.6966999999999999</v>
      </c>
      <c r="I21" s="61">
        <f t="shared" si="2"/>
        <v>6</v>
      </c>
      <c r="J21" s="60">
        <f>VLOOKUP($A21,'Return Data'!$B$7:$R$2292,13,0)</f>
        <v>-0.55759999999999998</v>
      </c>
      <c r="K21" s="61">
        <f t="shared" si="3"/>
        <v>13</v>
      </c>
      <c r="L21" s="60">
        <f>VLOOKUP($A21,'Return Data'!$B$7:$R$2292,17,0)</f>
        <v>23.945699999999999</v>
      </c>
      <c r="M21" s="61">
        <f t="shared" si="4"/>
        <v>14</v>
      </c>
      <c r="N21" s="60">
        <f>VLOOKUP($A21,'Return Data'!$B$7:$R$2292,14,0)</f>
        <v>22.007899999999999</v>
      </c>
      <c r="O21" s="61">
        <f>RANK(N21,N$8:N$29,0)</f>
        <v>15</v>
      </c>
      <c r="P21" s="60"/>
      <c r="Q21" s="61"/>
      <c r="R21" s="60">
        <f>VLOOKUP($A21,'Return Data'!$B$7:$R$2292,16,0)</f>
        <v>19.552</v>
      </c>
      <c r="S21" s="62">
        <f t="shared" si="6"/>
        <v>8</v>
      </c>
    </row>
    <row r="22" spans="1:19" x14ac:dyDescent="0.3">
      <c r="A22" s="58" t="s">
        <v>1339</v>
      </c>
      <c r="B22" s="59">
        <f>VLOOKUP($A22,'Return Data'!$B$7:$R$2292,3,0)</f>
        <v>44958</v>
      </c>
      <c r="C22" s="60">
        <f>VLOOKUP($A22,'Return Data'!$B$7:$R$2292,4,0)</f>
        <v>13.93</v>
      </c>
      <c r="D22" s="60">
        <f>VLOOKUP($A22,'Return Data'!$B$7:$R$2292,10,0)</f>
        <v>-2.8976999999999999</v>
      </c>
      <c r="E22" s="61">
        <f t="shared" si="0"/>
        <v>12</v>
      </c>
      <c r="F22" s="60">
        <f>VLOOKUP($A22,'Return Data'!$B$7:$R$2292,11,0)</f>
        <v>2.9518</v>
      </c>
      <c r="G22" s="61">
        <f t="shared" si="1"/>
        <v>12</v>
      </c>
      <c r="H22" s="60">
        <f>VLOOKUP($A22,'Return Data'!$B$7:$R$2292,12,0)</f>
        <v>2.0588000000000002</v>
      </c>
      <c r="I22" s="61">
        <f t="shared" si="2"/>
        <v>12</v>
      </c>
      <c r="J22" s="60">
        <f>VLOOKUP($A22,'Return Data'!$B$7:$R$2292,13,0)</f>
        <v>-5.1418999999999997</v>
      </c>
      <c r="K22" s="61">
        <f t="shared" si="3"/>
        <v>20</v>
      </c>
      <c r="L22" s="60">
        <f>VLOOKUP($A22,'Return Data'!$B$7:$R$2292,17,0)</f>
        <v>9.0484000000000009</v>
      </c>
      <c r="M22" s="61">
        <f t="shared" si="4"/>
        <v>21</v>
      </c>
      <c r="N22" s="60"/>
      <c r="O22" s="61"/>
      <c r="P22" s="60"/>
      <c r="Q22" s="61"/>
      <c r="R22" s="60">
        <f>VLOOKUP($A22,'Return Data'!$B$7:$R$2292,16,0)</f>
        <v>11.8536</v>
      </c>
      <c r="S22" s="62">
        <f t="shared" si="6"/>
        <v>17</v>
      </c>
    </row>
    <row r="23" spans="1:19" x14ac:dyDescent="0.3">
      <c r="A23" s="108" t="s">
        <v>1340</v>
      </c>
      <c r="B23" s="59">
        <f>VLOOKUP($A23,'Return Data'!$B$7:$R$2292,3,0)</f>
        <v>44958</v>
      </c>
      <c r="C23" s="60">
        <f>VLOOKUP($A23,'Return Data'!$B$7:$R$2292,4,0)</f>
        <v>160.03899999999999</v>
      </c>
      <c r="D23" s="60">
        <f>VLOOKUP($A23,'Return Data'!$B$7:$R$2292,10,0)</f>
        <v>-3.1082999999999998</v>
      </c>
      <c r="E23" s="61">
        <f t="shared" si="0"/>
        <v>13</v>
      </c>
      <c r="F23" s="60">
        <f>VLOOKUP($A23,'Return Data'!$B$7:$R$2292,11,0)</f>
        <v>-0.63449999999999995</v>
      </c>
      <c r="G23" s="61">
        <f t="shared" si="1"/>
        <v>21</v>
      </c>
      <c r="H23" s="60">
        <f>VLOOKUP($A23,'Return Data'!$B$7:$R$2292,12,0)</f>
        <v>-2.2023999999999999</v>
      </c>
      <c r="I23" s="61">
        <f t="shared" si="2"/>
        <v>22</v>
      </c>
      <c r="J23" s="60">
        <f>VLOOKUP($A23,'Return Data'!$B$7:$R$2292,13,0)</f>
        <v>-3.2639999999999998</v>
      </c>
      <c r="K23" s="61">
        <f t="shared" si="3"/>
        <v>19</v>
      </c>
      <c r="L23" s="60">
        <f>VLOOKUP($A23,'Return Data'!$B$7:$R$2292,17,0)</f>
        <v>24.487500000000001</v>
      </c>
      <c r="M23" s="61">
        <f t="shared" si="4"/>
        <v>12</v>
      </c>
      <c r="N23" s="60">
        <f>VLOOKUP($A23,'Return Data'!$B$7:$R$2292,14,0)</f>
        <v>26.102599999999999</v>
      </c>
      <c r="O23" s="61">
        <f t="shared" ref="O23:O29" si="8">RANK(N23,N$8:N$29,0)</f>
        <v>7</v>
      </c>
      <c r="P23" s="60">
        <f>VLOOKUP($A23,'Return Data'!$B$7:$R$2292,15,0)</f>
        <v>14.2758</v>
      </c>
      <c r="Q23" s="61">
        <f>RANK(P23,P$8:P$29,0)</f>
        <v>3</v>
      </c>
      <c r="R23" s="60">
        <f>VLOOKUP($A23,'Return Data'!$B$7:$R$2292,16,0)</f>
        <v>16.706600000000002</v>
      </c>
      <c r="S23" s="62">
        <f t="shared" si="6"/>
        <v>11</v>
      </c>
    </row>
    <row r="24" spans="1:19" x14ac:dyDescent="0.3">
      <c r="A24" s="58" t="s">
        <v>1342</v>
      </c>
      <c r="B24" s="59">
        <f>VLOOKUP($A24,'Return Data'!$B$7:$R$2292,3,0)</f>
        <v>44958</v>
      </c>
      <c r="C24" s="60">
        <f>VLOOKUP($A24,'Return Data'!$B$7:$R$2292,4,0)</f>
        <v>90.667199999999994</v>
      </c>
      <c r="D24" s="60">
        <f>VLOOKUP($A24,'Return Data'!$B$7:$R$2292,10,0)</f>
        <v>-1.9328000000000001</v>
      </c>
      <c r="E24" s="61">
        <f t="shared" si="0"/>
        <v>9</v>
      </c>
      <c r="F24" s="60">
        <f>VLOOKUP($A24,'Return Data'!$B$7:$R$2292,11,0)</f>
        <v>5.1852</v>
      </c>
      <c r="G24" s="61">
        <f t="shared" si="1"/>
        <v>5</v>
      </c>
      <c r="H24" s="60">
        <f>VLOOKUP($A24,'Return Data'!$B$7:$R$2292,12,0)</f>
        <v>4.6680999999999999</v>
      </c>
      <c r="I24" s="61">
        <f t="shared" si="2"/>
        <v>7</v>
      </c>
      <c r="J24" s="60">
        <f>VLOOKUP($A24,'Return Data'!$B$7:$R$2292,13,0)</f>
        <v>4.0911</v>
      </c>
      <c r="K24" s="61">
        <f t="shared" si="3"/>
        <v>3</v>
      </c>
      <c r="L24" s="60">
        <f>VLOOKUP($A24,'Return Data'!$B$7:$R$2292,17,0)</f>
        <v>33.0381</v>
      </c>
      <c r="M24" s="61">
        <f t="shared" si="4"/>
        <v>3</v>
      </c>
      <c r="N24" s="60">
        <f>VLOOKUP($A24,'Return Data'!$B$7:$R$2292,14,0)</f>
        <v>29.99</v>
      </c>
      <c r="O24" s="61">
        <f t="shared" si="8"/>
        <v>4</v>
      </c>
      <c r="P24" s="60">
        <f>VLOOKUP($A24,'Return Data'!$B$7:$R$2292,15,0)</f>
        <v>14.1715</v>
      </c>
      <c r="Q24" s="61">
        <f>RANK(P24,P$8:P$29,0)</f>
        <v>4</v>
      </c>
      <c r="R24" s="60">
        <f>VLOOKUP($A24,'Return Data'!$B$7:$R$2292,16,0)</f>
        <v>19.481100000000001</v>
      </c>
      <c r="S24" s="62">
        <f t="shared" si="6"/>
        <v>9</v>
      </c>
    </row>
    <row r="25" spans="1:19" x14ac:dyDescent="0.3">
      <c r="A25" s="58" t="s">
        <v>1346</v>
      </c>
      <c r="B25" s="59">
        <f>VLOOKUP($A25,'Return Data'!$B$7:$R$2292,3,0)</f>
        <v>44958</v>
      </c>
      <c r="C25" s="60">
        <f>VLOOKUP($A25,'Return Data'!$B$7:$R$2292,4,0)</f>
        <v>157.85824497151401</v>
      </c>
      <c r="D25" s="60">
        <f>VLOOKUP($A25,'Return Data'!$B$7:$R$2292,10,0)</f>
        <v>2.8519999999999999</v>
      </c>
      <c r="E25" s="61">
        <f t="shared" si="0"/>
        <v>1</v>
      </c>
      <c r="F25" s="60">
        <f>VLOOKUP($A25,'Return Data'!$B$7:$R$2292,11,0)</f>
        <v>11.7043</v>
      </c>
      <c r="G25" s="61">
        <f t="shared" si="1"/>
        <v>1</v>
      </c>
      <c r="H25" s="60">
        <f>VLOOKUP($A25,'Return Data'!$B$7:$R$2292,12,0)</f>
        <v>5.6401000000000003</v>
      </c>
      <c r="I25" s="61">
        <f t="shared" si="2"/>
        <v>3</v>
      </c>
      <c r="J25" s="60">
        <f>VLOOKUP($A25,'Return Data'!$B$7:$R$2292,13,0)</f>
        <v>2.0962999999999998</v>
      </c>
      <c r="K25" s="61">
        <f t="shared" si="3"/>
        <v>7</v>
      </c>
      <c r="L25" s="60">
        <f>VLOOKUP($A25,'Return Data'!$B$7:$R$2292,17,0)</f>
        <v>38.912399999999998</v>
      </c>
      <c r="M25" s="61">
        <f t="shared" si="4"/>
        <v>1</v>
      </c>
      <c r="N25" s="60">
        <f>VLOOKUP($A25,'Return Data'!$B$7:$R$2292,14,0)</f>
        <v>46.660600000000002</v>
      </c>
      <c r="O25" s="61">
        <f t="shared" si="8"/>
        <v>1</v>
      </c>
      <c r="P25" s="60">
        <f>VLOOKUP($A25,'Return Data'!$B$7:$R$2292,15,0)</f>
        <v>22.657</v>
      </c>
      <c r="Q25" s="61">
        <f>RANK(P25,P$8:P$29,0)</f>
        <v>1</v>
      </c>
      <c r="R25" s="60">
        <f>VLOOKUP($A25,'Return Data'!$B$7:$R$2292,16,0)</f>
        <v>11.0555</v>
      </c>
      <c r="S25" s="62">
        <f t="shared" si="6"/>
        <v>19</v>
      </c>
    </row>
    <row r="26" spans="1:19" x14ac:dyDescent="0.3">
      <c r="A26" s="58" t="s">
        <v>1349</v>
      </c>
      <c r="B26" s="59">
        <f>VLOOKUP($A26,'Return Data'!$B$7:$R$2292,3,0)</f>
        <v>44958</v>
      </c>
      <c r="C26" s="60">
        <f>VLOOKUP($A26,'Return Data'!$B$7:$R$2292,4,0)</f>
        <v>110.4579</v>
      </c>
      <c r="D26" s="60">
        <f>VLOOKUP($A26,'Return Data'!$B$7:$R$2292,10,0)</f>
        <v>-3.6943999999999999</v>
      </c>
      <c r="E26" s="61">
        <f t="shared" si="0"/>
        <v>19</v>
      </c>
      <c r="F26" s="60">
        <f>VLOOKUP($A26,'Return Data'!$B$7:$R$2292,11,0)</f>
        <v>3.7103000000000002</v>
      </c>
      <c r="G26" s="61">
        <f t="shared" si="1"/>
        <v>9</v>
      </c>
      <c r="H26" s="60">
        <f>VLOOKUP($A26,'Return Data'!$B$7:$R$2292,12,0)</f>
        <v>5.2225999999999999</v>
      </c>
      <c r="I26" s="61">
        <f t="shared" si="2"/>
        <v>4</v>
      </c>
      <c r="J26" s="60">
        <f>VLOOKUP($A26,'Return Data'!$B$7:$R$2292,13,0)</f>
        <v>4.5395000000000003</v>
      </c>
      <c r="K26" s="61">
        <f t="shared" si="3"/>
        <v>2</v>
      </c>
      <c r="L26" s="60">
        <f>VLOOKUP($A26,'Return Data'!$B$7:$R$2292,17,0)</f>
        <v>23.3749</v>
      </c>
      <c r="M26" s="61">
        <f t="shared" si="4"/>
        <v>17</v>
      </c>
      <c r="N26" s="60">
        <f>VLOOKUP($A26,'Return Data'!$B$7:$R$2292,14,0)</f>
        <v>24.578199999999999</v>
      </c>
      <c r="O26" s="61">
        <f t="shared" si="8"/>
        <v>10</v>
      </c>
      <c r="P26" s="60">
        <f>VLOOKUP($A26,'Return Data'!$B$7:$R$2292,15,0)</f>
        <v>12.5153</v>
      </c>
      <c r="Q26" s="61">
        <f>RANK(P26,P$8:P$29,0)</f>
        <v>5</v>
      </c>
      <c r="R26" s="60">
        <f>VLOOKUP($A26,'Return Data'!$B$7:$R$2292,16,0)</f>
        <v>19.624099999999999</v>
      </c>
      <c r="S26" s="62">
        <f t="shared" si="6"/>
        <v>7</v>
      </c>
    </row>
    <row r="27" spans="1:19" x14ac:dyDescent="0.3">
      <c r="A27" s="58" t="s">
        <v>1350</v>
      </c>
      <c r="B27" s="59">
        <f>VLOOKUP($A27,'Return Data'!$B$7:$R$2292,3,0)</f>
        <v>44958</v>
      </c>
      <c r="C27" s="60">
        <f>VLOOKUP($A27,'Return Data'!$B$7:$R$2292,4,0)</f>
        <v>146.75239999999999</v>
      </c>
      <c r="D27" s="60">
        <f>VLOOKUP($A27,'Return Data'!$B$7:$R$2292,10,0)</f>
        <v>-3.1172</v>
      </c>
      <c r="E27" s="61">
        <f t="shared" si="0"/>
        <v>14</v>
      </c>
      <c r="F27" s="60">
        <f>VLOOKUP($A27,'Return Data'!$B$7:$R$2292,11,0)</f>
        <v>3.5486</v>
      </c>
      <c r="G27" s="61">
        <f t="shared" si="1"/>
        <v>10</v>
      </c>
      <c r="H27" s="60">
        <f>VLOOKUP($A27,'Return Data'!$B$7:$R$2292,12,0)</f>
        <v>1.9551000000000001</v>
      </c>
      <c r="I27" s="61">
        <f t="shared" si="2"/>
        <v>13</v>
      </c>
      <c r="J27" s="60">
        <f>VLOOKUP($A27,'Return Data'!$B$7:$R$2292,13,0)</f>
        <v>-2.8098000000000001</v>
      </c>
      <c r="K27" s="61">
        <f t="shared" si="3"/>
        <v>16</v>
      </c>
      <c r="L27" s="60">
        <f>VLOOKUP($A27,'Return Data'!$B$7:$R$2292,17,0)</f>
        <v>23.811199999999999</v>
      </c>
      <c r="M27" s="61">
        <f t="shared" si="4"/>
        <v>15</v>
      </c>
      <c r="N27" s="60">
        <f>VLOOKUP($A27,'Return Data'!$B$7:$R$2292,14,0)</f>
        <v>21.596299999999999</v>
      </c>
      <c r="O27" s="61">
        <f t="shared" si="8"/>
        <v>17</v>
      </c>
      <c r="P27" s="60">
        <f>VLOOKUP($A27,'Return Data'!$B$7:$R$2292,15,0)</f>
        <v>6.2126000000000001</v>
      </c>
      <c r="Q27" s="61">
        <f>RANK(P27,P$8:P$29,0)</f>
        <v>13</v>
      </c>
      <c r="R27" s="60">
        <f>VLOOKUP($A27,'Return Data'!$B$7:$R$2292,16,0)</f>
        <v>16.1206</v>
      </c>
      <c r="S27" s="62">
        <f t="shared" si="6"/>
        <v>13</v>
      </c>
    </row>
    <row r="28" spans="1:19" x14ac:dyDescent="0.3">
      <c r="A28" s="58" t="s">
        <v>1353</v>
      </c>
      <c r="B28" s="59">
        <f>VLOOKUP($A28,'Return Data'!$B$7:$R$2292,3,0)</f>
        <v>44958</v>
      </c>
      <c r="C28" s="60">
        <f>VLOOKUP($A28,'Return Data'!$B$7:$R$2292,4,0)</f>
        <v>23.3096</v>
      </c>
      <c r="D28" s="60">
        <f>VLOOKUP($A28,'Return Data'!$B$7:$R$2292,10,0)</f>
        <v>1.5642</v>
      </c>
      <c r="E28" s="61">
        <f t="shared" si="0"/>
        <v>3</v>
      </c>
      <c r="F28" s="60">
        <f>VLOOKUP($A28,'Return Data'!$B$7:$R$2292,11,0)</f>
        <v>10.59</v>
      </c>
      <c r="G28" s="61">
        <f t="shared" si="1"/>
        <v>2</v>
      </c>
      <c r="H28" s="60">
        <f>VLOOKUP($A28,'Return Data'!$B$7:$R$2292,12,0)</f>
        <v>9.8680000000000003</v>
      </c>
      <c r="I28" s="61">
        <f t="shared" si="2"/>
        <v>1</v>
      </c>
      <c r="J28" s="60">
        <f>VLOOKUP($A28,'Return Data'!$B$7:$R$2292,13,0)</f>
        <v>7.1637000000000004</v>
      </c>
      <c r="K28" s="61">
        <f t="shared" si="3"/>
        <v>1</v>
      </c>
      <c r="L28" s="60">
        <f>VLOOKUP($A28,'Return Data'!$B$7:$R$2292,17,0)</f>
        <v>33.284799999999997</v>
      </c>
      <c r="M28" s="61">
        <f t="shared" si="4"/>
        <v>2</v>
      </c>
      <c r="N28" s="60">
        <f>VLOOKUP($A28,'Return Data'!$B$7:$R$2292,14,0)</f>
        <v>27.264800000000001</v>
      </c>
      <c r="O28" s="61">
        <f t="shared" si="8"/>
        <v>6</v>
      </c>
      <c r="P28" s="60"/>
      <c r="Q28" s="61"/>
      <c r="R28" s="60">
        <f>VLOOKUP($A28,'Return Data'!$B$7:$R$2292,16,0)</f>
        <v>22.179300000000001</v>
      </c>
      <c r="S28" s="62">
        <f t="shared" si="6"/>
        <v>6</v>
      </c>
    </row>
    <row r="29" spans="1:19" x14ac:dyDescent="0.3">
      <c r="A29" s="58" t="s">
        <v>1355</v>
      </c>
      <c r="B29" s="59">
        <f>VLOOKUP($A29,'Return Data'!$B$7:$R$2292,3,0)</f>
        <v>44958</v>
      </c>
      <c r="C29" s="60">
        <f>VLOOKUP($A29,'Return Data'!$B$7:$R$2292,4,0)</f>
        <v>28.62</v>
      </c>
      <c r="D29" s="60">
        <f>VLOOKUP($A29,'Return Data'!$B$7:$R$2292,10,0)</f>
        <v>-8.7081</v>
      </c>
      <c r="E29" s="61">
        <f t="shared" si="0"/>
        <v>22</v>
      </c>
      <c r="F29" s="60">
        <f>VLOOKUP($A29,'Return Data'!$B$7:$R$2292,11,0)</f>
        <v>-1.6833</v>
      </c>
      <c r="G29" s="61">
        <f t="shared" si="1"/>
        <v>22</v>
      </c>
      <c r="H29" s="60">
        <f>VLOOKUP($A29,'Return Data'!$B$7:$R$2292,12,0)</f>
        <v>-1.2422</v>
      </c>
      <c r="I29" s="61">
        <f t="shared" si="2"/>
        <v>20</v>
      </c>
      <c r="J29" s="60">
        <f>VLOOKUP($A29,'Return Data'!$B$7:$R$2292,13,0)</f>
        <v>-2.9171999999999998</v>
      </c>
      <c r="K29" s="61">
        <f t="shared" si="3"/>
        <v>17</v>
      </c>
      <c r="L29" s="60">
        <f>VLOOKUP($A29,'Return Data'!$B$7:$R$2292,17,0)</f>
        <v>23.317599999999999</v>
      </c>
      <c r="M29" s="61">
        <f t="shared" si="4"/>
        <v>18</v>
      </c>
      <c r="N29" s="60">
        <f>VLOOKUP($A29,'Return Data'!$B$7:$R$2292,14,0)</f>
        <v>23.1402</v>
      </c>
      <c r="O29" s="61">
        <f t="shared" si="8"/>
        <v>13</v>
      </c>
      <c r="P29" s="60">
        <f>VLOOKUP($A29,'Return Data'!$B$7:$R$2292,15,0)</f>
        <v>11.130800000000001</v>
      </c>
      <c r="Q29" s="61">
        <f>RANK(P29,P$8:P$29,0)</f>
        <v>8</v>
      </c>
      <c r="R29" s="60">
        <f>VLOOKUP($A29,'Return Data'!$B$7:$R$2292,16,0)</f>
        <v>12.922800000000001</v>
      </c>
      <c r="S29" s="62">
        <f t="shared" si="6"/>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-2.2269227272727274</v>
      </c>
      <c r="E31" s="69"/>
      <c r="F31" s="70">
        <f>AVERAGE(F8:F29)</f>
        <v>3.2410818181818182</v>
      </c>
      <c r="G31" s="69"/>
      <c r="H31" s="70">
        <f>AVERAGE(H8:H29)</f>
        <v>2.6315818181818185</v>
      </c>
      <c r="I31" s="69"/>
      <c r="J31" s="70">
        <f>AVERAGE(J8:J29)</f>
        <v>-0.2553818181818181</v>
      </c>
      <c r="K31" s="69"/>
      <c r="L31" s="70">
        <f>AVERAGE(L8:L29)</f>
        <v>24.664445454545454</v>
      </c>
      <c r="M31" s="69"/>
      <c r="N31" s="70">
        <f>AVERAGE(N8:N29)</f>
        <v>24.663574999999998</v>
      </c>
      <c r="O31" s="69"/>
      <c r="P31" s="70">
        <f>AVERAGE(P8:P29)</f>
        <v>10.97058</v>
      </c>
      <c r="Q31" s="69"/>
      <c r="R31" s="70">
        <f>AVERAGE(R8:R29)</f>
        <v>17.02840909090909</v>
      </c>
      <c r="S31" s="71"/>
    </row>
    <row r="32" spans="1:19" x14ac:dyDescent="0.3">
      <c r="A32" s="68" t="s">
        <v>28</v>
      </c>
      <c r="B32" s="69"/>
      <c r="C32" s="69"/>
      <c r="D32" s="70">
        <f>MIN(D8:D29)</f>
        <v>-8.7081</v>
      </c>
      <c r="E32" s="69"/>
      <c r="F32" s="70">
        <f>MIN(F8:F29)</f>
        <v>-1.6833</v>
      </c>
      <c r="G32" s="69"/>
      <c r="H32" s="70">
        <f>MIN(H8:H29)</f>
        <v>-2.2023999999999999</v>
      </c>
      <c r="I32" s="69"/>
      <c r="J32" s="70">
        <f>MIN(J8:J29)</f>
        <v>-8.0641999999999996</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2.8519999999999999</v>
      </c>
      <c r="E33" s="73"/>
      <c r="F33" s="74">
        <f>MAX(F8:F29)</f>
        <v>11.7043</v>
      </c>
      <c r="G33" s="73"/>
      <c r="H33" s="74">
        <f>MAX(H8:H29)</f>
        <v>9.8680000000000003</v>
      </c>
      <c r="I33" s="73"/>
      <c r="J33" s="74">
        <f>MAX(J8:J29)</f>
        <v>7.1637000000000004</v>
      </c>
      <c r="K33" s="73"/>
      <c r="L33" s="74">
        <f>MAX(L8:L29)</f>
        <v>38.912399999999998</v>
      </c>
      <c r="M33" s="73"/>
      <c r="N33" s="74">
        <f>MAX(N8:N29)</f>
        <v>46.660600000000002</v>
      </c>
      <c r="O33" s="73"/>
      <c r="P33" s="74">
        <f>MAX(P8:P29)</f>
        <v>22.657</v>
      </c>
      <c r="Q33" s="73"/>
      <c r="R33" s="74">
        <f>MAX(R8:R29)</f>
        <v>28.181699999999999</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1056</v>
      </c>
      <c r="B8" s="59">
        <f>VLOOKUP($A8,'Return Data'!$B$7:$R$2292,3,0)</f>
        <v>44958</v>
      </c>
      <c r="C8" s="60">
        <f>VLOOKUP($A8,'Return Data'!$B$7:$R$2292,4,0)</f>
        <v>482.98</v>
      </c>
      <c r="D8" s="60">
        <f>VLOOKUP($A8,'Return Data'!$B$7:$R$2292,10,0)</f>
        <v>-5.4390000000000001</v>
      </c>
      <c r="E8" s="61">
        <f t="shared" ref="E8:E31" si="0">RANK(D8,D$8:D$31,0)</f>
        <v>20</v>
      </c>
      <c r="F8" s="60">
        <f>VLOOKUP($A8,'Return Data'!$B$7:$R$2292,11,0)</f>
        <v>-3.1503000000000001</v>
      </c>
      <c r="G8" s="61">
        <f t="shared" ref="G8:G31" si="1">RANK(F8,F$8:F$31,0)</f>
        <v>23</v>
      </c>
      <c r="H8" s="60">
        <f>VLOOKUP($A8,'Return Data'!$B$7:$R$2292,12,0)</f>
        <v>-3.5352000000000001</v>
      </c>
      <c r="I8" s="61">
        <f t="shared" ref="I8:I31" si="2">RANK(H8,H$8:H$31,0)</f>
        <v>24</v>
      </c>
      <c r="J8" s="60">
        <f>VLOOKUP($A8,'Return Data'!$B$7:$R$2292,13,0)</f>
        <v>-6.4446000000000003</v>
      </c>
      <c r="K8" s="61">
        <f t="shared" ref="K8:K31" si="3">RANK(J8,J$8:J$31,0)</f>
        <v>24</v>
      </c>
      <c r="L8" s="60">
        <f>VLOOKUP($A8,'Return Data'!$B$7:$R$2292,17,0)</f>
        <v>18.2712</v>
      </c>
      <c r="M8" s="61">
        <f t="shared" ref="M8:M31" si="4">RANK(L8,L$8:L$31,0)</f>
        <v>14</v>
      </c>
      <c r="N8" s="60">
        <f>VLOOKUP($A8,'Return Data'!$B$7:$R$2292,14,0)</f>
        <v>16.301600000000001</v>
      </c>
      <c r="O8" s="61">
        <f t="shared" ref="O8:O29" si="5">RANK(N8,N$8:N$31,0)</f>
        <v>18</v>
      </c>
      <c r="P8" s="60">
        <f>VLOOKUP($A8,'Return Data'!$B$7:$R$2292,15,0)</f>
        <v>7.1306000000000003</v>
      </c>
      <c r="Q8" s="61">
        <f t="shared" ref="Q8:Q19" si="6">RANK(P8,P$8:P$31,0)</f>
        <v>19</v>
      </c>
      <c r="R8" s="60">
        <f>VLOOKUP($A8,'Return Data'!$B$7:$R$2292,16,0)</f>
        <v>14.8033</v>
      </c>
      <c r="S8" s="62">
        <f t="shared" ref="S8:S31" si="7">RANK(R8,R$8:R$31,0)</f>
        <v>22</v>
      </c>
    </row>
    <row r="9" spans="1:20" x14ac:dyDescent="0.3">
      <c r="A9" s="58" t="s">
        <v>1057</v>
      </c>
      <c r="B9" s="59">
        <f>VLOOKUP($A9,'Return Data'!$B$7:$R$2292,3,0)</f>
        <v>44958</v>
      </c>
      <c r="C9" s="60">
        <f>VLOOKUP($A9,'Return Data'!$B$7:$R$2292,4,0)</f>
        <v>73.69</v>
      </c>
      <c r="D9" s="60">
        <f>VLOOKUP($A9,'Return Data'!$B$7:$R$2292,10,0)</f>
        <v>-5.5620000000000003</v>
      </c>
      <c r="E9" s="61">
        <f t="shared" si="0"/>
        <v>21</v>
      </c>
      <c r="F9" s="60">
        <f>VLOOKUP($A9,'Return Data'!$B$7:$R$2292,11,0)</f>
        <v>-2.4619</v>
      </c>
      <c r="G9" s="61">
        <f t="shared" si="1"/>
        <v>22</v>
      </c>
      <c r="H9" s="60">
        <f>VLOOKUP($A9,'Return Data'!$B$7:$R$2292,12,0)</f>
        <v>-0.41889999999999999</v>
      </c>
      <c r="I9" s="61">
        <f t="shared" si="2"/>
        <v>21</v>
      </c>
      <c r="J9" s="60">
        <f>VLOOKUP($A9,'Return Data'!$B$7:$R$2292,13,0)</f>
        <v>-3.8993000000000002</v>
      </c>
      <c r="K9" s="61">
        <f t="shared" si="3"/>
        <v>21</v>
      </c>
      <c r="L9" s="60">
        <f>VLOOKUP($A9,'Return Data'!$B$7:$R$2292,17,0)</f>
        <v>15.217599999999999</v>
      </c>
      <c r="M9" s="61">
        <f t="shared" si="4"/>
        <v>20</v>
      </c>
      <c r="N9" s="60">
        <f>VLOOKUP($A9,'Return Data'!$B$7:$R$2292,14,0)</f>
        <v>17.694400000000002</v>
      </c>
      <c r="O9" s="61">
        <f t="shared" si="5"/>
        <v>17</v>
      </c>
      <c r="P9" s="60">
        <f>VLOOKUP($A9,'Return Data'!$B$7:$R$2292,15,0)</f>
        <v>15.698600000000001</v>
      </c>
      <c r="Q9" s="61">
        <f t="shared" si="6"/>
        <v>3</v>
      </c>
      <c r="R9" s="60">
        <f>VLOOKUP($A9,'Return Data'!$B$7:$R$2292,16,0)</f>
        <v>18.153199999999998</v>
      </c>
      <c r="S9" s="62">
        <f t="shared" si="7"/>
        <v>12</v>
      </c>
    </row>
    <row r="10" spans="1:20" x14ac:dyDescent="0.3">
      <c r="A10" s="58" t="s">
        <v>1927</v>
      </c>
      <c r="B10" s="59">
        <f>VLOOKUP($A10,'Return Data'!$B$7:$R$2292,3,0)</f>
        <v>44958</v>
      </c>
      <c r="C10" s="60">
        <f>VLOOKUP($A10,'Return Data'!$B$7:$R$2292,4,0)</f>
        <v>67.247299999999996</v>
      </c>
      <c r="D10" s="60">
        <f>VLOOKUP($A10,'Return Data'!$B$7:$R$2292,10,0)</f>
        <v>-4.1304999999999996</v>
      </c>
      <c r="E10" s="61">
        <f t="shared" si="0"/>
        <v>11</v>
      </c>
      <c r="F10" s="60">
        <f>VLOOKUP($A10,'Return Data'!$B$7:$R$2292,11,0)</f>
        <v>2.2970000000000002</v>
      </c>
      <c r="G10" s="61">
        <f t="shared" si="1"/>
        <v>7</v>
      </c>
      <c r="H10" s="60">
        <f>VLOOKUP($A10,'Return Data'!$B$7:$R$2292,12,0)</f>
        <v>1.9714</v>
      </c>
      <c r="I10" s="61">
        <f t="shared" si="2"/>
        <v>13</v>
      </c>
      <c r="J10" s="60">
        <f>VLOOKUP($A10,'Return Data'!$B$7:$R$2292,13,0)</f>
        <v>1.5973999999999999</v>
      </c>
      <c r="K10" s="61">
        <f t="shared" si="3"/>
        <v>9</v>
      </c>
      <c r="L10" s="60">
        <f>VLOOKUP($A10,'Return Data'!$B$7:$R$2292,17,0)</f>
        <v>20.639099999999999</v>
      </c>
      <c r="M10" s="61">
        <f t="shared" si="4"/>
        <v>11</v>
      </c>
      <c r="N10" s="60">
        <f>VLOOKUP($A10,'Return Data'!$B$7:$R$2292,14,0)</f>
        <v>20.511099999999999</v>
      </c>
      <c r="O10" s="61">
        <f t="shared" si="5"/>
        <v>12</v>
      </c>
      <c r="P10" s="60">
        <f>VLOOKUP($A10,'Return Data'!$B$7:$R$2292,15,0)</f>
        <v>11.83</v>
      </c>
      <c r="Q10" s="61">
        <f t="shared" si="6"/>
        <v>11</v>
      </c>
      <c r="R10" s="60">
        <f>VLOOKUP($A10,'Return Data'!$B$7:$R$2292,16,0)</f>
        <v>18.183</v>
      </c>
      <c r="S10" s="62">
        <f t="shared" si="7"/>
        <v>11</v>
      </c>
    </row>
    <row r="11" spans="1:20" x14ac:dyDescent="0.3">
      <c r="A11" s="58" t="s">
        <v>1061</v>
      </c>
      <c r="B11" s="59">
        <f>VLOOKUP($A11,'Return Data'!$B$7:$R$2292,3,0)</f>
        <v>44958</v>
      </c>
      <c r="C11" s="60">
        <f>VLOOKUP($A11,'Return Data'!$B$7:$R$2292,4,0)</f>
        <v>92.429000000000002</v>
      </c>
      <c r="D11" s="60">
        <f>VLOOKUP($A11,'Return Data'!$B$7:$R$2292,10,0)</f>
        <v>-4.5519999999999996</v>
      </c>
      <c r="E11" s="61">
        <f t="shared" si="0"/>
        <v>13</v>
      </c>
      <c r="F11" s="60">
        <f>VLOOKUP($A11,'Return Data'!$B$7:$R$2292,11,0)</f>
        <v>-1.4091</v>
      </c>
      <c r="G11" s="61">
        <f t="shared" si="1"/>
        <v>19</v>
      </c>
      <c r="H11" s="60">
        <f>VLOOKUP($A11,'Return Data'!$B$7:$R$2292,12,0)</f>
        <v>-0.77080000000000004</v>
      </c>
      <c r="I11" s="61">
        <f t="shared" si="2"/>
        <v>22</v>
      </c>
      <c r="J11" s="60">
        <f>VLOOKUP($A11,'Return Data'!$B$7:$R$2292,13,0)</f>
        <v>-6.2576999999999998</v>
      </c>
      <c r="K11" s="61">
        <f t="shared" si="3"/>
        <v>23</v>
      </c>
      <c r="L11" s="60">
        <f>VLOOKUP($A11,'Return Data'!$B$7:$R$2292,17,0)</f>
        <v>9.4580000000000002</v>
      </c>
      <c r="M11" s="61">
        <f t="shared" si="4"/>
        <v>24</v>
      </c>
      <c r="N11" s="60">
        <f>VLOOKUP($A11,'Return Data'!$B$7:$R$2292,14,0)</f>
        <v>12.8086</v>
      </c>
      <c r="O11" s="61">
        <f t="shared" si="5"/>
        <v>23</v>
      </c>
      <c r="P11" s="60">
        <f>VLOOKUP($A11,'Return Data'!$B$7:$R$2292,15,0)</f>
        <v>9.2802000000000007</v>
      </c>
      <c r="Q11" s="61">
        <f t="shared" si="6"/>
        <v>16</v>
      </c>
      <c r="R11" s="60">
        <f>VLOOKUP($A11,'Return Data'!$B$7:$R$2292,16,0)</f>
        <v>16.276399999999999</v>
      </c>
      <c r="S11" s="62">
        <f t="shared" si="7"/>
        <v>18</v>
      </c>
    </row>
    <row r="12" spans="1:20" x14ac:dyDescent="0.3">
      <c r="A12" s="58" t="s">
        <v>1063</v>
      </c>
      <c r="B12" s="59">
        <f>VLOOKUP($A12,'Return Data'!$B$7:$R$2292,3,0)</f>
        <v>44958</v>
      </c>
      <c r="C12" s="60">
        <f>VLOOKUP($A12,'Return Data'!$B$7:$R$2292,4,0)</f>
        <v>57.494</v>
      </c>
      <c r="D12" s="60">
        <f>VLOOKUP($A12,'Return Data'!$B$7:$R$2292,10,0)</f>
        <v>-4.9874000000000001</v>
      </c>
      <c r="E12" s="61">
        <f t="shared" si="0"/>
        <v>18</v>
      </c>
      <c r="F12" s="60">
        <f>VLOOKUP($A12,'Return Data'!$B$7:$R$2292,11,0)</f>
        <v>1.4719</v>
      </c>
      <c r="G12" s="61">
        <f t="shared" si="1"/>
        <v>10</v>
      </c>
      <c r="H12" s="60">
        <f>VLOOKUP($A12,'Return Data'!$B$7:$R$2292,12,0)</f>
        <v>3.8022999999999998</v>
      </c>
      <c r="I12" s="61">
        <f t="shared" si="2"/>
        <v>9</v>
      </c>
      <c r="J12" s="60">
        <f>VLOOKUP($A12,'Return Data'!$B$7:$R$2292,13,0)</f>
        <v>1.9578</v>
      </c>
      <c r="K12" s="61">
        <f t="shared" si="3"/>
        <v>8</v>
      </c>
      <c r="L12" s="60">
        <f>VLOOKUP($A12,'Return Data'!$B$7:$R$2292,17,0)</f>
        <v>21.185600000000001</v>
      </c>
      <c r="M12" s="61">
        <f t="shared" si="4"/>
        <v>9</v>
      </c>
      <c r="N12" s="60">
        <f>VLOOKUP($A12,'Return Data'!$B$7:$R$2292,14,0)</f>
        <v>22.9435</v>
      </c>
      <c r="O12" s="61">
        <f t="shared" si="5"/>
        <v>5</v>
      </c>
      <c r="P12" s="60">
        <f>VLOOKUP($A12,'Return Data'!$B$7:$R$2292,15,0)</f>
        <v>12.428800000000001</v>
      </c>
      <c r="Q12" s="61">
        <f t="shared" si="6"/>
        <v>8</v>
      </c>
      <c r="R12" s="60">
        <f>VLOOKUP($A12,'Return Data'!$B$7:$R$2292,16,0)</f>
        <v>19.9361</v>
      </c>
      <c r="S12" s="62">
        <f t="shared" si="7"/>
        <v>4</v>
      </c>
    </row>
    <row r="13" spans="1:20" x14ac:dyDescent="0.3">
      <c r="A13" s="58" t="s">
        <v>1066</v>
      </c>
      <c r="B13" s="59">
        <f>VLOOKUP($A13,'Return Data'!$B$7:$R$2292,3,0)</f>
        <v>44958</v>
      </c>
      <c r="C13" s="60">
        <f>VLOOKUP($A13,'Return Data'!$B$7:$R$2292,4,0)</f>
        <v>1633.1891000000001</v>
      </c>
      <c r="D13" s="60">
        <f>VLOOKUP($A13,'Return Data'!$B$7:$R$2292,10,0)</f>
        <v>-4.9172000000000002</v>
      </c>
      <c r="E13" s="61">
        <f t="shared" si="0"/>
        <v>16</v>
      </c>
      <c r="F13" s="60">
        <f>VLOOKUP($A13,'Return Data'!$B$7:$R$2292,11,0)</f>
        <v>2.0666000000000002</v>
      </c>
      <c r="G13" s="61">
        <f t="shared" si="1"/>
        <v>8</v>
      </c>
      <c r="H13" s="60">
        <f>VLOOKUP($A13,'Return Data'!$B$7:$R$2292,12,0)</f>
        <v>4.1456</v>
      </c>
      <c r="I13" s="61">
        <f t="shared" si="2"/>
        <v>6</v>
      </c>
      <c r="J13" s="60">
        <f>VLOOKUP($A13,'Return Data'!$B$7:$R$2292,13,0)</f>
        <v>0.1414</v>
      </c>
      <c r="K13" s="61">
        <f t="shared" si="3"/>
        <v>14</v>
      </c>
      <c r="L13" s="60">
        <f>VLOOKUP($A13,'Return Data'!$B$7:$R$2292,17,0)</f>
        <v>13.6183</v>
      </c>
      <c r="M13" s="61">
        <f t="shared" si="4"/>
        <v>22</v>
      </c>
      <c r="N13" s="60">
        <f>VLOOKUP($A13,'Return Data'!$B$7:$R$2292,14,0)</f>
        <v>15.3232</v>
      </c>
      <c r="O13" s="61">
        <f t="shared" si="5"/>
        <v>19</v>
      </c>
      <c r="P13" s="60">
        <f>VLOOKUP($A13,'Return Data'!$B$7:$R$2292,15,0)</f>
        <v>8.8469999999999995</v>
      </c>
      <c r="Q13" s="61">
        <f t="shared" si="6"/>
        <v>17</v>
      </c>
      <c r="R13" s="60">
        <f>VLOOKUP($A13,'Return Data'!$B$7:$R$2292,16,0)</f>
        <v>17.0625</v>
      </c>
      <c r="S13" s="62">
        <f t="shared" si="7"/>
        <v>16</v>
      </c>
    </row>
    <row r="14" spans="1:20" x14ac:dyDescent="0.3">
      <c r="A14" s="58" t="s">
        <v>1068</v>
      </c>
      <c r="B14" s="59">
        <f>VLOOKUP($A14,'Return Data'!$B$7:$R$2292,3,0)</f>
        <v>44958</v>
      </c>
      <c r="C14" s="60">
        <f>VLOOKUP($A14,'Return Data'!$B$7:$R$2292,4,0)</f>
        <v>109.675</v>
      </c>
      <c r="D14" s="60">
        <f>VLOOKUP($A14,'Return Data'!$B$7:$R$2292,10,0)</f>
        <v>0.2349</v>
      </c>
      <c r="E14" s="61">
        <f t="shared" si="0"/>
        <v>1</v>
      </c>
      <c r="F14" s="60">
        <f>VLOOKUP($A14,'Return Data'!$B$7:$R$2292,11,0)</f>
        <v>7.6342999999999996</v>
      </c>
      <c r="G14" s="61">
        <f t="shared" si="1"/>
        <v>1</v>
      </c>
      <c r="H14" s="60">
        <f>VLOOKUP($A14,'Return Data'!$B$7:$R$2292,12,0)</f>
        <v>10.344799999999999</v>
      </c>
      <c r="I14" s="61">
        <f t="shared" si="2"/>
        <v>1</v>
      </c>
      <c r="J14" s="60">
        <f>VLOOKUP($A14,'Return Data'!$B$7:$R$2292,13,0)</f>
        <v>9.4702999999999999</v>
      </c>
      <c r="K14" s="61">
        <f t="shared" si="3"/>
        <v>2</v>
      </c>
      <c r="L14" s="60">
        <f>VLOOKUP($A14,'Return Data'!$B$7:$R$2292,17,0)</f>
        <v>23.944099999999999</v>
      </c>
      <c r="M14" s="61">
        <f t="shared" si="4"/>
        <v>3</v>
      </c>
      <c r="N14" s="60">
        <f>VLOOKUP($A14,'Return Data'!$B$7:$R$2292,14,0)</f>
        <v>22.526599999999998</v>
      </c>
      <c r="O14" s="61">
        <f t="shared" si="5"/>
        <v>6</v>
      </c>
      <c r="P14" s="60">
        <f>VLOOKUP($A14,'Return Data'!$B$7:$R$2292,15,0)</f>
        <v>12.4138</v>
      </c>
      <c r="Q14" s="61">
        <f t="shared" si="6"/>
        <v>9</v>
      </c>
      <c r="R14" s="60">
        <f>VLOOKUP($A14,'Return Data'!$B$7:$R$2292,16,0)</f>
        <v>19.194400000000002</v>
      </c>
      <c r="S14" s="62">
        <f t="shared" si="7"/>
        <v>6</v>
      </c>
    </row>
    <row r="15" spans="1:20" x14ac:dyDescent="0.3">
      <c r="A15" s="102" t="s">
        <v>2045</v>
      </c>
      <c r="B15" s="59">
        <f>VLOOKUP($A15,'Return Data'!$B$7:$R$2292,3,0)</f>
        <v>44958</v>
      </c>
      <c r="C15" s="60">
        <f>VLOOKUP($A15,'Return Data'!$B$7:$R$2292,4,0)</f>
        <v>225.1986</v>
      </c>
      <c r="D15" s="60">
        <f>VLOOKUP($A15,'Return Data'!$B$7:$R$2292,10,0)</f>
        <v>-2.0194000000000001</v>
      </c>
      <c r="E15" s="61">
        <f t="shared" si="0"/>
        <v>3</v>
      </c>
      <c r="F15" s="60">
        <f>VLOOKUP($A15,'Return Data'!$B$7:$R$2292,11,0)</f>
        <v>0.65639999999999998</v>
      </c>
      <c r="G15" s="61">
        <f t="shared" si="1"/>
        <v>14</v>
      </c>
      <c r="H15" s="60">
        <f>VLOOKUP($A15,'Return Data'!$B$7:$R$2292,12,0)</f>
        <v>1.8859999999999999</v>
      </c>
      <c r="I15" s="61">
        <f t="shared" si="2"/>
        <v>14</v>
      </c>
      <c r="J15" s="60">
        <f>VLOOKUP($A15,'Return Data'!$B$7:$R$2292,13,0)</f>
        <v>0.94520000000000004</v>
      </c>
      <c r="K15" s="61">
        <f t="shared" si="3"/>
        <v>11</v>
      </c>
      <c r="L15" s="60">
        <f>VLOOKUP($A15,'Return Data'!$B$7:$R$2292,17,0)</f>
        <v>14.93</v>
      </c>
      <c r="M15" s="61">
        <f t="shared" si="4"/>
        <v>21</v>
      </c>
      <c r="N15" s="60">
        <f>VLOOKUP($A15,'Return Data'!$B$7:$R$2292,14,0)</f>
        <v>14.9221</v>
      </c>
      <c r="O15" s="61">
        <f t="shared" si="5"/>
        <v>20</v>
      </c>
      <c r="P15" s="60">
        <f>VLOOKUP($A15,'Return Data'!$B$7:$R$2292,15,0)</f>
        <v>7.6462000000000003</v>
      </c>
      <c r="Q15" s="61">
        <f t="shared" si="6"/>
        <v>18</v>
      </c>
      <c r="R15" s="60">
        <f>VLOOKUP($A15,'Return Data'!$B$7:$R$2292,16,0)</f>
        <v>17.867899999999999</v>
      </c>
      <c r="S15" s="62">
        <f t="shared" si="7"/>
        <v>15</v>
      </c>
    </row>
    <row r="16" spans="1:20" x14ac:dyDescent="0.3">
      <c r="A16" s="58" t="s">
        <v>1070</v>
      </c>
      <c r="B16" s="59">
        <f>VLOOKUP($A16,'Return Data'!$B$7:$R$2292,3,0)</f>
        <v>44958</v>
      </c>
      <c r="C16" s="60">
        <f>VLOOKUP($A16,'Return Data'!$B$7:$R$2292,4,0)</f>
        <v>179.94</v>
      </c>
      <c r="D16" s="60">
        <f>VLOOKUP($A16,'Return Data'!$B$7:$R$2292,10,0)</f>
        <v>-3.3256000000000001</v>
      </c>
      <c r="E16" s="61">
        <f t="shared" si="0"/>
        <v>7</v>
      </c>
      <c r="F16" s="60">
        <f>VLOOKUP($A16,'Return Data'!$B$7:$R$2292,11,0)</f>
        <v>1.4489000000000001</v>
      </c>
      <c r="G16" s="61">
        <f t="shared" si="1"/>
        <v>11</v>
      </c>
      <c r="H16" s="60">
        <f>VLOOKUP($A16,'Return Data'!$B$7:$R$2292,12,0)</f>
        <v>4.4219999999999997</v>
      </c>
      <c r="I16" s="61">
        <f t="shared" si="2"/>
        <v>4</v>
      </c>
      <c r="J16" s="60">
        <f>VLOOKUP($A16,'Return Data'!$B$7:$R$2292,13,0)</f>
        <v>0.58130000000000004</v>
      </c>
      <c r="K16" s="61">
        <f t="shared" si="3"/>
        <v>12</v>
      </c>
      <c r="L16" s="60">
        <f>VLOOKUP($A16,'Return Data'!$B$7:$R$2292,17,0)</f>
        <v>19.9129</v>
      </c>
      <c r="M16" s="61">
        <f t="shared" si="4"/>
        <v>12</v>
      </c>
      <c r="N16" s="60">
        <f>VLOOKUP($A16,'Return Data'!$B$7:$R$2292,14,0)</f>
        <v>19.728000000000002</v>
      </c>
      <c r="O16" s="61">
        <f t="shared" si="5"/>
        <v>14</v>
      </c>
      <c r="P16" s="60">
        <f>VLOOKUP($A16,'Return Data'!$B$7:$R$2292,15,0)</f>
        <v>10.563599999999999</v>
      </c>
      <c r="Q16" s="61">
        <f t="shared" si="6"/>
        <v>15</v>
      </c>
      <c r="R16" s="60">
        <f>VLOOKUP($A16,'Return Data'!$B$7:$R$2292,16,0)</f>
        <v>17.917300000000001</v>
      </c>
      <c r="S16" s="62">
        <f t="shared" si="7"/>
        <v>14</v>
      </c>
    </row>
    <row r="17" spans="1:19" x14ac:dyDescent="0.3">
      <c r="A17" s="58" t="s">
        <v>1072</v>
      </c>
      <c r="B17" s="59">
        <f>VLOOKUP($A17,'Return Data'!$B$7:$R$2292,3,0)</f>
        <v>44958</v>
      </c>
      <c r="C17" s="60">
        <f>VLOOKUP($A17,'Return Data'!$B$7:$R$2292,4,0)</f>
        <v>17.63</v>
      </c>
      <c r="D17" s="60">
        <f>VLOOKUP($A17,'Return Data'!$B$7:$R$2292,10,0)</f>
        <v>-5.9733000000000001</v>
      </c>
      <c r="E17" s="61">
        <f t="shared" si="0"/>
        <v>23</v>
      </c>
      <c r="F17" s="60">
        <f>VLOOKUP($A17,'Return Data'!$B$7:$R$2292,11,0)</f>
        <v>-3.1850999999999998</v>
      </c>
      <c r="G17" s="61">
        <f t="shared" si="1"/>
        <v>24</v>
      </c>
      <c r="H17" s="60">
        <f>VLOOKUP($A17,'Return Data'!$B$7:$R$2292,12,0)</f>
        <v>-1.4533</v>
      </c>
      <c r="I17" s="61">
        <f t="shared" si="2"/>
        <v>23</v>
      </c>
      <c r="J17" s="60">
        <f>VLOOKUP($A17,'Return Data'!$B$7:$R$2292,13,0)</f>
        <v>-5.9733000000000001</v>
      </c>
      <c r="K17" s="61">
        <f t="shared" si="3"/>
        <v>22</v>
      </c>
      <c r="L17" s="60">
        <f>VLOOKUP($A17,'Return Data'!$B$7:$R$2292,17,0)</f>
        <v>12.0579</v>
      </c>
      <c r="M17" s="61">
        <f t="shared" si="4"/>
        <v>23</v>
      </c>
      <c r="N17" s="60">
        <f>VLOOKUP($A17,'Return Data'!$B$7:$R$2292,14,0)</f>
        <v>14.4216</v>
      </c>
      <c r="O17" s="61">
        <f t="shared" si="5"/>
        <v>22</v>
      </c>
      <c r="P17" s="60">
        <f>VLOOKUP($A17,'Return Data'!$B$7:$R$2292,15,0)</f>
        <v>6.8772000000000002</v>
      </c>
      <c r="Q17" s="61">
        <f t="shared" si="6"/>
        <v>21</v>
      </c>
      <c r="R17" s="60">
        <f>VLOOKUP($A17,'Return Data'!$B$7:$R$2292,16,0)</f>
        <v>9.8734000000000002</v>
      </c>
      <c r="S17" s="62">
        <f t="shared" si="7"/>
        <v>24</v>
      </c>
    </row>
    <row r="18" spans="1:19" x14ac:dyDescent="0.3">
      <c r="A18" s="58" t="s">
        <v>1074</v>
      </c>
      <c r="B18" s="59">
        <f>VLOOKUP($A18,'Return Data'!$B$7:$R$2292,3,0)</f>
        <v>44958</v>
      </c>
      <c r="C18" s="60">
        <f>VLOOKUP($A18,'Return Data'!$B$7:$R$2292,4,0)</f>
        <v>101.96</v>
      </c>
      <c r="D18" s="60">
        <f>VLOOKUP($A18,'Return Data'!$B$7:$R$2292,10,0)</f>
        <v>-2.7841</v>
      </c>
      <c r="E18" s="61">
        <f t="shared" si="0"/>
        <v>5</v>
      </c>
      <c r="F18" s="60">
        <f>VLOOKUP($A18,'Return Data'!$B$7:$R$2292,11,0)</f>
        <v>3.2715000000000001</v>
      </c>
      <c r="G18" s="61">
        <f t="shared" si="1"/>
        <v>5</v>
      </c>
      <c r="H18" s="60">
        <f>VLOOKUP($A18,'Return Data'!$B$7:$R$2292,12,0)</f>
        <v>4.5315000000000003</v>
      </c>
      <c r="I18" s="61">
        <f t="shared" si="2"/>
        <v>3</v>
      </c>
      <c r="J18" s="60">
        <f>VLOOKUP($A18,'Return Data'!$B$7:$R$2292,13,0)</f>
        <v>-8.8200000000000001E-2</v>
      </c>
      <c r="K18" s="61">
        <f t="shared" si="3"/>
        <v>15</v>
      </c>
      <c r="L18" s="60">
        <f>VLOOKUP($A18,'Return Data'!$B$7:$R$2292,17,0)</f>
        <v>18.093599999999999</v>
      </c>
      <c r="M18" s="61">
        <f t="shared" si="4"/>
        <v>15</v>
      </c>
      <c r="N18" s="60">
        <f>VLOOKUP($A18,'Return Data'!$B$7:$R$2292,14,0)</f>
        <v>19.794599999999999</v>
      </c>
      <c r="O18" s="61">
        <f t="shared" si="5"/>
        <v>13</v>
      </c>
      <c r="P18" s="60">
        <f>VLOOKUP($A18,'Return Data'!$B$7:$R$2292,15,0)</f>
        <v>13.551500000000001</v>
      </c>
      <c r="Q18" s="61">
        <f t="shared" si="6"/>
        <v>6</v>
      </c>
      <c r="R18" s="60">
        <f>VLOOKUP($A18,'Return Data'!$B$7:$R$2292,16,0)</f>
        <v>18.9833</v>
      </c>
      <c r="S18" s="62">
        <f t="shared" si="7"/>
        <v>7</v>
      </c>
    </row>
    <row r="19" spans="1:19" x14ac:dyDescent="0.3">
      <c r="A19" s="108" t="s">
        <v>1076</v>
      </c>
      <c r="B19" s="59">
        <f>VLOOKUP($A19,'Return Data'!$B$7:$R$2292,3,0)</f>
        <v>44958</v>
      </c>
      <c r="C19" s="60">
        <f>VLOOKUP($A19,'Return Data'!$B$7:$R$2292,4,0)</f>
        <v>83.989000000000004</v>
      </c>
      <c r="D19" s="60">
        <f>VLOOKUP($A19,'Return Data'!$B$7:$R$2292,10,0)</f>
        <v>-2.8771</v>
      </c>
      <c r="E19" s="61">
        <f t="shared" si="0"/>
        <v>6</v>
      </c>
      <c r="F19" s="60">
        <f>VLOOKUP($A19,'Return Data'!$B$7:$R$2292,11,0)</f>
        <v>1.6175999999999999</v>
      </c>
      <c r="G19" s="61">
        <f t="shared" si="1"/>
        <v>9</v>
      </c>
      <c r="H19" s="60">
        <f>VLOOKUP($A19,'Return Data'!$B$7:$R$2292,12,0)</f>
        <v>3.7298</v>
      </c>
      <c r="I19" s="61">
        <f t="shared" si="2"/>
        <v>10</v>
      </c>
      <c r="J19" s="60">
        <f>VLOOKUP($A19,'Return Data'!$B$7:$R$2292,13,0)</f>
        <v>3.7965</v>
      </c>
      <c r="K19" s="61">
        <f t="shared" si="3"/>
        <v>4</v>
      </c>
      <c r="L19" s="60">
        <f>VLOOKUP($A19,'Return Data'!$B$7:$R$2292,17,0)</f>
        <v>22.147300000000001</v>
      </c>
      <c r="M19" s="61">
        <f t="shared" si="4"/>
        <v>6</v>
      </c>
      <c r="N19" s="60">
        <f>VLOOKUP($A19,'Return Data'!$B$7:$R$2292,14,0)</f>
        <v>21.399699999999999</v>
      </c>
      <c r="O19" s="61">
        <f t="shared" si="5"/>
        <v>8</v>
      </c>
      <c r="P19" s="60">
        <f>VLOOKUP($A19,'Return Data'!$B$7:$R$2292,15,0)</f>
        <v>14.107200000000001</v>
      </c>
      <c r="Q19" s="61">
        <f t="shared" si="6"/>
        <v>5</v>
      </c>
      <c r="R19" s="60">
        <f>VLOOKUP($A19,'Return Data'!$B$7:$R$2292,16,0)</f>
        <v>19.502600000000001</v>
      </c>
      <c r="S19" s="62">
        <f t="shared" si="7"/>
        <v>5</v>
      </c>
    </row>
    <row r="20" spans="1:19" x14ac:dyDescent="0.3">
      <c r="A20" s="58" t="s">
        <v>1077</v>
      </c>
      <c r="B20" s="59">
        <f>VLOOKUP($A20,'Return Data'!$B$7:$R$2292,3,0)</f>
        <v>44958</v>
      </c>
      <c r="C20" s="60">
        <f>VLOOKUP($A20,'Return Data'!$B$7:$R$2292,4,0)</f>
        <v>18.796299999999999</v>
      </c>
      <c r="D20" s="60">
        <f>VLOOKUP($A20,'Return Data'!$B$7:$R$2292,10,0)</f>
        <v>-3.7109000000000001</v>
      </c>
      <c r="E20" s="61">
        <f t="shared" si="0"/>
        <v>9</v>
      </c>
      <c r="F20" s="60">
        <f>VLOOKUP($A20,'Return Data'!$B$7:$R$2292,11,0)</f>
        <v>1.2202999999999999</v>
      </c>
      <c r="G20" s="61">
        <f t="shared" si="1"/>
        <v>12</v>
      </c>
      <c r="H20" s="60">
        <f>VLOOKUP($A20,'Return Data'!$B$7:$R$2292,12,0)</f>
        <v>1.5133000000000001</v>
      </c>
      <c r="I20" s="61">
        <f t="shared" si="2"/>
        <v>17</v>
      </c>
      <c r="J20" s="60">
        <f>VLOOKUP($A20,'Return Data'!$B$7:$R$2292,13,0)</f>
        <v>-1.5395000000000001</v>
      </c>
      <c r="K20" s="61">
        <f t="shared" si="3"/>
        <v>17</v>
      </c>
      <c r="L20" s="60">
        <f>VLOOKUP($A20,'Return Data'!$B$7:$R$2292,17,0)</f>
        <v>22.040199999999999</v>
      </c>
      <c r="M20" s="61">
        <f t="shared" si="4"/>
        <v>7</v>
      </c>
      <c r="N20" s="60">
        <f>VLOOKUP($A20,'Return Data'!$B$7:$R$2292,14,0)</f>
        <v>20.696300000000001</v>
      </c>
      <c r="O20" s="61">
        <f t="shared" si="5"/>
        <v>11</v>
      </c>
      <c r="P20" s="60"/>
      <c r="Q20" s="61"/>
      <c r="R20" s="60">
        <f>VLOOKUP($A20,'Return Data'!$B$7:$R$2292,16,0)</f>
        <v>13.4291</v>
      </c>
      <c r="S20" s="62">
        <f t="shared" si="7"/>
        <v>23</v>
      </c>
    </row>
    <row r="21" spans="1:19" x14ac:dyDescent="0.3">
      <c r="A21" s="58" t="s">
        <v>1079</v>
      </c>
      <c r="B21" s="59">
        <f>VLOOKUP($A21,'Return Data'!$B$7:$R$2292,3,0)</f>
        <v>44958</v>
      </c>
      <c r="C21" s="60">
        <f>VLOOKUP($A21,'Return Data'!$B$7:$R$2292,4,0)</f>
        <v>22.048999999999999</v>
      </c>
      <c r="D21" s="60">
        <f>VLOOKUP($A21,'Return Data'!$B$7:$R$2292,10,0)</f>
        <v>-3.5771999999999999</v>
      </c>
      <c r="E21" s="61">
        <f t="shared" si="0"/>
        <v>8</v>
      </c>
      <c r="F21" s="60">
        <f>VLOOKUP($A21,'Return Data'!$B$7:$R$2292,11,0)</f>
        <v>-0.60409999999999997</v>
      </c>
      <c r="G21" s="61">
        <f t="shared" si="1"/>
        <v>18</v>
      </c>
      <c r="H21" s="60">
        <f>VLOOKUP($A21,'Return Data'!$B$7:$R$2292,12,0)</f>
        <v>2.8885000000000001</v>
      </c>
      <c r="I21" s="61">
        <f t="shared" si="2"/>
        <v>12</v>
      </c>
      <c r="J21" s="60">
        <f>VLOOKUP($A21,'Return Data'!$B$7:$R$2292,13,0)</f>
        <v>0.52890000000000004</v>
      </c>
      <c r="K21" s="61">
        <f t="shared" si="3"/>
        <v>13</v>
      </c>
      <c r="L21" s="60">
        <f>VLOOKUP($A21,'Return Data'!$B$7:$R$2292,17,0)</f>
        <v>19.8584</v>
      </c>
      <c r="M21" s="61">
        <f t="shared" si="4"/>
        <v>13</v>
      </c>
      <c r="N21" s="60">
        <f>VLOOKUP($A21,'Return Data'!$B$7:$R$2292,14,0)</f>
        <v>23.665299999999998</v>
      </c>
      <c r="O21" s="61">
        <f t="shared" si="5"/>
        <v>4</v>
      </c>
      <c r="P21" s="60"/>
      <c r="Q21" s="61"/>
      <c r="R21" s="60">
        <f>VLOOKUP($A21,'Return Data'!$B$7:$R$2292,16,0)</f>
        <v>25.224900000000002</v>
      </c>
      <c r="S21" s="62">
        <f t="shared" si="7"/>
        <v>2</v>
      </c>
    </row>
    <row r="22" spans="1:19" x14ac:dyDescent="0.3">
      <c r="A22" s="58" t="s">
        <v>2001</v>
      </c>
      <c r="B22" s="59">
        <f>VLOOKUP($A22,'Return Data'!$B$7:$R$2292,3,0)</f>
        <v>44958</v>
      </c>
      <c r="C22" s="60">
        <f>VLOOKUP($A22,'Return Data'!$B$7:$R$2292,4,0)</f>
        <v>55.9041</v>
      </c>
      <c r="D22" s="60">
        <f>VLOOKUP($A22,'Return Data'!$B$7:$R$2292,10,0)</f>
        <v>-5.1620999999999997</v>
      </c>
      <c r="E22" s="61">
        <f t="shared" si="0"/>
        <v>19</v>
      </c>
      <c r="F22" s="60">
        <f>VLOOKUP($A22,'Return Data'!$B$7:$R$2292,11,0)</f>
        <v>6.6188000000000002</v>
      </c>
      <c r="G22" s="61">
        <f t="shared" si="1"/>
        <v>2</v>
      </c>
      <c r="H22" s="60">
        <f>VLOOKUP($A22,'Return Data'!$B$7:$R$2292,12,0)</f>
        <v>8.8117000000000001</v>
      </c>
      <c r="I22" s="61">
        <f t="shared" si="2"/>
        <v>2</v>
      </c>
      <c r="J22" s="60">
        <f>VLOOKUP($A22,'Return Data'!$B$7:$R$2292,13,0)</f>
        <v>10.7773</v>
      </c>
      <c r="K22" s="61">
        <f t="shared" si="3"/>
        <v>1</v>
      </c>
      <c r="L22" s="60">
        <f>VLOOKUP($A22,'Return Data'!$B$7:$R$2292,17,0)</f>
        <v>30.822299999999998</v>
      </c>
      <c r="M22" s="61">
        <f t="shared" si="4"/>
        <v>2</v>
      </c>
      <c r="N22" s="60">
        <f>VLOOKUP($A22,'Return Data'!$B$7:$R$2292,14,0)</f>
        <v>22.2743</v>
      </c>
      <c r="O22" s="61">
        <f t="shared" si="5"/>
        <v>7</v>
      </c>
      <c r="P22" s="60">
        <f>VLOOKUP($A22,'Return Data'!$B$7:$R$2292,15,0)</f>
        <v>15.3536</v>
      </c>
      <c r="Q22" s="61">
        <f t="shared" ref="Q22:Q29" si="8">RANK(P22,P$8:P$31,0)</f>
        <v>4</v>
      </c>
      <c r="R22" s="60">
        <f>VLOOKUP($A22,'Return Data'!$B$7:$R$2292,16,0)</f>
        <v>21.2226</v>
      </c>
      <c r="S22" s="62">
        <f t="shared" si="7"/>
        <v>3</v>
      </c>
    </row>
    <row r="23" spans="1:19" x14ac:dyDescent="0.3">
      <c r="A23" s="58" t="s">
        <v>1082</v>
      </c>
      <c r="B23" s="59">
        <f>VLOOKUP($A23,'Return Data'!$B$7:$R$2292,3,0)</f>
        <v>44958</v>
      </c>
      <c r="C23" s="60">
        <f>VLOOKUP($A23,'Return Data'!$B$7:$R$2292,4,0)</f>
        <v>2263.3910000000001</v>
      </c>
      <c r="D23" s="60">
        <f>VLOOKUP($A23,'Return Data'!$B$7:$R$2292,10,0)</f>
        <v>-3.7812999999999999</v>
      </c>
      <c r="E23" s="61">
        <f t="shared" si="0"/>
        <v>10</v>
      </c>
      <c r="F23" s="60">
        <f>VLOOKUP($A23,'Return Data'!$B$7:$R$2292,11,0)</f>
        <v>2.7997999999999998</v>
      </c>
      <c r="G23" s="61">
        <f t="shared" si="1"/>
        <v>6</v>
      </c>
      <c r="H23" s="60">
        <f>VLOOKUP($A23,'Return Data'!$B$7:$R$2292,12,0)</f>
        <v>3.9657</v>
      </c>
      <c r="I23" s="61">
        <f t="shared" si="2"/>
        <v>7</v>
      </c>
      <c r="J23" s="60">
        <f>VLOOKUP($A23,'Return Data'!$B$7:$R$2292,13,0)</f>
        <v>2.4622999999999999</v>
      </c>
      <c r="K23" s="61">
        <f t="shared" si="3"/>
        <v>6</v>
      </c>
      <c r="L23" s="60">
        <f>VLOOKUP($A23,'Return Data'!$B$7:$R$2292,17,0)</f>
        <v>21.376300000000001</v>
      </c>
      <c r="M23" s="61">
        <f t="shared" si="4"/>
        <v>8</v>
      </c>
      <c r="N23" s="60">
        <f>VLOOKUP($A23,'Return Data'!$B$7:$R$2292,14,0)</f>
        <v>21.308199999999999</v>
      </c>
      <c r="O23" s="61">
        <f t="shared" si="5"/>
        <v>9</v>
      </c>
      <c r="P23" s="60">
        <f>VLOOKUP($A23,'Return Data'!$B$7:$R$2292,15,0)</f>
        <v>12.9999</v>
      </c>
      <c r="Q23" s="61">
        <f t="shared" si="8"/>
        <v>7</v>
      </c>
      <c r="R23" s="60">
        <f>VLOOKUP($A23,'Return Data'!$B$7:$R$2292,16,0)</f>
        <v>16.019500000000001</v>
      </c>
      <c r="S23" s="62">
        <f t="shared" si="7"/>
        <v>19</v>
      </c>
    </row>
    <row r="24" spans="1:19" x14ac:dyDescent="0.3">
      <c r="A24" s="58" t="s">
        <v>1083</v>
      </c>
      <c r="B24" s="59">
        <f>VLOOKUP($A24,'Return Data'!$B$7:$R$2292,3,0)</f>
        <v>44958</v>
      </c>
      <c r="C24" s="60">
        <f>VLOOKUP($A24,'Return Data'!$B$7:$R$2292,4,0)</f>
        <v>47.61</v>
      </c>
      <c r="D24" s="60">
        <f>VLOOKUP($A24,'Return Data'!$B$7:$R$2292,10,0)</f>
        <v>-5.6853999999999996</v>
      </c>
      <c r="E24" s="61">
        <f t="shared" si="0"/>
        <v>22</v>
      </c>
      <c r="F24" s="60">
        <f>VLOOKUP($A24,'Return Data'!$B$7:$R$2292,11,0)</f>
        <v>-1.6932</v>
      </c>
      <c r="G24" s="61">
        <f t="shared" si="1"/>
        <v>20</v>
      </c>
      <c r="H24" s="60">
        <f>VLOOKUP($A24,'Return Data'!$B$7:$R$2292,12,0)</f>
        <v>3.8386</v>
      </c>
      <c r="I24" s="61">
        <f t="shared" si="2"/>
        <v>8</v>
      </c>
      <c r="J24" s="60">
        <f>VLOOKUP($A24,'Return Data'!$B$7:$R$2292,13,0)</f>
        <v>-2.5384000000000002</v>
      </c>
      <c r="K24" s="61">
        <f t="shared" si="3"/>
        <v>20</v>
      </c>
      <c r="L24" s="60">
        <f>VLOOKUP($A24,'Return Data'!$B$7:$R$2292,17,0)</f>
        <v>23.927700000000002</v>
      </c>
      <c r="M24" s="61">
        <f t="shared" si="4"/>
        <v>4</v>
      </c>
      <c r="N24" s="60">
        <f>VLOOKUP($A24,'Return Data'!$B$7:$R$2292,14,0)</f>
        <v>31.7224</v>
      </c>
      <c r="O24" s="61">
        <f t="shared" si="5"/>
        <v>2</v>
      </c>
      <c r="P24" s="60">
        <f>VLOOKUP($A24,'Return Data'!$B$7:$R$2292,15,0)</f>
        <v>17.9223</v>
      </c>
      <c r="Q24" s="61">
        <f t="shared" si="8"/>
        <v>2</v>
      </c>
      <c r="R24" s="60">
        <f>VLOOKUP($A24,'Return Data'!$B$7:$R$2292,16,0)</f>
        <v>18.544899999999998</v>
      </c>
      <c r="S24" s="62">
        <f t="shared" si="7"/>
        <v>9</v>
      </c>
    </row>
    <row r="25" spans="1:19" x14ac:dyDescent="0.3">
      <c r="A25" s="58" t="s">
        <v>1088</v>
      </c>
      <c r="B25" s="59">
        <f>VLOOKUP($A25,'Return Data'!$B$7:$R$2292,3,0)</f>
        <v>44958</v>
      </c>
      <c r="C25" s="60">
        <f>VLOOKUP($A25,'Return Data'!$B$7:$R$2292,4,0)</f>
        <v>141.18899999999999</v>
      </c>
      <c r="D25" s="60">
        <f>VLOOKUP($A25,'Return Data'!$B$7:$R$2292,10,0)</f>
        <v>-2.2612000000000001</v>
      </c>
      <c r="E25" s="61">
        <f t="shared" si="0"/>
        <v>4</v>
      </c>
      <c r="F25" s="60">
        <f>VLOOKUP($A25,'Return Data'!$B$7:$R$2292,11,0)</f>
        <v>5.0613000000000001</v>
      </c>
      <c r="G25" s="61">
        <f t="shared" si="1"/>
        <v>3</v>
      </c>
      <c r="H25" s="60">
        <f>VLOOKUP($A25,'Return Data'!$B$7:$R$2292,12,0)</f>
        <v>4.2572000000000001</v>
      </c>
      <c r="I25" s="61">
        <f t="shared" si="2"/>
        <v>5</v>
      </c>
      <c r="J25" s="60">
        <f>VLOOKUP($A25,'Return Data'!$B$7:$R$2292,13,0)</f>
        <v>8.8318999999999992</v>
      </c>
      <c r="K25" s="61">
        <f t="shared" si="3"/>
        <v>3</v>
      </c>
      <c r="L25" s="60">
        <f>VLOOKUP($A25,'Return Data'!$B$7:$R$2292,17,0)</f>
        <v>32.643500000000003</v>
      </c>
      <c r="M25" s="61">
        <f t="shared" si="4"/>
        <v>1</v>
      </c>
      <c r="N25" s="60">
        <f>VLOOKUP($A25,'Return Data'!$B$7:$R$2292,14,0)</f>
        <v>33.150799999999997</v>
      </c>
      <c r="O25" s="61">
        <f t="shared" si="5"/>
        <v>1</v>
      </c>
      <c r="P25" s="60">
        <f>VLOOKUP($A25,'Return Data'!$B$7:$R$2292,15,0)</f>
        <v>19.464099999999998</v>
      </c>
      <c r="Q25" s="61">
        <f t="shared" si="8"/>
        <v>1</v>
      </c>
      <c r="R25" s="60">
        <f>VLOOKUP($A25,'Return Data'!$B$7:$R$2292,16,0)</f>
        <v>16.388400000000001</v>
      </c>
      <c r="S25" s="62">
        <f t="shared" si="7"/>
        <v>17</v>
      </c>
    </row>
    <row r="26" spans="1:19" x14ac:dyDescent="0.3">
      <c r="A26" s="58" t="s">
        <v>1089</v>
      </c>
      <c r="B26" s="59">
        <f>VLOOKUP($A26,'Return Data'!$B$7:$R$2292,3,0)</f>
        <v>44958</v>
      </c>
      <c r="C26" s="60">
        <f>VLOOKUP($A26,'Return Data'!$B$7:$R$2292,4,0)</f>
        <v>156.54079999999999</v>
      </c>
      <c r="D26" s="60">
        <f>VLOOKUP($A26,'Return Data'!$B$7:$R$2292,10,0)</f>
        <v>-4.4804000000000004</v>
      </c>
      <c r="E26" s="61">
        <f t="shared" si="0"/>
        <v>12</v>
      </c>
      <c r="F26" s="60">
        <f>VLOOKUP($A26,'Return Data'!$B$7:$R$2292,11,0)</f>
        <v>-0.1701</v>
      </c>
      <c r="G26" s="61">
        <f t="shared" si="1"/>
        <v>16</v>
      </c>
      <c r="H26" s="60">
        <f>VLOOKUP($A26,'Return Data'!$B$7:$R$2292,12,0)</f>
        <v>1.7835000000000001</v>
      </c>
      <c r="I26" s="61">
        <f t="shared" si="2"/>
        <v>16</v>
      </c>
      <c r="J26" s="60">
        <f>VLOOKUP($A26,'Return Data'!$B$7:$R$2292,13,0)</f>
        <v>1.4970000000000001</v>
      </c>
      <c r="K26" s="61">
        <f t="shared" si="3"/>
        <v>10</v>
      </c>
      <c r="L26" s="60">
        <f>VLOOKUP($A26,'Return Data'!$B$7:$R$2292,17,0)</f>
        <v>23.410799999999998</v>
      </c>
      <c r="M26" s="61">
        <f t="shared" si="4"/>
        <v>5</v>
      </c>
      <c r="N26" s="60">
        <f>VLOOKUP($A26,'Return Data'!$B$7:$R$2292,14,0)</f>
        <v>24.027999999999999</v>
      </c>
      <c r="O26" s="61">
        <f t="shared" si="5"/>
        <v>3</v>
      </c>
      <c r="P26" s="60">
        <f>VLOOKUP($A26,'Return Data'!$B$7:$R$2292,15,0)</f>
        <v>12.2324</v>
      </c>
      <c r="Q26" s="61">
        <f t="shared" si="8"/>
        <v>10</v>
      </c>
      <c r="R26" s="60">
        <f>VLOOKUP($A26,'Return Data'!$B$7:$R$2292,16,0)</f>
        <v>18.669599999999999</v>
      </c>
      <c r="S26" s="62">
        <f t="shared" si="7"/>
        <v>8</v>
      </c>
    </row>
    <row r="27" spans="1:19" x14ac:dyDescent="0.3">
      <c r="A27" s="58" t="s">
        <v>1091</v>
      </c>
      <c r="B27" s="59">
        <f>VLOOKUP($A27,'Return Data'!$B$7:$R$2292,3,0)</f>
        <v>44958</v>
      </c>
      <c r="C27" s="60">
        <f>VLOOKUP($A27,'Return Data'!$B$7:$R$2292,4,0)</f>
        <v>768.32159999999999</v>
      </c>
      <c r="D27" s="60">
        <f>VLOOKUP($A27,'Return Data'!$B$7:$R$2292,10,0)</f>
        <v>-4.7694999999999999</v>
      </c>
      <c r="E27" s="61">
        <f t="shared" si="0"/>
        <v>15</v>
      </c>
      <c r="F27" s="60">
        <f>VLOOKUP($A27,'Return Data'!$B$7:$R$2292,11,0)</f>
        <v>0.72370000000000001</v>
      </c>
      <c r="G27" s="61">
        <f t="shared" si="1"/>
        <v>13</v>
      </c>
      <c r="H27" s="60">
        <f>VLOOKUP($A27,'Return Data'!$B$7:$R$2292,12,0)</f>
        <v>3.6941999999999999</v>
      </c>
      <c r="I27" s="61">
        <f t="shared" si="2"/>
        <v>11</v>
      </c>
      <c r="J27" s="60">
        <f>VLOOKUP($A27,'Return Data'!$B$7:$R$2292,13,0)</f>
        <v>2.2065999999999999</v>
      </c>
      <c r="K27" s="61">
        <f t="shared" si="3"/>
        <v>7</v>
      </c>
      <c r="L27" s="60">
        <f>VLOOKUP($A27,'Return Data'!$B$7:$R$2292,17,0)</f>
        <v>16.658899999999999</v>
      </c>
      <c r="M27" s="61">
        <f t="shared" si="4"/>
        <v>19</v>
      </c>
      <c r="N27" s="60">
        <f>VLOOKUP($A27,'Return Data'!$B$7:$R$2292,14,0)</f>
        <v>14.819900000000001</v>
      </c>
      <c r="O27" s="61">
        <f t="shared" si="5"/>
        <v>21</v>
      </c>
      <c r="P27" s="60">
        <f>VLOOKUP($A27,'Return Data'!$B$7:$R$2292,15,0)</f>
        <v>7.1280999999999999</v>
      </c>
      <c r="Q27" s="61">
        <f t="shared" si="8"/>
        <v>20</v>
      </c>
      <c r="R27" s="60">
        <f>VLOOKUP($A27,'Return Data'!$B$7:$R$2292,16,0)</f>
        <v>15.876200000000001</v>
      </c>
      <c r="S27" s="62">
        <f t="shared" si="7"/>
        <v>21</v>
      </c>
    </row>
    <row r="28" spans="1:19" x14ac:dyDescent="0.3">
      <c r="A28" s="58" t="s">
        <v>1092</v>
      </c>
      <c r="B28" s="59">
        <f>VLOOKUP($A28,'Return Data'!$B$7:$R$2292,3,0)</f>
        <v>44958</v>
      </c>
      <c r="C28" s="60">
        <f>VLOOKUP($A28,'Return Data'!$B$7:$R$2292,4,0)</f>
        <v>263.23059999999998</v>
      </c>
      <c r="D28" s="60">
        <f>VLOOKUP($A28,'Return Data'!$B$7:$R$2292,10,0)</f>
        <v>-4.7535999999999996</v>
      </c>
      <c r="E28" s="61">
        <f t="shared" si="0"/>
        <v>14</v>
      </c>
      <c r="F28" s="60">
        <f>VLOOKUP($A28,'Return Data'!$B$7:$R$2292,11,0)</f>
        <v>-0.37180000000000002</v>
      </c>
      <c r="G28" s="61">
        <f t="shared" si="1"/>
        <v>17</v>
      </c>
      <c r="H28" s="60">
        <f>VLOOKUP($A28,'Return Data'!$B$7:$R$2292,12,0)</f>
        <v>0.75719999999999998</v>
      </c>
      <c r="I28" s="61">
        <f t="shared" si="2"/>
        <v>19</v>
      </c>
      <c r="J28" s="60">
        <f>VLOOKUP($A28,'Return Data'!$B$7:$R$2292,13,0)</f>
        <v>-1.7064999999999999</v>
      </c>
      <c r="K28" s="61">
        <f t="shared" si="3"/>
        <v>19</v>
      </c>
      <c r="L28" s="60">
        <f>VLOOKUP($A28,'Return Data'!$B$7:$R$2292,17,0)</f>
        <v>17.107600000000001</v>
      </c>
      <c r="M28" s="61">
        <f t="shared" si="4"/>
        <v>18</v>
      </c>
      <c r="N28" s="60">
        <f>VLOOKUP($A28,'Return Data'!$B$7:$R$2292,14,0)</f>
        <v>17.8826</v>
      </c>
      <c r="O28" s="61">
        <f t="shared" si="5"/>
        <v>16</v>
      </c>
      <c r="P28" s="60">
        <f>VLOOKUP($A28,'Return Data'!$B$7:$R$2292,15,0)</f>
        <v>11.824299999999999</v>
      </c>
      <c r="Q28" s="61">
        <f t="shared" si="8"/>
        <v>12</v>
      </c>
      <c r="R28" s="60">
        <f>VLOOKUP($A28,'Return Data'!$B$7:$R$2292,16,0)</f>
        <v>18.058800000000002</v>
      </c>
      <c r="S28" s="62">
        <f t="shared" si="7"/>
        <v>13</v>
      </c>
    </row>
    <row r="29" spans="1:19" x14ac:dyDescent="0.3">
      <c r="A29" s="58" t="s">
        <v>1093</v>
      </c>
      <c r="B29" s="59">
        <f>VLOOKUP($A29,'Return Data'!$B$7:$R$2292,3,0)</f>
        <v>44958</v>
      </c>
      <c r="C29" s="60">
        <f>VLOOKUP($A29,'Return Data'!$B$7:$R$2292,4,0)</f>
        <v>78.53</v>
      </c>
      <c r="D29" s="60">
        <f>VLOOKUP($A29,'Return Data'!$B$7:$R$2292,10,0)</f>
        <v>-1.5051000000000001</v>
      </c>
      <c r="E29" s="61">
        <f t="shared" si="0"/>
        <v>2</v>
      </c>
      <c r="F29" s="60">
        <f>VLOOKUP($A29,'Return Data'!$B$7:$R$2292,11,0)</f>
        <v>3.7521</v>
      </c>
      <c r="G29" s="61">
        <f t="shared" si="1"/>
        <v>4</v>
      </c>
      <c r="H29" s="60">
        <f>VLOOKUP($A29,'Return Data'!$B$7:$R$2292,12,0)</f>
        <v>1.4599</v>
      </c>
      <c r="I29" s="61">
        <f t="shared" si="2"/>
        <v>18</v>
      </c>
      <c r="J29" s="60">
        <f>VLOOKUP($A29,'Return Data'!$B$7:$R$2292,13,0)</f>
        <v>2.5464000000000002</v>
      </c>
      <c r="K29" s="61">
        <f t="shared" si="3"/>
        <v>5</v>
      </c>
      <c r="L29" s="60">
        <f>VLOOKUP($A29,'Return Data'!$B$7:$R$2292,17,0)</f>
        <v>17.191400000000002</v>
      </c>
      <c r="M29" s="61">
        <f t="shared" si="4"/>
        <v>17</v>
      </c>
      <c r="N29" s="60">
        <f>VLOOKUP($A29,'Return Data'!$B$7:$R$2292,14,0)</f>
        <v>18.863099999999999</v>
      </c>
      <c r="O29" s="61">
        <f t="shared" si="5"/>
        <v>15</v>
      </c>
      <c r="P29" s="60">
        <f>VLOOKUP($A29,'Return Data'!$B$7:$R$2292,15,0)</f>
        <v>10.7636</v>
      </c>
      <c r="Q29" s="61">
        <f t="shared" si="8"/>
        <v>14</v>
      </c>
      <c r="R29" s="60">
        <f>VLOOKUP($A29,'Return Data'!$B$7:$R$2292,16,0)</f>
        <v>15.904999999999999</v>
      </c>
      <c r="S29" s="62">
        <f t="shared" si="7"/>
        <v>20</v>
      </c>
    </row>
    <row r="30" spans="1:19" x14ac:dyDescent="0.3">
      <c r="A30" s="58" t="s">
        <v>1095</v>
      </c>
      <c r="B30" s="59">
        <f>VLOOKUP($A30,'Return Data'!$B$7:$R$2292,3,0)</f>
        <v>44958</v>
      </c>
      <c r="C30" s="60">
        <f>VLOOKUP($A30,'Return Data'!$B$7:$R$2292,4,0)</f>
        <v>27.91</v>
      </c>
      <c r="D30" s="60">
        <f>VLOOKUP($A30,'Return Data'!$B$7:$R$2292,10,0)</f>
        <v>-6.9667000000000003</v>
      </c>
      <c r="E30" s="61">
        <f t="shared" si="0"/>
        <v>24</v>
      </c>
      <c r="F30" s="60">
        <f>VLOOKUP($A30,'Return Data'!$B$7:$R$2292,11,0)</f>
        <v>-1.7945</v>
      </c>
      <c r="G30" s="61">
        <f t="shared" si="1"/>
        <v>21</v>
      </c>
      <c r="H30" s="60">
        <f>VLOOKUP($A30,'Return Data'!$B$7:$R$2292,12,0)</f>
        <v>-0.1431</v>
      </c>
      <c r="I30" s="61">
        <f t="shared" si="2"/>
        <v>20</v>
      </c>
      <c r="J30" s="60">
        <f>VLOOKUP($A30,'Return Data'!$B$7:$R$2292,13,0)</f>
        <v>-1.6560999999999999</v>
      </c>
      <c r="K30" s="61">
        <f t="shared" si="3"/>
        <v>18</v>
      </c>
      <c r="L30" s="60">
        <f>VLOOKUP($A30,'Return Data'!$B$7:$R$2292,17,0)</f>
        <v>21.041</v>
      </c>
      <c r="M30" s="61">
        <f t="shared" si="4"/>
        <v>10</v>
      </c>
      <c r="N30" s="60"/>
      <c r="O30" s="61"/>
      <c r="P30" s="60"/>
      <c r="Q30" s="61"/>
      <c r="R30" s="60">
        <f>VLOOKUP($A30,'Return Data'!$B$7:$R$2292,16,0)</f>
        <v>43.118600000000001</v>
      </c>
      <c r="S30" s="62">
        <f t="shared" si="7"/>
        <v>1</v>
      </c>
    </row>
    <row r="31" spans="1:19" x14ac:dyDescent="0.3">
      <c r="A31" s="58" t="s">
        <v>1750</v>
      </c>
      <c r="B31" s="59">
        <f>VLOOKUP($A31,'Return Data'!$B$7:$R$2292,3,0)</f>
        <v>44958</v>
      </c>
      <c r="C31" s="60">
        <f>VLOOKUP($A31,'Return Data'!$B$7:$R$2292,4,0)</f>
        <v>200.83799999999999</v>
      </c>
      <c r="D31" s="60">
        <f>VLOOKUP($A31,'Return Data'!$B$7:$R$2292,10,0)</f>
        <v>-4.9828000000000001</v>
      </c>
      <c r="E31" s="61">
        <f t="shared" si="0"/>
        <v>17</v>
      </c>
      <c r="F31" s="60">
        <f>VLOOKUP($A31,'Return Data'!$B$7:$R$2292,11,0)</f>
        <v>0.26960000000000001</v>
      </c>
      <c r="G31" s="61">
        <f t="shared" si="1"/>
        <v>15</v>
      </c>
      <c r="H31" s="60">
        <f>VLOOKUP($A31,'Return Data'!$B$7:$R$2292,12,0)</f>
        <v>1.8844000000000001</v>
      </c>
      <c r="I31" s="61">
        <f t="shared" si="2"/>
        <v>15</v>
      </c>
      <c r="J31" s="60">
        <f>VLOOKUP($A31,'Return Data'!$B$7:$R$2292,13,0)</f>
        <v>-1.4429000000000001</v>
      </c>
      <c r="K31" s="61">
        <f t="shared" si="3"/>
        <v>16</v>
      </c>
      <c r="L31" s="60">
        <f>VLOOKUP($A31,'Return Data'!$B$7:$R$2292,17,0)</f>
        <v>18.019600000000001</v>
      </c>
      <c r="M31" s="61">
        <f t="shared" si="4"/>
        <v>16</v>
      </c>
      <c r="N31" s="60">
        <f>VLOOKUP($A31,'Return Data'!$B$7:$R$2292,14,0)</f>
        <v>21.238199999999999</v>
      </c>
      <c r="O31" s="61">
        <f>RANK(N31,N$8:N$31,0)</f>
        <v>10</v>
      </c>
      <c r="P31" s="60">
        <f>VLOOKUP($A31,'Return Data'!$B$7:$R$2292,15,0)</f>
        <v>11.1266</v>
      </c>
      <c r="Q31" s="61">
        <f>RANK(P31,P$8:P$31,0)</f>
        <v>13</v>
      </c>
      <c r="R31" s="60">
        <f>VLOOKUP($A31,'Return Data'!$B$7:$R$2292,16,0)</f>
        <v>18.462499999999999</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-4.0820375000000011</v>
      </c>
      <c r="E33" s="69"/>
      <c r="F33" s="70">
        <f>AVERAGE(F8:F31)</f>
        <v>1.0862374999999997</v>
      </c>
      <c r="G33" s="69"/>
      <c r="H33" s="70">
        <f>AVERAGE(H8:H31)</f>
        <v>2.6402625</v>
      </c>
      <c r="I33" s="69"/>
      <c r="J33" s="70">
        <f>AVERAGE(J8:J31)</f>
        <v>0.65807500000000008</v>
      </c>
      <c r="K33" s="69"/>
      <c r="L33" s="70">
        <f>AVERAGE(L8:L31)</f>
        <v>19.732220833333336</v>
      </c>
      <c r="M33" s="69"/>
      <c r="N33" s="70">
        <f>AVERAGE(N8:N31)</f>
        <v>20.34887391304348</v>
      </c>
      <c r="O33" s="69"/>
      <c r="P33" s="70">
        <f>AVERAGE(P8:P31)</f>
        <v>11.866171428571429</v>
      </c>
      <c r="Q33" s="69"/>
      <c r="R33" s="70">
        <f>AVERAGE(R8:R31)</f>
        <v>18.694729166666665</v>
      </c>
      <c r="S33" s="71"/>
    </row>
    <row r="34" spans="1:19" x14ac:dyDescent="0.3">
      <c r="A34" s="68" t="s">
        <v>28</v>
      </c>
      <c r="B34" s="69"/>
      <c r="C34" s="69"/>
      <c r="D34" s="70">
        <f>MIN(D8:D31)</f>
        <v>-6.9667000000000003</v>
      </c>
      <c r="E34" s="69"/>
      <c r="F34" s="70">
        <f>MIN(F8:F31)</f>
        <v>-3.1850999999999998</v>
      </c>
      <c r="G34" s="69"/>
      <c r="H34" s="70">
        <f>MIN(H8:H31)</f>
        <v>-3.5352000000000001</v>
      </c>
      <c r="I34" s="69"/>
      <c r="J34" s="70">
        <f>MIN(J8:J31)</f>
        <v>-6.4446000000000003</v>
      </c>
      <c r="K34" s="69"/>
      <c r="L34" s="70">
        <f>MIN(L8:L31)</f>
        <v>9.4580000000000002</v>
      </c>
      <c r="M34" s="69"/>
      <c r="N34" s="70">
        <f>MIN(N8:N31)</f>
        <v>12.8086</v>
      </c>
      <c r="O34" s="69"/>
      <c r="P34" s="70">
        <f>MIN(P8:P31)</f>
        <v>6.8772000000000002</v>
      </c>
      <c r="Q34" s="69"/>
      <c r="R34" s="70">
        <f>MIN(R8:R31)</f>
        <v>9.8734000000000002</v>
      </c>
      <c r="S34" s="71"/>
    </row>
    <row r="35" spans="1:19" ht="15" thickBot="1" x14ac:dyDescent="0.35">
      <c r="A35" s="72" t="s">
        <v>29</v>
      </c>
      <c r="B35" s="73"/>
      <c r="C35" s="73"/>
      <c r="D35" s="74">
        <f>MAX(D8:D31)</f>
        <v>0.2349</v>
      </c>
      <c r="E35" s="73"/>
      <c r="F35" s="74">
        <f>MAX(F8:F31)</f>
        <v>7.6342999999999996</v>
      </c>
      <c r="G35" s="73"/>
      <c r="H35" s="74">
        <f>MAX(H8:H31)</f>
        <v>10.344799999999999</v>
      </c>
      <c r="I35" s="73"/>
      <c r="J35" s="74">
        <f>MAX(J8:J31)</f>
        <v>10.7773</v>
      </c>
      <c r="K35" s="73"/>
      <c r="L35" s="74">
        <f>MAX(L8:L31)</f>
        <v>32.643500000000003</v>
      </c>
      <c r="M35" s="73"/>
      <c r="N35" s="74">
        <f>MAX(N8:N31)</f>
        <v>33.150799999999997</v>
      </c>
      <c r="O35" s="73"/>
      <c r="P35" s="74">
        <f>MAX(P8:P31)</f>
        <v>19.464099999999998</v>
      </c>
      <c r="Q35" s="73"/>
      <c r="R35" s="74">
        <f>MAX(R8:R31)</f>
        <v>43.118600000000001</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1055</v>
      </c>
      <c r="B8" s="59">
        <f>VLOOKUP($A8,'Return Data'!$B$7:$R$2292,3,0)</f>
        <v>44958</v>
      </c>
      <c r="C8" s="60">
        <f>VLOOKUP($A8,'Return Data'!$B$7:$R$2292,4,0)</f>
        <v>442.65</v>
      </c>
      <c r="D8" s="60">
        <f>VLOOKUP($A8,'Return Data'!$B$7:$R$2292,10,0)</f>
        <v>-5.6464999999999996</v>
      </c>
      <c r="E8" s="61">
        <f t="shared" ref="E8:E31" si="0">RANK(D8,D$8:D$31,0)</f>
        <v>20</v>
      </c>
      <c r="F8" s="60">
        <f>VLOOKUP($A8,'Return Data'!$B$7:$R$2292,11,0)</f>
        <v>-3.6145999999999998</v>
      </c>
      <c r="G8" s="61">
        <f t="shared" ref="G8:G31" si="1">RANK(F8,F$8:F$31,0)</f>
        <v>23</v>
      </c>
      <c r="H8" s="60">
        <f>VLOOKUP($A8,'Return Data'!$B$7:$R$2292,12,0)</f>
        <v>-4.2111000000000001</v>
      </c>
      <c r="I8" s="61">
        <f t="shared" ref="I8:I31" si="2">RANK(H8,H$8:H$31,0)</f>
        <v>24</v>
      </c>
      <c r="J8" s="60">
        <f>VLOOKUP($A8,'Return Data'!$B$7:$R$2292,13,0)</f>
        <v>-7.2868000000000004</v>
      </c>
      <c r="K8" s="61">
        <f t="shared" ref="K8:K31" si="3">RANK(J8,J$8:J$31,0)</f>
        <v>24</v>
      </c>
      <c r="L8" s="60">
        <f>VLOOKUP($A8,'Return Data'!$B$7:$R$2292,17,0)</f>
        <v>17.219899999999999</v>
      </c>
      <c r="M8" s="61">
        <f t="shared" ref="M8:M31" si="4">RANK(L8,L$8:L$31,0)</f>
        <v>14</v>
      </c>
      <c r="N8" s="60">
        <f>VLOOKUP($A8,'Return Data'!$B$7:$R$2292,14,0)</f>
        <v>15.2334</v>
      </c>
      <c r="O8" s="61">
        <f t="shared" ref="O8:O29" si="5">RANK(N8,N$8:N$31,0)</f>
        <v>18</v>
      </c>
      <c r="P8" s="60">
        <f>VLOOKUP($A8,'Return Data'!$B$7:$R$2292,15,0)</f>
        <v>6.1647999999999996</v>
      </c>
      <c r="Q8" s="61">
        <f t="shared" ref="Q8:Q19" si="6">RANK(P8,P$8:P$31,0)</f>
        <v>20</v>
      </c>
      <c r="R8" s="60">
        <f>VLOOKUP($A8,'Return Data'!$B$7:$R$2292,16,0)</f>
        <v>20.477699999999999</v>
      </c>
      <c r="S8" s="62">
        <f t="shared" ref="S8:S31" si="7">RANK(R8,R$8:R$31,0)</f>
        <v>5</v>
      </c>
    </row>
    <row r="9" spans="1:20" x14ac:dyDescent="0.3">
      <c r="A9" s="58" t="s">
        <v>1058</v>
      </c>
      <c r="B9" s="59">
        <f>VLOOKUP($A9,'Return Data'!$B$7:$R$2292,3,0)</f>
        <v>44958</v>
      </c>
      <c r="C9" s="60">
        <f>VLOOKUP($A9,'Return Data'!$B$7:$R$2292,4,0)</f>
        <v>65.06</v>
      </c>
      <c r="D9" s="60">
        <f>VLOOKUP($A9,'Return Data'!$B$7:$R$2292,10,0)</f>
        <v>-5.8465999999999996</v>
      </c>
      <c r="E9" s="61">
        <f t="shared" si="0"/>
        <v>21</v>
      </c>
      <c r="F9" s="60">
        <f>VLOOKUP($A9,'Return Data'!$B$7:$R$2292,11,0)</f>
        <v>-3.0547</v>
      </c>
      <c r="G9" s="61">
        <f t="shared" si="1"/>
        <v>22</v>
      </c>
      <c r="H9" s="60">
        <f>VLOOKUP($A9,'Return Data'!$B$7:$R$2292,12,0)</f>
        <v>-1.3494999999999999</v>
      </c>
      <c r="I9" s="61">
        <f t="shared" si="2"/>
        <v>21</v>
      </c>
      <c r="J9" s="60">
        <f>VLOOKUP($A9,'Return Data'!$B$7:$R$2292,13,0)</f>
        <v>-5.1050000000000004</v>
      </c>
      <c r="K9" s="61">
        <f t="shared" si="3"/>
        <v>21</v>
      </c>
      <c r="L9" s="60">
        <f>VLOOKUP($A9,'Return Data'!$B$7:$R$2292,17,0)</f>
        <v>13.7295</v>
      </c>
      <c r="M9" s="61">
        <f t="shared" si="4"/>
        <v>20</v>
      </c>
      <c r="N9" s="60">
        <f>VLOOKUP($A9,'Return Data'!$B$7:$R$2292,14,0)</f>
        <v>16.1555</v>
      </c>
      <c r="O9" s="61">
        <f t="shared" si="5"/>
        <v>17</v>
      </c>
      <c r="P9" s="60">
        <f>VLOOKUP($A9,'Return Data'!$B$7:$R$2292,15,0)</f>
        <v>14.2362</v>
      </c>
      <c r="Q9" s="61">
        <f t="shared" si="6"/>
        <v>3</v>
      </c>
      <c r="R9" s="60">
        <f>VLOOKUP($A9,'Return Data'!$B$7:$R$2292,16,0)</f>
        <v>16.9482</v>
      </c>
      <c r="S9" s="62">
        <f t="shared" si="7"/>
        <v>10</v>
      </c>
    </row>
    <row r="10" spans="1:20" x14ac:dyDescent="0.3">
      <c r="A10" s="58" t="s">
        <v>1949</v>
      </c>
      <c r="B10" s="59">
        <f>VLOOKUP($A10,'Return Data'!$B$7:$R$2292,3,0)</f>
        <v>44958</v>
      </c>
      <c r="C10" s="60">
        <f>VLOOKUP($A10,'Return Data'!$B$7:$R$2292,4,0)</f>
        <v>58.556899999999999</v>
      </c>
      <c r="D10" s="60">
        <f>VLOOKUP($A10,'Return Data'!$B$7:$R$2292,10,0)</f>
        <v>-4.5166000000000004</v>
      </c>
      <c r="E10" s="61">
        <f t="shared" si="0"/>
        <v>11</v>
      </c>
      <c r="F10" s="60">
        <f>VLOOKUP($A10,'Return Data'!$B$7:$R$2292,11,0)</f>
        <v>1.4577</v>
      </c>
      <c r="G10" s="61">
        <f t="shared" si="1"/>
        <v>8</v>
      </c>
      <c r="H10" s="60">
        <f>VLOOKUP($A10,'Return Data'!$B$7:$R$2292,12,0)</f>
        <v>0.71760000000000002</v>
      </c>
      <c r="I10" s="61">
        <f t="shared" si="2"/>
        <v>17</v>
      </c>
      <c r="J10" s="60">
        <f>VLOOKUP($A10,'Return Data'!$B$7:$R$2292,13,0)</f>
        <v>8.3999999999999995E-3</v>
      </c>
      <c r="K10" s="61">
        <f t="shared" si="3"/>
        <v>10</v>
      </c>
      <c r="L10" s="60">
        <f>VLOOKUP($A10,'Return Data'!$B$7:$R$2292,17,0)</f>
        <v>18.783100000000001</v>
      </c>
      <c r="M10" s="61">
        <f t="shared" si="4"/>
        <v>11</v>
      </c>
      <c r="N10" s="60">
        <f>VLOOKUP($A10,'Return Data'!$B$7:$R$2292,14,0)</f>
        <v>18.6998</v>
      </c>
      <c r="O10" s="61">
        <f t="shared" si="5"/>
        <v>12</v>
      </c>
      <c r="P10" s="60">
        <f>VLOOKUP($A10,'Return Data'!$B$7:$R$2292,15,0)</f>
        <v>10.140700000000001</v>
      </c>
      <c r="Q10" s="61">
        <f t="shared" si="6"/>
        <v>13</v>
      </c>
      <c r="R10" s="60">
        <f>VLOOKUP($A10,'Return Data'!$B$7:$R$2292,16,0)</f>
        <v>11.118499999999999</v>
      </c>
      <c r="S10" s="62">
        <f t="shared" si="7"/>
        <v>22</v>
      </c>
    </row>
    <row r="11" spans="1:20" x14ac:dyDescent="0.3">
      <c r="A11" s="58" t="s">
        <v>1062</v>
      </c>
      <c r="B11" s="59">
        <f>VLOOKUP($A11,'Return Data'!$B$7:$R$2292,3,0)</f>
        <v>44958</v>
      </c>
      <c r="C11" s="60">
        <f>VLOOKUP($A11,'Return Data'!$B$7:$R$2292,4,0)</f>
        <v>85.063000000000002</v>
      </c>
      <c r="D11" s="60">
        <f>VLOOKUP($A11,'Return Data'!$B$7:$R$2292,10,0)</f>
        <v>-4.7948000000000004</v>
      </c>
      <c r="E11" s="61">
        <f t="shared" si="0"/>
        <v>13</v>
      </c>
      <c r="F11" s="60">
        <f>VLOOKUP($A11,'Return Data'!$B$7:$R$2292,11,0)</f>
        <v>-1.9051</v>
      </c>
      <c r="G11" s="61">
        <f t="shared" si="1"/>
        <v>19</v>
      </c>
      <c r="H11" s="60">
        <f>VLOOKUP($A11,'Return Data'!$B$7:$R$2292,12,0)</f>
        <v>-1.5304</v>
      </c>
      <c r="I11" s="61">
        <f t="shared" si="2"/>
        <v>22</v>
      </c>
      <c r="J11" s="60">
        <f>VLOOKUP($A11,'Return Data'!$B$7:$R$2292,13,0)</f>
        <v>-7.1973000000000003</v>
      </c>
      <c r="K11" s="61">
        <f t="shared" si="3"/>
        <v>23</v>
      </c>
      <c r="L11" s="60">
        <f>VLOOKUP($A11,'Return Data'!$B$7:$R$2292,17,0)</f>
        <v>8.3765000000000001</v>
      </c>
      <c r="M11" s="61">
        <f t="shared" si="4"/>
        <v>24</v>
      </c>
      <c r="N11" s="60">
        <f>VLOOKUP($A11,'Return Data'!$B$7:$R$2292,14,0)</f>
        <v>11.7179</v>
      </c>
      <c r="O11" s="61">
        <f t="shared" si="5"/>
        <v>23</v>
      </c>
      <c r="P11" s="60">
        <f>VLOOKUP($A11,'Return Data'!$B$7:$R$2292,15,0)</f>
        <v>8.2660999999999998</v>
      </c>
      <c r="Q11" s="61">
        <f t="shared" si="6"/>
        <v>16</v>
      </c>
      <c r="R11" s="60">
        <f>VLOOKUP($A11,'Return Data'!$B$7:$R$2292,16,0)</f>
        <v>14.1023</v>
      </c>
      <c r="S11" s="62">
        <f t="shared" si="7"/>
        <v>16</v>
      </c>
    </row>
    <row r="12" spans="1:20" x14ac:dyDescent="0.3">
      <c r="A12" s="58" t="s">
        <v>1064</v>
      </c>
      <c r="B12" s="59">
        <f>VLOOKUP($A12,'Return Data'!$B$7:$R$2292,3,0)</f>
        <v>44958</v>
      </c>
      <c r="C12" s="60">
        <f>VLOOKUP($A12,'Return Data'!$B$7:$R$2292,4,0)</f>
        <v>50.948</v>
      </c>
      <c r="D12" s="60">
        <f>VLOOKUP($A12,'Return Data'!$B$7:$R$2292,10,0)</f>
        <v>-5.3696999999999999</v>
      </c>
      <c r="E12" s="61">
        <f t="shared" si="0"/>
        <v>18</v>
      </c>
      <c r="F12" s="60">
        <f>VLOOKUP($A12,'Return Data'!$B$7:$R$2292,11,0)</f>
        <v>0.66190000000000004</v>
      </c>
      <c r="G12" s="61">
        <f t="shared" si="1"/>
        <v>11</v>
      </c>
      <c r="H12" s="60">
        <f>VLOOKUP($A12,'Return Data'!$B$7:$R$2292,12,0)</f>
        <v>2.5647000000000002</v>
      </c>
      <c r="I12" s="61">
        <f t="shared" si="2"/>
        <v>10</v>
      </c>
      <c r="J12" s="60">
        <f>VLOOKUP($A12,'Return Data'!$B$7:$R$2292,13,0)</f>
        <v>0.36840000000000001</v>
      </c>
      <c r="K12" s="61">
        <f t="shared" si="3"/>
        <v>9</v>
      </c>
      <c r="L12" s="60">
        <f>VLOOKUP($A12,'Return Data'!$B$7:$R$2292,17,0)</f>
        <v>19.363299999999999</v>
      </c>
      <c r="M12" s="61">
        <f t="shared" si="4"/>
        <v>9</v>
      </c>
      <c r="N12" s="60">
        <f>VLOOKUP($A12,'Return Data'!$B$7:$R$2292,14,0)</f>
        <v>21.076899999999998</v>
      </c>
      <c r="O12" s="61">
        <f t="shared" si="5"/>
        <v>6</v>
      </c>
      <c r="P12" s="60">
        <f>VLOOKUP($A12,'Return Data'!$B$7:$R$2292,15,0)</f>
        <v>10.745200000000001</v>
      </c>
      <c r="Q12" s="61">
        <f t="shared" si="6"/>
        <v>10</v>
      </c>
      <c r="R12" s="60">
        <f>VLOOKUP($A12,'Return Data'!$B$7:$R$2292,16,0)</f>
        <v>11.3759</v>
      </c>
      <c r="S12" s="62">
        <f t="shared" si="7"/>
        <v>21</v>
      </c>
    </row>
    <row r="13" spans="1:20" x14ac:dyDescent="0.3">
      <c r="A13" s="58" t="s">
        <v>1065</v>
      </c>
      <c r="B13" s="59">
        <f>VLOOKUP($A13,'Return Data'!$B$7:$R$2292,3,0)</f>
        <v>44958</v>
      </c>
      <c r="C13" s="60">
        <f>VLOOKUP($A13,'Return Data'!$B$7:$R$2292,4,0)</f>
        <v>1482.8092999999999</v>
      </c>
      <c r="D13" s="60">
        <f>VLOOKUP($A13,'Return Data'!$B$7:$R$2292,10,0)</f>
        <v>-5.1116000000000001</v>
      </c>
      <c r="E13" s="61">
        <f t="shared" si="0"/>
        <v>16</v>
      </c>
      <c r="F13" s="60">
        <f>VLOOKUP($A13,'Return Data'!$B$7:$R$2292,11,0)</f>
        <v>1.6547000000000001</v>
      </c>
      <c r="G13" s="61">
        <f t="shared" si="1"/>
        <v>7</v>
      </c>
      <c r="H13" s="60">
        <f>VLOOKUP($A13,'Return Data'!$B$7:$R$2292,12,0)</f>
        <v>3.5093000000000001</v>
      </c>
      <c r="I13" s="61">
        <f t="shared" si="2"/>
        <v>4</v>
      </c>
      <c r="J13" s="60">
        <f>VLOOKUP($A13,'Return Data'!$B$7:$R$2292,13,0)</f>
        <v>-0.66859999999999997</v>
      </c>
      <c r="K13" s="61">
        <f t="shared" si="3"/>
        <v>13</v>
      </c>
      <c r="L13" s="60">
        <f>VLOOKUP($A13,'Return Data'!$B$7:$R$2292,17,0)</f>
        <v>12.712899999999999</v>
      </c>
      <c r="M13" s="61">
        <f t="shared" si="4"/>
        <v>22</v>
      </c>
      <c r="N13" s="60">
        <f>VLOOKUP($A13,'Return Data'!$B$7:$R$2292,14,0)</f>
        <v>14.395300000000001</v>
      </c>
      <c r="O13" s="61">
        <f t="shared" si="5"/>
        <v>19</v>
      </c>
      <c r="P13" s="60">
        <f>VLOOKUP($A13,'Return Data'!$B$7:$R$2292,15,0)</f>
        <v>7.9059999999999997</v>
      </c>
      <c r="Q13" s="61">
        <f t="shared" si="6"/>
        <v>17</v>
      </c>
      <c r="R13" s="60">
        <f>VLOOKUP($A13,'Return Data'!$B$7:$R$2292,16,0)</f>
        <v>18.680700000000002</v>
      </c>
      <c r="S13" s="62">
        <f t="shared" si="7"/>
        <v>7</v>
      </c>
    </row>
    <row r="14" spans="1:20" x14ac:dyDescent="0.3">
      <c r="A14" s="58" t="s">
        <v>1067</v>
      </c>
      <c r="B14" s="59">
        <f>VLOOKUP($A14,'Return Data'!$B$7:$R$2292,3,0)</f>
        <v>44958</v>
      </c>
      <c r="C14" s="60">
        <f>VLOOKUP($A14,'Return Data'!$B$7:$R$2292,4,0)</f>
        <v>101.202</v>
      </c>
      <c r="D14" s="60">
        <f>VLOOKUP($A14,'Return Data'!$B$7:$R$2292,10,0)</f>
        <v>5.9299999999999999E-2</v>
      </c>
      <c r="E14" s="61">
        <f t="shared" si="0"/>
        <v>1</v>
      </c>
      <c r="F14" s="60">
        <f>VLOOKUP($A14,'Return Data'!$B$7:$R$2292,11,0)</f>
        <v>7.2510000000000003</v>
      </c>
      <c r="G14" s="61">
        <f t="shared" si="1"/>
        <v>1</v>
      </c>
      <c r="H14" s="60">
        <f>VLOOKUP($A14,'Return Data'!$B$7:$R$2292,12,0)</f>
        <v>9.7432999999999996</v>
      </c>
      <c r="I14" s="61">
        <f t="shared" si="2"/>
        <v>1</v>
      </c>
      <c r="J14" s="60">
        <f>VLOOKUP($A14,'Return Data'!$B$7:$R$2292,13,0)</f>
        <v>8.6930999999999994</v>
      </c>
      <c r="K14" s="61">
        <f t="shared" si="3"/>
        <v>2</v>
      </c>
      <c r="L14" s="60">
        <f>VLOOKUP($A14,'Return Data'!$B$7:$R$2292,17,0)</f>
        <v>23.073399999999999</v>
      </c>
      <c r="M14" s="61">
        <f t="shared" si="4"/>
        <v>3</v>
      </c>
      <c r="N14" s="60">
        <f>VLOOKUP($A14,'Return Data'!$B$7:$R$2292,14,0)</f>
        <v>21.671399999999998</v>
      </c>
      <c r="O14" s="61">
        <f t="shared" si="5"/>
        <v>5</v>
      </c>
      <c r="P14" s="60">
        <f>VLOOKUP($A14,'Return Data'!$B$7:$R$2292,15,0)</f>
        <v>11.5412</v>
      </c>
      <c r="Q14" s="61">
        <f t="shared" si="6"/>
        <v>8</v>
      </c>
      <c r="R14" s="60">
        <f>VLOOKUP($A14,'Return Data'!$B$7:$R$2292,16,0)</f>
        <v>15.9758</v>
      </c>
      <c r="S14" s="62">
        <f t="shared" si="7"/>
        <v>13</v>
      </c>
    </row>
    <row r="15" spans="1:20" x14ac:dyDescent="0.3">
      <c r="A15" s="102" t="s">
        <v>2046</v>
      </c>
      <c r="B15" s="59">
        <f>VLOOKUP($A15,'Return Data'!$B$7:$R$2292,3,0)</f>
        <v>44958</v>
      </c>
      <c r="C15" s="60">
        <f>VLOOKUP($A15,'Return Data'!$B$7:$R$2292,4,0)</f>
        <v>204.54750000000001</v>
      </c>
      <c r="D15" s="60">
        <f>VLOOKUP($A15,'Return Data'!$B$7:$R$2292,10,0)</f>
        <v>-2.294</v>
      </c>
      <c r="E15" s="61">
        <f t="shared" si="0"/>
        <v>3</v>
      </c>
      <c r="F15" s="60">
        <f>VLOOKUP($A15,'Return Data'!$B$7:$R$2292,11,0)</f>
        <v>9.1700000000000004E-2</v>
      </c>
      <c r="G15" s="61">
        <f t="shared" si="1"/>
        <v>14</v>
      </c>
      <c r="H15" s="60">
        <f>VLOOKUP($A15,'Return Data'!$B$7:$R$2292,12,0)</f>
        <v>1.0261</v>
      </c>
      <c r="I15" s="61">
        <f t="shared" si="2"/>
        <v>16</v>
      </c>
      <c r="J15" s="60">
        <f>VLOOKUP($A15,'Return Data'!$B$7:$R$2292,13,0)</f>
        <v>-0.1769</v>
      </c>
      <c r="K15" s="61">
        <f t="shared" si="3"/>
        <v>11</v>
      </c>
      <c r="L15" s="60">
        <f>VLOOKUP($A15,'Return Data'!$B$7:$R$2292,17,0)</f>
        <v>13.636900000000001</v>
      </c>
      <c r="M15" s="61">
        <f t="shared" si="4"/>
        <v>21</v>
      </c>
      <c r="N15" s="60">
        <f>VLOOKUP($A15,'Return Data'!$B$7:$R$2292,14,0)</f>
        <v>13.616199999999999</v>
      </c>
      <c r="O15" s="61">
        <f t="shared" si="5"/>
        <v>21</v>
      </c>
      <c r="P15" s="60">
        <f>VLOOKUP($A15,'Return Data'!$B$7:$R$2292,15,0)</f>
        <v>6.46</v>
      </c>
      <c r="Q15" s="61">
        <f t="shared" si="6"/>
        <v>18</v>
      </c>
      <c r="R15" s="60">
        <f>VLOOKUP($A15,'Return Data'!$B$7:$R$2292,16,0)</f>
        <v>17.728100000000001</v>
      </c>
      <c r="S15" s="62">
        <f t="shared" si="7"/>
        <v>8</v>
      </c>
    </row>
    <row r="16" spans="1:20" x14ac:dyDescent="0.3">
      <c r="A16" s="58" t="s">
        <v>1069</v>
      </c>
      <c r="B16" s="59">
        <f>VLOOKUP($A16,'Return Data'!$B$7:$R$2292,3,0)</f>
        <v>44958</v>
      </c>
      <c r="C16" s="60">
        <f>VLOOKUP($A16,'Return Data'!$B$7:$R$2292,4,0)</f>
        <v>163.91</v>
      </c>
      <c r="D16" s="60">
        <f>VLOOKUP($A16,'Return Data'!$B$7:$R$2292,10,0)</f>
        <v>-3.5596999999999999</v>
      </c>
      <c r="E16" s="61">
        <f t="shared" si="0"/>
        <v>7</v>
      </c>
      <c r="F16" s="60">
        <f>VLOOKUP($A16,'Return Data'!$B$7:$R$2292,11,0)</f>
        <v>0.96089999999999998</v>
      </c>
      <c r="G16" s="61">
        <f t="shared" si="1"/>
        <v>10</v>
      </c>
      <c r="H16" s="60">
        <f>VLOOKUP($A16,'Return Data'!$B$7:$R$2292,12,0)</f>
        <v>3.6551999999999998</v>
      </c>
      <c r="I16" s="61">
        <f t="shared" si="2"/>
        <v>3</v>
      </c>
      <c r="J16" s="60">
        <f>VLOOKUP($A16,'Return Data'!$B$7:$R$2292,13,0)</f>
        <v>-0.40100000000000002</v>
      </c>
      <c r="K16" s="61">
        <f t="shared" si="3"/>
        <v>12</v>
      </c>
      <c r="L16" s="60">
        <f>VLOOKUP($A16,'Return Data'!$B$7:$R$2292,17,0)</f>
        <v>18.773199999999999</v>
      </c>
      <c r="M16" s="61">
        <f t="shared" si="4"/>
        <v>12</v>
      </c>
      <c r="N16" s="60">
        <f>VLOOKUP($A16,'Return Data'!$B$7:$R$2292,14,0)</f>
        <v>18.609000000000002</v>
      </c>
      <c r="O16" s="61">
        <f t="shared" si="5"/>
        <v>13</v>
      </c>
      <c r="P16" s="60">
        <f>VLOOKUP($A16,'Return Data'!$B$7:$R$2292,15,0)</f>
        <v>9.4819999999999993</v>
      </c>
      <c r="Q16" s="61">
        <f t="shared" si="6"/>
        <v>15</v>
      </c>
      <c r="R16" s="60">
        <f>VLOOKUP($A16,'Return Data'!$B$7:$R$2292,16,0)</f>
        <v>16.537700000000001</v>
      </c>
      <c r="S16" s="62">
        <f t="shared" si="7"/>
        <v>11</v>
      </c>
    </row>
    <row r="17" spans="1:19" x14ac:dyDescent="0.3">
      <c r="A17" s="58" t="s">
        <v>1071</v>
      </c>
      <c r="B17" s="59">
        <f>VLOOKUP($A17,'Return Data'!$B$7:$R$2292,3,0)</f>
        <v>44958</v>
      </c>
      <c r="C17" s="60">
        <f>VLOOKUP($A17,'Return Data'!$B$7:$R$2292,4,0)</f>
        <v>16.14</v>
      </c>
      <c r="D17" s="60">
        <f>VLOOKUP($A17,'Return Data'!$B$7:$R$2292,10,0)</f>
        <v>-6.2172999999999998</v>
      </c>
      <c r="E17" s="61">
        <f t="shared" si="0"/>
        <v>23</v>
      </c>
      <c r="F17" s="60">
        <f>VLOOKUP($A17,'Return Data'!$B$7:$R$2292,11,0)</f>
        <v>-3.6417999999999999</v>
      </c>
      <c r="G17" s="61">
        <f t="shared" si="1"/>
        <v>24</v>
      </c>
      <c r="H17" s="60">
        <f>VLOOKUP($A17,'Return Data'!$B$7:$R$2292,12,0)</f>
        <v>-2.1818</v>
      </c>
      <c r="I17" s="61">
        <f t="shared" si="2"/>
        <v>23</v>
      </c>
      <c r="J17" s="60">
        <f>VLOOKUP($A17,'Return Data'!$B$7:$R$2292,13,0)</f>
        <v>-6.8129</v>
      </c>
      <c r="K17" s="61">
        <f t="shared" si="3"/>
        <v>22</v>
      </c>
      <c r="L17" s="60">
        <f>VLOOKUP($A17,'Return Data'!$B$7:$R$2292,17,0)</f>
        <v>11.0831</v>
      </c>
      <c r="M17" s="61">
        <f t="shared" si="4"/>
        <v>23</v>
      </c>
      <c r="N17" s="60">
        <f>VLOOKUP($A17,'Return Data'!$B$7:$R$2292,14,0)</f>
        <v>13.435</v>
      </c>
      <c r="O17" s="61">
        <f t="shared" si="5"/>
        <v>22</v>
      </c>
      <c r="P17" s="60">
        <f>VLOOKUP($A17,'Return Data'!$B$7:$R$2292,15,0)</f>
        <v>5.5640999999999998</v>
      </c>
      <c r="Q17" s="61">
        <f t="shared" si="6"/>
        <v>21</v>
      </c>
      <c r="R17" s="60">
        <f>VLOOKUP($A17,'Return Data'!$B$7:$R$2292,16,0)</f>
        <v>8.2741000000000007</v>
      </c>
      <c r="S17" s="62">
        <f t="shared" si="7"/>
        <v>23</v>
      </c>
    </row>
    <row r="18" spans="1:19" x14ac:dyDescent="0.3">
      <c r="A18" s="58" t="s">
        <v>1073</v>
      </c>
      <c r="B18" s="59">
        <f>VLOOKUP($A18,'Return Data'!$B$7:$R$2292,3,0)</f>
        <v>44958</v>
      </c>
      <c r="C18" s="60">
        <f>VLOOKUP($A18,'Return Data'!$B$7:$R$2292,4,0)</f>
        <v>87.47</v>
      </c>
      <c r="D18" s="60">
        <f>VLOOKUP($A18,'Return Data'!$B$7:$R$2292,10,0)</f>
        <v>-3.1233</v>
      </c>
      <c r="E18" s="61">
        <f t="shared" si="0"/>
        <v>4</v>
      </c>
      <c r="F18" s="60">
        <f>VLOOKUP($A18,'Return Data'!$B$7:$R$2292,11,0)</f>
        <v>2.556</v>
      </c>
      <c r="G18" s="61">
        <f t="shared" si="1"/>
        <v>5</v>
      </c>
      <c r="H18" s="60">
        <f>VLOOKUP($A18,'Return Data'!$B$7:$R$2292,12,0)</f>
        <v>3.4169</v>
      </c>
      <c r="I18" s="61">
        <f t="shared" si="2"/>
        <v>5</v>
      </c>
      <c r="J18" s="60">
        <f>VLOOKUP($A18,'Return Data'!$B$7:$R$2292,13,0)</f>
        <v>-1.5199</v>
      </c>
      <c r="K18" s="61">
        <f t="shared" si="3"/>
        <v>15</v>
      </c>
      <c r="L18" s="60">
        <f>VLOOKUP($A18,'Return Data'!$B$7:$R$2292,17,0)</f>
        <v>16.389600000000002</v>
      </c>
      <c r="M18" s="61">
        <f t="shared" si="4"/>
        <v>17</v>
      </c>
      <c r="N18" s="60">
        <f>VLOOKUP($A18,'Return Data'!$B$7:$R$2292,14,0)</f>
        <v>18.087700000000002</v>
      </c>
      <c r="O18" s="61">
        <f t="shared" si="5"/>
        <v>15</v>
      </c>
      <c r="P18" s="60">
        <f>VLOOKUP($A18,'Return Data'!$B$7:$R$2292,15,0)</f>
        <v>11.8505</v>
      </c>
      <c r="Q18" s="61">
        <f t="shared" si="6"/>
        <v>7</v>
      </c>
      <c r="R18" s="60">
        <f>VLOOKUP($A18,'Return Data'!$B$7:$R$2292,16,0)</f>
        <v>14.7127</v>
      </c>
      <c r="S18" s="62">
        <f t="shared" si="7"/>
        <v>15</v>
      </c>
    </row>
    <row r="19" spans="1:19" x14ac:dyDescent="0.3">
      <c r="A19" s="108" t="s">
        <v>1075</v>
      </c>
      <c r="B19" s="59">
        <f>VLOOKUP($A19,'Return Data'!$B$7:$R$2292,3,0)</f>
        <v>44958</v>
      </c>
      <c r="C19" s="60">
        <f>VLOOKUP($A19,'Return Data'!$B$7:$R$2292,4,0)</f>
        <v>74.537999999999997</v>
      </c>
      <c r="D19" s="60">
        <f>VLOOKUP($A19,'Return Data'!$B$7:$R$2292,10,0)</f>
        <v>-3.1772999999999998</v>
      </c>
      <c r="E19" s="61">
        <f t="shared" si="0"/>
        <v>5</v>
      </c>
      <c r="F19" s="60">
        <f>VLOOKUP($A19,'Return Data'!$B$7:$R$2292,11,0)</f>
        <v>0.99039999999999995</v>
      </c>
      <c r="G19" s="61">
        <f t="shared" si="1"/>
        <v>9</v>
      </c>
      <c r="H19" s="60">
        <f>VLOOKUP($A19,'Return Data'!$B$7:$R$2292,12,0)</f>
        <v>2.7543000000000002</v>
      </c>
      <c r="I19" s="61">
        <f t="shared" si="2"/>
        <v>8</v>
      </c>
      <c r="J19" s="60">
        <f>VLOOKUP($A19,'Return Data'!$B$7:$R$2292,13,0)</f>
        <v>2.5085000000000002</v>
      </c>
      <c r="K19" s="61">
        <f t="shared" si="3"/>
        <v>4</v>
      </c>
      <c r="L19" s="60">
        <f>VLOOKUP($A19,'Return Data'!$B$7:$R$2292,17,0)</f>
        <v>20.626799999999999</v>
      </c>
      <c r="M19" s="61">
        <f t="shared" si="4"/>
        <v>6</v>
      </c>
      <c r="N19" s="60">
        <f>VLOOKUP($A19,'Return Data'!$B$7:$R$2292,14,0)</f>
        <v>19.8736</v>
      </c>
      <c r="O19" s="61">
        <f t="shared" si="5"/>
        <v>10</v>
      </c>
      <c r="P19" s="60">
        <f>VLOOKUP($A19,'Return Data'!$B$7:$R$2292,15,0)</f>
        <v>12.706099999999999</v>
      </c>
      <c r="Q19" s="61">
        <f t="shared" si="6"/>
        <v>5</v>
      </c>
      <c r="R19" s="60">
        <f>VLOOKUP($A19,'Return Data'!$B$7:$R$2292,16,0)</f>
        <v>13.507099999999999</v>
      </c>
      <c r="S19" s="62">
        <f t="shared" si="7"/>
        <v>17</v>
      </c>
    </row>
    <row r="20" spans="1:19" x14ac:dyDescent="0.3">
      <c r="A20" s="58" t="s">
        <v>1078</v>
      </c>
      <c r="B20" s="59">
        <f>VLOOKUP($A20,'Return Data'!$B$7:$R$2292,3,0)</f>
        <v>44958</v>
      </c>
      <c r="C20" s="60">
        <f>VLOOKUP($A20,'Return Data'!$B$7:$R$2292,4,0)</f>
        <v>17.224900000000002</v>
      </c>
      <c r="D20" s="60">
        <f>VLOOKUP($A20,'Return Data'!$B$7:$R$2292,10,0)</f>
        <v>-4.1261000000000001</v>
      </c>
      <c r="E20" s="61">
        <f t="shared" si="0"/>
        <v>10</v>
      </c>
      <c r="F20" s="60">
        <f>VLOOKUP($A20,'Return Data'!$B$7:$R$2292,11,0)</f>
        <v>0.34549999999999997</v>
      </c>
      <c r="G20" s="61">
        <f t="shared" si="1"/>
        <v>12</v>
      </c>
      <c r="H20" s="60">
        <f>VLOOKUP($A20,'Return Data'!$B$7:$R$2292,12,0)</f>
        <v>0.185</v>
      </c>
      <c r="I20" s="61">
        <f t="shared" si="2"/>
        <v>18</v>
      </c>
      <c r="J20" s="60">
        <f>VLOOKUP($A20,'Return Data'!$B$7:$R$2292,13,0)</f>
        <v>-3.2107999999999999</v>
      </c>
      <c r="K20" s="61">
        <f t="shared" si="3"/>
        <v>19</v>
      </c>
      <c r="L20" s="60">
        <f>VLOOKUP($A20,'Return Data'!$B$7:$R$2292,17,0)</f>
        <v>19.988099999999999</v>
      </c>
      <c r="M20" s="61">
        <f t="shared" si="4"/>
        <v>8</v>
      </c>
      <c r="N20" s="60">
        <f>VLOOKUP($A20,'Return Data'!$B$7:$R$2292,14,0)</f>
        <v>18.7044</v>
      </c>
      <c r="O20" s="61">
        <f t="shared" si="5"/>
        <v>11</v>
      </c>
      <c r="P20" s="60"/>
      <c r="Q20" s="61"/>
      <c r="R20" s="60">
        <f>VLOOKUP($A20,'Return Data'!$B$7:$R$2292,16,0)</f>
        <v>11.4689</v>
      </c>
      <c r="S20" s="62">
        <f t="shared" si="7"/>
        <v>20</v>
      </c>
    </row>
    <row r="21" spans="1:19" x14ac:dyDescent="0.3">
      <c r="A21" s="58" t="s">
        <v>1080</v>
      </c>
      <c r="B21" s="59">
        <f>VLOOKUP($A21,'Return Data'!$B$7:$R$2292,3,0)</f>
        <v>44958</v>
      </c>
      <c r="C21" s="60">
        <f>VLOOKUP($A21,'Return Data'!$B$7:$R$2292,4,0)</f>
        <v>20.945</v>
      </c>
      <c r="D21" s="60">
        <f>VLOOKUP($A21,'Return Data'!$B$7:$R$2292,10,0)</f>
        <v>-3.8734999999999999</v>
      </c>
      <c r="E21" s="61">
        <f t="shared" si="0"/>
        <v>8</v>
      </c>
      <c r="F21" s="60">
        <f>VLOOKUP($A21,'Return Data'!$B$7:$R$2292,11,0)</f>
        <v>-1.2121</v>
      </c>
      <c r="G21" s="61">
        <f t="shared" si="1"/>
        <v>18</v>
      </c>
      <c r="H21" s="60">
        <f>VLOOKUP($A21,'Return Data'!$B$7:$R$2292,12,0)</f>
        <v>1.9469000000000001</v>
      </c>
      <c r="I21" s="61">
        <f t="shared" si="2"/>
        <v>12</v>
      </c>
      <c r="J21" s="60">
        <f>VLOOKUP($A21,'Return Data'!$B$7:$R$2292,13,0)</f>
        <v>-0.68279999999999996</v>
      </c>
      <c r="K21" s="61">
        <f t="shared" si="3"/>
        <v>14</v>
      </c>
      <c r="L21" s="60">
        <f>VLOOKUP($A21,'Return Data'!$B$7:$R$2292,17,0)</f>
        <v>18.288799999999998</v>
      </c>
      <c r="M21" s="61">
        <f t="shared" si="4"/>
        <v>13</v>
      </c>
      <c r="N21" s="60">
        <f>VLOOKUP($A21,'Return Data'!$B$7:$R$2292,14,0)</f>
        <v>21.922599999999999</v>
      </c>
      <c r="O21" s="61">
        <f t="shared" si="5"/>
        <v>4</v>
      </c>
      <c r="P21" s="60"/>
      <c r="Q21" s="61"/>
      <c r="R21" s="60">
        <f>VLOOKUP($A21,'Return Data'!$B$7:$R$2292,16,0)</f>
        <v>23.408200000000001</v>
      </c>
      <c r="S21" s="62">
        <f t="shared" si="7"/>
        <v>2</v>
      </c>
    </row>
    <row r="22" spans="1:19" x14ac:dyDescent="0.3">
      <c r="A22" s="58" t="s">
        <v>2002</v>
      </c>
      <c r="B22" s="59">
        <f>VLOOKUP($A22,'Return Data'!$B$7:$R$2292,3,0)</f>
        <v>44958</v>
      </c>
      <c r="C22" s="60">
        <f>VLOOKUP($A22,'Return Data'!$B$7:$R$2292,4,0)</f>
        <v>50.091799999999999</v>
      </c>
      <c r="D22" s="60">
        <f>VLOOKUP($A22,'Return Data'!$B$7:$R$2292,10,0)</f>
        <v>-5.4435000000000002</v>
      </c>
      <c r="E22" s="61">
        <f t="shared" si="0"/>
        <v>19</v>
      </c>
      <c r="F22" s="60">
        <f>VLOOKUP($A22,'Return Data'!$B$7:$R$2292,11,0)</f>
        <v>5.9877000000000002</v>
      </c>
      <c r="G22" s="61">
        <f t="shared" si="1"/>
        <v>2</v>
      </c>
      <c r="H22" s="60">
        <f>VLOOKUP($A22,'Return Data'!$B$7:$R$2292,12,0)</f>
        <v>7.8440000000000003</v>
      </c>
      <c r="I22" s="61">
        <f t="shared" si="2"/>
        <v>2</v>
      </c>
      <c r="J22" s="60">
        <f>VLOOKUP($A22,'Return Data'!$B$7:$R$2292,13,0)</f>
        <v>9.5051000000000005</v>
      </c>
      <c r="K22" s="61">
        <f t="shared" si="3"/>
        <v>1</v>
      </c>
      <c r="L22" s="60">
        <f>VLOOKUP($A22,'Return Data'!$B$7:$R$2292,17,0)</f>
        <v>29.280200000000001</v>
      </c>
      <c r="M22" s="61">
        <f t="shared" si="4"/>
        <v>2</v>
      </c>
      <c r="N22" s="60">
        <f>VLOOKUP($A22,'Return Data'!$B$7:$R$2292,14,0)</f>
        <v>20.808</v>
      </c>
      <c r="O22" s="61">
        <f t="shared" si="5"/>
        <v>7</v>
      </c>
      <c r="P22" s="60">
        <f>VLOOKUP($A22,'Return Data'!$B$7:$R$2292,15,0)</f>
        <v>13.9681</v>
      </c>
      <c r="Q22" s="61">
        <f t="shared" ref="Q22:Q29" si="8">RANK(P22,P$8:P$31,0)</f>
        <v>4</v>
      </c>
      <c r="R22" s="60">
        <f>VLOOKUP($A22,'Return Data'!$B$7:$R$2292,16,0)</f>
        <v>19.743500000000001</v>
      </c>
      <c r="S22" s="62">
        <f t="shared" si="7"/>
        <v>6</v>
      </c>
    </row>
    <row r="23" spans="1:19" x14ac:dyDescent="0.3">
      <c r="A23" s="58" t="s">
        <v>1081</v>
      </c>
      <c r="B23" s="59">
        <f>VLOOKUP($A23,'Return Data'!$B$7:$R$2292,3,0)</f>
        <v>44958</v>
      </c>
      <c r="C23" s="60">
        <f>VLOOKUP($A23,'Return Data'!$B$7:$R$2292,4,0)</f>
        <v>2107.0895999999998</v>
      </c>
      <c r="D23" s="60">
        <f>VLOOKUP($A23,'Return Data'!$B$7:$R$2292,10,0)</f>
        <v>-3.9830999999999999</v>
      </c>
      <c r="E23" s="61">
        <f t="shared" si="0"/>
        <v>9</v>
      </c>
      <c r="F23" s="60">
        <f>VLOOKUP($A23,'Return Data'!$B$7:$R$2292,11,0)</f>
        <v>2.3515000000000001</v>
      </c>
      <c r="G23" s="61">
        <f t="shared" si="1"/>
        <v>6</v>
      </c>
      <c r="H23" s="60">
        <f>VLOOKUP($A23,'Return Data'!$B$7:$R$2292,12,0)</f>
        <v>3.3256000000000001</v>
      </c>
      <c r="I23" s="61">
        <f t="shared" si="2"/>
        <v>6</v>
      </c>
      <c r="J23" s="60">
        <f>VLOOKUP($A23,'Return Data'!$B$7:$R$2292,13,0)</f>
        <v>1.6277999999999999</v>
      </c>
      <c r="K23" s="61">
        <f t="shared" si="3"/>
        <v>6</v>
      </c>
      <c r="L23" s="60">
        <f>VLOOKUP($A23,'Return Data'!$B$7:$R$2292,17,0)</f>
        <v>20.4315</v>
      </c>
      <c r="M23" s="61">
        <f t="shared" si="4"/>
        <v>7</v>
      </c>
      <c r="N23" s="60">
        <f>VLOOKUP($A23,'Return Data'!$B$7:$R$2292,14,0)</f>
        <v>20.3992</v>
      </c>
      <c r="O23" s="61">
        <f t="shared" si="5"/>
        <v>8</v>
      </c>
      <c r="P23" s="60">
        <f>VLOOKUP($A23,'Return Data'!$B$7:$R$2292,15,0)</f>
        <v>12.197800000000001</v>
      </c>
      <c r="Q23" s="61">
        <f t="shared" si="8"/>
        <v>6</v>
      </c>
      <c r="R23" s="60">
        <f>VLOOKUP($A23,'Return Data'!$B$7:$R$2292,16,0)</f>
        <v>21.619</v>
      </c>
      <c r="S23" s="62">
        <f t="shared" si="7"/>
        <v>4</v>
      </c>
    </row>
    <row r="24" spans="1:19" x14ac:dyDescent="0.3">
      <c r="A24" s="58" t="s">
        <v>1084</v>
      </c>
      <c r="B24" s="59">
        <f>VLOOKUP($A24,'Return Data'!$B$7:$R$2292,3,0)</f>
        <v>44958</v>
      </c>
      <c r="C24" s="60">
        <f>VLOOKUP($A24,'Return Data'!$B$7:$R$2292,4,0)</f>
        <v>42.42</v>
      </c>
      <c r="D24" s="60">
        <f>VLOOKUP($A24,'Return Data'!$B$7:$R$2292,10,0)</f>
        <v>-6.0465</v>
      </c>
      <c r="E24" s="61">
        <f t="shared" si="0"/>
        <v>22</v>
      </c>
      <c r="F24" s="60">
        <f>VLOOKUP($A24,'Return Data'!$B$7:$R$2292,11,0)</f>
        <v>-2.4603000000000002</v>
      </c>
      <c r="G24" s="61">
        <f t="shared" si="1"/>
        <v>20</v>
      </c>
      <c r="H24" s="60">
        <f>VLOOKUP($A24,'Return Data'!$B$7:$R$2292,12,0)</f>
        <v>2.6124999999999998</v>
      </c>
      <c r="I24" s="61">
        <f t="shared" si="2"/>
        <v>9</v>
      </c>
      <c r="J24" s="60">
        <f>VLOOKUP($A24,'Return Data'!$B$7:$R$2292,13,0)</f>
        <v>-4.0488999999999997</v>
      </c>
      <c r="K24" s="61">
        <f t="shared" si="3"/>
        <v>20</v>
      </c>
      <c r="L24" s="60">
        <f>VLOOKUP($A24,'Return Data'!$B$7:$R$2292,17,0)</f>
        <v>21.808700000000002</v>
      </c>
      <c r="M24" s="61">
        <f t="shared" si="4"/>
        <v>5</v>
      </c>
      <c r="N24" s="60">
        <f>VLOOKUP($A24,'Return Data'!$B$7:$R$2292,14,0)</f>
        <v>29.422799999999999</v>
      </c>
      <c r="O24" s="61">
        <f t="shared" si="5"/>
        <v>2</v>
      </c>
      <c r="P24" s="60">
        <f>VLOOKUP($A24,'Return Data'!$B$7:$R$2292,15,0)</f>
        <v>15.929500000000001</v>
      </c>
      <c r="Q24" s="61">
        <f t="shared" si="8"/>
        <v>2</v>
      </c>
      <c r="R24" s="60">
        <f>VLOOKUP($A24,'Return Data'!$B$7:$R$2292,16,0)</f>
        <v>17.0625</v>
      </c>
      <c r="S24" s="62">
        <f t="shared" si="7"/>
        <v>9</v>
      </c>
    </row>
    <row r="25" spans="1:19" x14ac:dyDescent="0.3">
      <c r="A25" s="58" t="s">
        <v>1087</v>
      </c>
      <c r="B25" s="59">
        <f>VLOOKUP($A25,'Return Data'!$B$7:$R$2292,3,0)</f>
        <v>44958</v>
      </c>
      <c r="C25" s="60">
        <f>VLOOKUP($A25,'Return Data'!$B$7:$R$2292,4,0)</f>
        <v>129.54730000000001</v>
      </c>
      <c r="D25" s="60">
        <f>VLOOKUP($A25,'Return Data'!$B$7:$R$2292,10,0)</f>
        <v>-3.1960000000000002</v>
      </c>
      <c r="E25" s="61">
        <f t="shared" si="0"/>
        <v>6</v>
      </c>
      <c r="F25" s="60">
        <f>VLOOKUP($A25,'Return Data'!$B$7:$R$2292,11,0)</f>
        <v>3.6082999999999998</v>
      </c>
      <c r="G25" s="61">
        <f t="shared" si="1"/>
        <v>3</v>
      </c>
      <c r="H25" s="60">
        <f>VLOOKUP($A25,'Return Data'!$B$7:$R$2292,12,0)</f>
        <v>2.2766999999999999</v>
      </c>
      <c r="I25" s="61">
        <f t="shared" si="2"/>
        <v>11</v>
      </c>
      <c r="J25" s="60">
        <f>VLOOKUP($A25,'Return Data'!$B$7:$R$2292,13,0)</f>
        <v>6.3057999999999996</v>
      </c>
      <c r="K25" s="61">
        <f t="shared" si="3"/>
        <v>3</v>
      </c>
      <c r="L25" s="60">
        <f>VLOOKUP($A25,'Return Data'!$B$7:$R$2292,17,0)</f>
        <v>29.579899999999999</v>
      </c>
      <c r="M25" s="61">
        <f t="shared" si="4"/>
        <v>1</v>
      </c>
      <c r="N25" s="60">
        <f>VLOOKUP($A25,'Return Data'!$B$7:$R$2292,14,0)</f>
        <v>30.41</v>
      </c>
      <c r="O25" s="61">
        <f t="shared" si="5"/>
        <v>1</v>
      </c>
      <c r="P25" s="60">
        <f>VLOOKUP($A25,'Return Data'!$B$7:$R$2292,15,0)</f>
        <v>17.5624</v>
      </c>
      <c r="Q25" s="61">
        <f t="shared" si="8"/>
        <v>1</v>
      </c>
      <c r="R25" s="60">
        <f>VLOOKUP($A25,'Return Data'!$B$7:$R$2292,16,0)</f>
        <v>12.380599999999999</v>
      </c>
      <c r="S25" s="62">
        <f t="shared" si="7"/>
        <v>18</v>
      </c>
    </row>
    <row r="26" spans="1:19" x14ac:dyDescent="0.3">
      <c r="A26" s="58" t="s">
        <v>1090</v>
      </c>
      <c r="B26" s="59">
        <f>VLOOKUP($A26,'Return Data'!$B$7:$R$2292,3,0)</f>
        <v>44958</v>
      </c>
      <c r="C26" s="60">
        <f>VLOOKUP($A26,'Return Data'!$B$7:$R$2292,4,0)</f>
        <v>142.70930000000001</v>
      </c>
      <c r="D26" s="60">
        <f>VLOOKUP($A26,'Return Data'!$B$7:$R$2292,10,0)</f>
        <v>-4.6821000000000002</v>
      </c>
      <c r="E26" s="61">
        <f t="shared" si="0"/>
        <v>12</v>
      </c>
      <c r="F26" s="60">
        <f>VLOOKUP($A26,'Return Data'!$B$7:$R$2292,11,0)</f>
        <v>-0.59209999999999996</v>
      </c>
      <c r="G26" s="61">
        <f t="shared" si="1"/>
        <v>16</v>
      </c>
      <c r="H26" s="60">
        <f>VLOOKUP($A26,'Return Data'!$B$7:$R$2292,12,0)</f>
        <v>1.1357999999999999</v>
      </c>
      <c r="I26" s="61">
        <f t="shared" si="2"/>
        <v>14</v>
      </c>
      <c r="J26" s="60">
        <f>VLOOKUP($A26,'Return Data'!$B$7:$R$2292,13,0)</f>
        <v>0.6149</v>
      </c>
      <c r="K26" s="61">
        <f t="shared" si="3"/>
        <v>8</v>
      </c>
      <c r="L26" s="60">
        <f>VLOOKUP($A26,'Return Data'!$B$7:$R$2292,17,0)</f>
        <v>22.321000000000002</v>
      </c>
      <c r="M26" s="61">
        <f t="shared" si="4"/>
        <v>4</v>
      </c>
      <c r="N26" s="60">
        <f>VLOOKUP($A26,'Return Data'!$B$7:$R$2292,14,0)</f>
        <v>22.934799999999999</v>
      </c>
      <c r="O26" s="61">
        <f t="shared" si="5"/>
        <v>3</v>
      </c>
      <c r="P26" s="60">
        <f>VLOOKUP($A26,'Return Data'!$B$7:$R$2292,15,0)</f>
        <v>11.210100000000001</v>
      </c>
      <c r="Q26" s="61">
        <f t="shared" si="8"/>
        <v>9</v>
      </c>
      <c r="R26" s="60">
        <f>VLOOKUP($A26,'Return Data'!$B$7:$R$2292,16,0)</f>
        <v>16.050699999999999</v>
      </c>
      <c r="S26" s="62">
        <f t="shared" si="7"/>
        <v>12</v>
      </c>
    </row>
    <row r="27" spans="1:19" x14ac:dyDescent="0.3">
      <c r="A27" s="58" t="s">
        <v>2003</v>
      </c>
      <c r="B27" s="59">
        <f>VLOOKUP($A27,'Return Data'!$B$7:$R$2292,3,0)</f>
        <v>44958</v>
      </c>
      <c r="C27" s="60">
        <f>VLOOKUP($A27,'Return Data'!$B$7:$R$2292,4,0)</f>
        <v>718.24559999999997</v>
      </c>
      <c r="D27" s="60">
        <f>VLOOKUP($A27,'Return Data'!$B$7:$R$2292,10,0)</f>
        <v>-4.9752999999999998</v>
      </c>
      <c r="E27" s="61">
        <f t="shared" si="0"/>
        <v>14</v>
      </c>
      <c r="F27" s="60">
        <f>VLOOKUP($A27,'Return Data'!$B$7:$R$2292,11,0)</f>
        <v>0.26750000000000002</v>
      </c>
      <c r="G27" s="61">
        <f t="shared" si="1"/>
        <v>13</v>
      </c>
      <c r="H27" s="60">
        <f>VLOOKUP($A27,'Return Data'!$B$7:$R$2292,12,0)</f>
        <v>2.9685999999999999</v>
      </c>
      <c r="I27" s="61">
        <f t="shared" si="2"/>
        <v>7</v>
      </c>
      <c r="J27" s="60">
        <f>VLOOKUP($A27,'Return Data'!$B$7:$R$2292,13,0)</f>
        <v>1.2638</v>
      </c>
      <c r="K27" s="61">
        <f t="shared" si="3"/>
        <v>7</v>
      </c>
      <c r="L27" s="60">
        <f>VLOOKUP($A27,'Return Data'!$B$7:$R$2292,17,0)</f>
        <v>15.644299999999999</v>
      </c>
      <c r="M27" s="61">
        <f t="shared" si="4"/>
        <v>18</v>
      </c>
      <c r="N27" s="60">
        <f>VLOOKUP($A27,'Return Data'!$B$7:$R$2292,14,0)</f>
        <v>13.849299999999999</v>
      </c>
      <c r="O27" s="61">
        <f t="shared" si="5"/>
        <v>20</v>
      </c>
      <c r="P27" s="60">
        <f>VLOOKUP($A27,'Return Data'!$B$7:$R$2292,15,0)</f>
        <v>6.2550999999999997</v>
      </c>
      <c r="Q27" s="61">
        <f t="shared" si="8"/>
        <v>19</v>
      </c>
      <c r="R27" s="60">
        <f>VLOOKUP($A27,'Return Data'!$B$7:$R$2292,16,0)</f>
        <v>23.116</v>
      </c>
      <c r="S27" s="62">
        <f t="shared" si="7"/>
        <v>3</v>
      </c>
    </row>
    <row r="28" spans="1:19" x14ac:dyDescent="0.3">
      <c r="A28" s="58" t="s">
        <v>2067</v>
      </c>
      <c r="B28" s="59">
        <f>VLOOKUP($A28,'Return Data'!$B$7:$R$2292,3,0)</f>
        <v>44958</v>
      </c>
      <c r="C28" s="60">
        <f>VLOOKUP($A28,'Return Data'!$B$7:$R$2292,4,0)</f>
        <v>238.30590000000001</v>
      </c>
      <c r="D28" s="60">
        <f>VLOOKUP($A28,'Return Data'!$B$7:$R$2292,10,0)</f>
        <v>-5.0724999999999998</v>
      </c>
      <c r="E28" s="61">
        <f t="shared" si="0"/>
        <v>15</v>
      </c>
      <c r="F28" s="60">
        <f>VLOOKUP($A28,'Return Data'!$B$7:$R$2292,11,0)</f>
        <v>-1.0376000000000001</v>
      </c>
      <c r="G28" s="61">
        <f t="shared" si="1"/>
        <v>17</v>
      </c>
      <c r="H28" s="60">
        <f>VLOOKUP($A28,'Return Data'!$B$7:$R$2292,12,0)</f>
        <v>-0.25590000000000002</v>
      </c>
      <c r="I28" s="61">
        <f t="shared" si="2"/>
        <v>19</v>
      </c>
      <c r="J28" s="60">
        <f>VLOOKUP($A28,'Return Data'!$B$7:$R$2292,13,0)</f>
        <v>-2.9870999999999999</v>
      </c>
      <c r="K28" s="61">
        <f t="shared" si="3"/>
        <v>17</v>
      </c>
      <c r="L28" s="60">
        <f>VLOOKUP($A28,'Return Data'!$B$7:$R$2292,17,0)</f>
        <v>15.634</v>
      </c>
      <c r="M28" s="61">
        <f t="shared" si="4"/>
        <v>19</v>
      </c>
      <c r="N28" s="60">
        <f>VLOOKUP($A28,'Return Data'!$B$7:$R$2292,14,0)</f>
        <v>16.388400000000001</v>
      </c>
      <c r="O28" s="61">
        <f t="shared" si="5"/>
        <v>16</v>
      </c>
      <c r="P28" s="60">
        <f>VLOOKUP($A28,'Return Data'!$B$7:$R$2292,15,0)</f>
        <v>10.467499999999999</v>
      </c>
      <c r="Q28" s="61">
        <f t="shared" si="8"/>
        <v>11</v>
      </c>
      <c r="R28" s="60">
        <f>VLOOKUP($A28,'Return Data'!$B$7:$R$2292,16,0)</f>
        <v>11.7218</v>
      </c>
      <c r="S28" s="62">
        <f t="shared" si="7"/>
        <v>19</v>
      </c>
    </row>
    <row r="29" spans="1:19" x14ac:dyDescent="0.3">
      <c r="A29" s="58" t="s">
        <v>1094</v>
      </c>
      <c r="B29" s="59">
        <f>VLOOKUP($A29,'Return Data'!$B$7:$R$2292,3,0)</f>
        <v>44958</v>
      </c>
      <c r="C29" s="60">
        <f>VLOOKUP($A29,'Return Data'!$B$7:$R$2292,4,0)</f>
        <v>75.099999999999994</v>
      </c>
      <c r="D29" s="60">
        <f>VLOOKUP($A29,'Return Data'!$B$7:$R$2292,10,0)</f>
        <v>-1.5855999999999999</v>
      </c>
      <c r="E29" s="61">
        <f t="shared" si="0"/>
        <v>2</v>
      </c>
      <c r="F29" s="60">
        <f>VLOOKUP($A29,'Return Data'!$B$7:$R$2292,11,0)</f>
        <v>3.5861999999999998</v>
      </c>
      <c r="G29" s="61">
        <f t="shared" si="1"/>
        <v>4</v>
      </c>
      <c r="H29" s="60">
        <f>VLOOKUP($A29,'Return Data'!$B$7:$R$2292,12,0)</f>
        <v>1.2129000000000001</v>
      </c>
      <c r="I29" s="61">
        <f t="shared" si="2"/>
        <v>13</v>
      </c>
      <c r="J29" s="60">
        <f>VLOOKUP($A29,'Return Data'!$B$7:$R$2292,13,0)</f>
        <v>2.2185999999999999</v>
      </c>
      <c r="K29" s="61">
        <f t="shared" si="3"/>
        <v>5</v>
      </c>
      <c r="L29" s="60">
        <f>VLOOKUP($A29,'Return Data'!$B$7:$R$2292,17,0)</f>
        <v>16.778400000000001</v>
      </c>
      <c r="M29" s="61">
        <f t="shared" si="4"/>
        <v>16</v>
      </c>
      <c r="N29" s="60">
        <f>VLOOKUP($A29,'Return Data'!$B$7:$R$2292,14,0)</f>
        <v>18.439699999999998</v>
      </c>
      <c r="O29" s="61">
        <f t="shared" si="5"/>
        <v>14</v>
      </c>
      <c r="P29" s="60">
        <f>VLOOKUP($A29,'Return Data'!$B$7:$R$2292,15,0)</f>
        <v>10.313499999999999</v>
      </c>
      <c r="Q29" s="61">
        <f t="shared" si="8"/>
        <v>12</v>
      </c>
      <c r="R29" s="60">
        <f>VLOOKUP($A29,'Return Data'!$B$7:$R$2292,16,0)</f>
        <v>7.3502000000000001</v>
      </c>
      <c r="S29" s="62">
        <f t="shared" si="7"/>
        <v>24</v>
      </c>
    </row>
    <row r="30" spans="1:19" x14ac:dyDescent="0.3">
      <c r="A30" s="58" t="s">
        <v>1096</v>
      </c>
      <c r="B30" s="59">
        <f>VLOOKUP($A30,'Return Data'!$B$7:$R$2292,3,0)</f>
        <v>44958</v>
      </c>
      <c r="C30" s="60">
        <f>VLOOKUP($A30,'Return Data'!$B$7:$R$2292,4,0)</f>
        <v>26.89</v>
      </c>
      <c r="D30" s="60">
        <f>VLOOKUP($A30,'Return Data'!$B$7:$R$2292,10,0)</f>
        <v>-7.3078000000000003</v>
      </c>
      <c r="E30" s="61">
        <f t="shared" si="0"/>
        <v>24</v>
      </c>
      <c r="F30" s="60">
        <f>VLOOKUP($A30,'Return Data'!$B$7:$R$2292,11,0)</f>
        <v>-2.5371999999999999</v>
      </c>
      <c r="G30" s="61">
        <f t="shared" si="1"/>
        <v>21</v>
      </c>
      <c r="H30" s="60">
        <f>VLOOKUP($A30,'Return Data'!$B$7:$R$2292,12,0)</f>
        <v>-1.2848999999999999</v>
      </c>
      <c r="I30" s="61">
        <f t="shared" si="2"/>
        <v>20</v>
      </c>
      <c r="J30" s="60">
        <f>VLOOKUP($A30,'Return Data'!$B$7:$R$2292,13,0)</f>
        <v>-3.1339999999999999</v>
      </c>
      <c r="K30" s="61">
        <f t="shared" si="3"/>
        <v>18</v>
      </c>
      <c r="L30" s="60">
        <f>VLOOKUP($A30,'Return Data'!$B$7:$R$2292,17,0)</f>
        <v>19.342300000000002</v>
      </c>
      <c r="M30" s="61">
        <f t="shared" si="4"/>
        <v>10</v>
      </c>
      <c r="N30" s="60"/>
      <c r="O30" s="61"/>
      <c r="P30" s="60"/>
      <c r="Q30" s="61"/>
      <c r="R30" s="60">
        <f>VLOOKUP($A30,'Return Data'!$B$7:$R$2292,16,0)</f>
        <v>41.269500000000001</v>
      </c>
      <c r="S30" s="62">
        <f t="shared" si="7"/>
        <v>1</v>
      </c>
    </row>
    <row r="31" spans="1:19" x14ac:dyDescent="0.3">
      <c r="A31" s="58" t="s">
        <v>1751</v>
      </c>
      <c r="B31" s="59">
        <f>VLOOKUP($A31,'Return Data'!$B$7:$R$2292,3,0)</f>
        <v>44958</v>
      </c>
      <c r="C31" s="60">
        <f>VLOOKUP($A31,'Return Data'!$B$7:$R$2292,4,0)</f>
        <v>184.29230000000001</v>
      </c>
      <c r="D31" s="60">
        <f>VLOOKUP($A31,'Return Data'!$B$7:$R$2292,10,0)</f>
        <v>-5.2229999999999999</v>
      </c>
      <c r="E31" s="61">
        <f t="shared" si="0"/>
        <v>17</v>
      </c>
      <c r="F31" s="60">
        <f>VLOOKUP($A31,'Return Data'!$B$7:$R$2292,11,0)</f>
        <v>-0.23139999999999999</v>
      </c>
      <c r="G31" s="61">
        <f t="shared" si="1"/>
        <v>15</v>
      </c>
      <c r="H31" s="60">
        <f>VLOOKUP($A31,'Return Data'!$B$7:$R$2292,12,0)</f>
        <v>1.1081000000000001</v>
      </c>
      <c r="I31" s="61">
        <f t="shared" si="2"/>
        <v>15</v>
      </c>
      <c r="J31" s="60">
        <f>VLOOKUP($A31,'Return Data'!$B$7:$R$2292,13,0)</f>
        <v>-2.4424000000000001</v>
      </c>
      <c r="K31" s="61">
        <f t="shared" si="3"/>
        <v>16</v>
      </c>
      <c r="L31" s="60">
        <f>VLOOKUP($A31,'Return Data'!$B$7:$R$2292,17,0)</f>
        <v>16.855899999999998</v>
      </c>
      <c r="M31" s="61">
        <f t="shared" si="4"/>
        <v>15</v>
      </c>
      <c r="N31" s="60">
        <f>VLOOKUP($A31,'Return Data'!$B$7:$R$2292,14,0)</f>
        <v>20.075600000000001</v>
      </c>
      <c r="O31" s="61">
        <f>RANK(N31,N$8:N$31,0)</f>
        <v>9</v>
      </c>
      <c r="P31" s="60">
        <f>VLOOKUP($A31,'Return Data'!$B$7:$R$2292,15,0)</f>
        <v>10.1083</v>
      </c>
      <c r="Q31" s="61">
        <f>RANK(P31,P$8:P$31,0)</f>
        <v>14</v>
      </c>
      <c r="R31" s="60">
        <f>VLOOKUP($A31,'Return Data'!$B$7:$R$2292,16,0)</f>
        <v>15.080399999999999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-4.3797125000000001</v>
      </c>
      <c r="E33" s="69"/>
      <c r="F33" s="70">
        <f>AVERAGE(F8:F31)</f>
        <v>0.47850416666666667</v>
      </c>
      <c r="G33" s="69"/>
      <c r="H33" s="70">
        <f>AVERAGE(H8:H31)</f>
        <v>1.7162458333333335</v>
      </c>
      <c r="I33" s="69"/>
      <c r="J33" s="70">
        <f>AVERAGE(J8:J31)</f>
        <v>-0.52333333333333332</v>
      </c>
      <c r="K33" s="69"/>
      <c r="L33" s="70">
        <f>AVERAGE(L8:L31)</f>
        <v>18.321720833333334</v>
      </c>
      <c r="M33" s="69"/>
      <c r="N33" s="70">
        <f>AVERAGE(N8:N31)</f>
        <v>18.953326086956526</v>
      </c>
      <c r="O33" s="69"/>
      <c r="P33" s="70">
        <f>AVERAGE(P8:P31)</f>
        <v>10.622628571428571</v>
      </c>
      <c r="Q33" s="69"/>
      <c r="R33" s="70">
        <f>AVERAGE(R8:R31)</f>
        <v>16.654587499999998</v>
      </c>
      <c r="S33" s="71"/>
    </row>
    <row r="34" spans="1:19" x14ac:dyDescent="0.3">
      <c r="A34" s="68" t="s">
        <v>28</v>
      </c>
      <c r="B34" s="69"/>
      <c r="C34" s="69"/>
      <c r="D34" s="70">
        <f>MIN(D8:D31)</f>
        <v>-7.3078000000000003</v>
      </c>
      <c r="E34" s="69"/>
      <c r="F34" s="70">
        <f>MIN(F8:F31)</f>
        <v>-3.6417999999999999</v>
      </c>
      <c r="G34" s="69"/>
      <c r="H34" s="70">
        <f>MIN(H8:H31)</f>
        <v>-4.2111000000000001</v>
      </c>
      <c r="I34" s="69"/>
      <c r="J34" s="70">
        <f>MIN(J8:J31)</f>
        <v>-7.2868000000000004</v>
      </c>
      <c r="K34" s="69"/>
      <c r="L34" s="70">
        <f>MIN(L8:L31)</f>
        <v>8.3765000000000001</v>
      </c>
      <c r="M34" s="69"/>
      <c r="N34" s="70">
        <f>MIN(N8:N31)</f>
        <v>11.7179</v>
      </c>
      <c r="O34" s="69"/>
      <c r="P34" s="70">
        <f>MIN(P8:P31)</f>
        <v>5.5640999999999998</v>
      </c>
      <c r="Q34" s="69"/>
      <c r="R34" s="70">
        <f>MIN(R8:R31)</f>
        <v>7.3502000000000001</v>
      </c>
      <c r="S34" s="71"/>
    </row>
    <row r="35" spans="1:19" ht="15" thickBot="1" x14ac:dyDescent="0.35">
      <c r="A35" s="72" t="s">
        <v>29</v>
      </c>
      <c r="B35" s="73"/>
      <c r="C35" s="73"/>
      <c r="D35" s="74">
        <f>MAX(D8:D31)</f>
        <v>5.9299999999999999E-2</v>
      </c>
      <c r="E35" s="73"/>
      <c r="F35" s="74">
        <f>MAX(F8:F31)</f>
        <v>7.2510000000000003</v>
      </c>
      <c r="G35" s="73"/>
      <c r="H35" s="74">
        <f>MAX(H8:H31)</f>
        <v>9.7432999999999996</v>
      </c>
      <c r="I35" s="73"/>
      <c r="J35" s="74">
        <f>MAX(J8:J31)</f>
        <v>9.5051000000000005</v>
      </c>
      <c r="K35" s="73"/>
      <c r="L35" s="74">
        <f>MAX(L8:L31)</f>
        <v>29.579899999999999</v>
      </c>
      <c r="M35" s="73"/>
      <c r="N35" s="74">
        <f>MAX(N8:N31)</f>
        <v>30.41</v>
      </c>
      <c r="O35" s="73"/>
      <c r="P35" s="74">
        <f>MAX(P8:P31)</f>
        <v>17.5624</v>
      </c>
      <c r="Q35" s="73"/>
      <c r="R35" s="74">
        <f>MAX(R8:R31)</f>
        <v>41.269500000000001</v>
      </c>
      <c r="S35" s="75"/>
    </row>
    <row r="36" spans="1:19" x14ac:dyDescent="0.3">
      <c r="A36" s="99" t="s">
        <v>428</v>
      </c>
    </row>
    <row r="37" spans="1:19" x14ac:dyDescent="0.3">
      <c r="A37" s="14" t="s">
        <v>340</v>
      </c>
    </row>
  </sheetData>
  <sheetProtection algorithmName="SHA-512" hashValue="bJsWywMoRHY0U6mlQLkSAK+TmlMfhwV5BeZvgJ4fsLP9cOMRyVuFc0uyezzweNxdx3gtnWbp3IxrTaEPn35NUw==" saltValue="yGitWg6XSENzwh5cmuoUKA=="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1628</v>
      </c>
      <c r="B8" s="59">
        <f>VLOOKUP($A8,'Return Data'!$B$7:$R$2292,3,0)</f>
        <v>44958</v>
      </c>
      <c r="C8" s="60">
        <f>VLOOKUP($A8,'Return Data'!$B$7:$R$2292,4,0)</f>
        <v>1213.51</v>
      </c>
      <c r="D8" s="60">
        <f>VLOOKUP($A8,'Return Data'!$B$7:$R$2292,10,0)</f>
        <v>-3.7248000000000001</v>
      </c>
      <c r="E8" s="61">
        <f t="shared" ref="E8:E39" si="0">RANK(D8,D$8:D$39,0)</f>
        <v>17</v>
      </c>
      <c r="F8" s="60">
        <f>VLOOKUP($A8,'Return Data'!$B$7:$R$2292,11,0)</f>
        <v>1.5566</v>
      </c>
      <c r="G8" s="61">
        <f t="shared" ref="G8:G39" si="1">RANK(F8,F$8:F$39,0)</f>
        <v>13</v>
      </c>
      <c r="H8" s="60">
        <f>VLOOKUP($A8,'Return Data'!$B$7:$R$2292,12,0)</f>
        <v>1.3243</v>
      </c>
      <c r="I8" s="61">
        <f t="shared" ref="I8:I39" si="2">RANK(H8,H$8:H$39,0)</f>
        <v>19</v>
      </c>
      <c r="J8" s="60">
        <f>VLOOKUP($A8,'Return Data'!$B$7:$R$2292,13,0)</f>
        <v>-2.7667000000000002</v>
      </c>
      <c r="K8" s="61">
        <f t="shared" ref="K8:K39" si="3">RANK(J8,J$8:J$39,0)</f>
        <v>19</v>
      </c>
      <c r="L8" s="60">
        <f>VLOOKUP($A8,'Return Data'!$B$7:$R$2292,17,0)</f>
        <v>11.7233</v>
      </c>
      <c r="M8" s="61">
        <f t="shared" ref="M8:M39" si="4">RANK(L8,L$8:L$39,0)</f>
        <v>21</v>
      </c>
      <c r="N8" s="60">
        <f>VLOOKUP($A8,'Return Data'!$B$7:$R$2292,14,0)</f>
        <v>13.483700000000001</v>
      </c>
      <c r="O8" s="61">
        <f t="shared" ref="O8:O20" si="5">RANK(N8,N$8:N$39,0)</f>
        <v>21</v>
      </c>
      <c r="P8" s="60">
        <f>VLOOKUP($A8,'Return Data'!$B$7:$R$2292,15,0)</f>
        <v>9.4038000000000004</v>
      </c>
      <c r="Q8" s="61">
        <f>RANK(P8,P$8:P$39,0)</f>
        <v>19</v>
      </c>
      <c r="R8" s="60">
        <f>VLOOKUP($A8,'Return Data'!$B$7:$R$2292,16,0)</f>
        <v>15.7013</v>
      </c>
      <c r="S8" s="62">
        <f t="shared" ref="S8:S39" si="6">RANK(R8,R$8:R$39,0)</f>
        <v>6</v>
      </c>
    </row>
    <row r="9" spans="1:20" x14ac:dyDescent="0.3">
      <c r="A9" s="58" t="s">
        <v>1629</v>
      </c>
      <c r="B9" s="59">
        <f>VLOOKUP($A9,'Return Data'!$B$7:$R$2292,3,0)</f>
        <v>44958</v>
      </c>
      <c r="C9" s="60">
        <f>VLOOKUP($A9,'Return Data'!$B$7:$R$2292,4,0)</f>
        <v>18.37</v>
      </c>
      <c r="D9" s="60">
        <f>VLOOKUP($A9,'Return Data'!$B$7:$R$2292,10,0)</f>
        <v>-6.8930999999999996</v>
      </c>
      <c r="E9" s="61">
        <f t="shared" si="0"/>
        <v>30</v>
      </c>
      <c r="F9" s="60">
        <f>VLOOKUP($A9,'Return Data'!$B$7:$R$2292,11,0)</f>
        <v>-3.6707000000000001</v>
      </c>
      <c r="G9" s="61">
        <f t="shared" si="1"/>
        <v>31</v>
      </c>
      <c r="H9" s="60">
        <f>VLOOKUP($A9,'Return Data'!$B$7:$R$2292,12,0)</f>
        <v>-3.0095000000000001</v>
      </c>
      <c r="I9" s="61">
        <f t="shared" si="2"/>
        <v>30</v>
      </c>
      <c r="J9" s="60">
        <f>VLOOKUP($A9,'Return Data'!$B$7:$R$2292,13,0)</f>
        <v>-8.6524000000000001</v>
      </c>
      <c r="K9" s="61">
        <f t="shared" si="3"/>
        <v>31</v>
      </c>
      <c r="L9" s="60">
        <f>VLOOKUP($A9,'Return Data'!$B$7:$R$2292,17,0)</f>
        <v>7.8948999999999998</v>
      </c>
      <c r="M9" s="61">
        <f t="shared" si="4"/>
        <v>28</v>
      </c>
      <c r="N9" s="60">
        <f>VLOOKUP($A9,'Return Data'!$B$7:$R$2292,14,0)</f>
        <v>11.399900000000001</v>
      </c>
      <c r="O9" s="61">
        <f t="shared" si="5"/>
        <v>25</v>
      </c>
      <c r="P9" s="60"/>
      <c r="Q9" s="61"/>
      <c r="R9" s="60">
        <f>VLOOKUP($A9,'Return Data'!$B$7:$R$2292,16,0)</f>
        <v>12.378500000000001</v>
      </c>
      <c r="S9" s="62">
        <f t="shared" si="6"/>
        <v>25</v>
      </c>
    </row>
    <row r="10" spans="1:20" x14ac:dyDescent="0.3">
      <c r="A10" s="58" t="s">
        <v>1930</v>
      </c>
      <c r="B10" s="59">
        <f>VLOOKUP($A10,'Return Data'!$B$7:$R$2292,3,0)</f>
        <v>44958</v>
      </c>
      <c r="C10" s="60">
        <f>VLOOKUP($A10,'Return Data'!$B$7:$R$2292,4,0)</f>
        <v>185.6131</v>
      </c>
      <c r="D10" s="60">
        <f>VLOOKUP($A10,'Return Data'!$B$7:$R$2292,10,0)</f>
        <v>-2.0735999999999999</v>
      </c>
      <c r="E10" s="61">
        <f t="shared" si="0"/>
        <v>7</v>
      </c>
      <c r="F10" s="60">
        <f>VLOOKUP($A10,'Return Data'!$B$7:$R$2292,11,0)</f>
        <v>3.2326999999999999</v>
      </c>
      <c r="G10" s="61">
        <f t="shared" si="1"/>
        <v>6</v>
      </c>
      <c r="H10" s="60">
        <f>VLOOKUP($A10,'Return Data'!$B$7:$R$2292,12,0)</f>
        <v>2.2985000000000002</v>
      </c>
      <c r="I10" s="61">
        <f t="shared" si="2"/>
        <v>17</v>
      </c>
      <c r="J10" s="60">
        <f>VLOOKUP($A10,'Return Data'!$B$7:$R$2292,13,0)</f>
        <v>-2.5909</v>
      </c>
      <c r="K10" s="61">
        <f t="shared" si="3"/>
        <v>18</v>
      </c>
      <c r="L10" s="60">
        <f>VLOOKUP($A10,'Return Data'!$B$7:$R$2292,17,0)</f>
        <v>19.224599999999999</v>
      </c>
      <c r="M10" s="61">
        <f t="shared" si="4"/>
        <v>5</v>
      </c>
      <c r="N10" s="60">
        <f>VLOOKUP($A10,'Return Data'!$B$7:$R$2292,14,0)</f>
        <v>19.600000000000001</v>
      </c>
      <c r="O10" s="61">
        <f t="shared" si="5"/>
        <v>6</v>
      </c>
      <c r="P10" s="60">
        <f>VLOOKUP($A10,'Return Data'!$B$7:$R$2292,15,0)</f>
        <v>11.450900000000001</v>
      </c>
      <c r="Q10" s="61">
        <f t="shared" ref="Q10:Q20" si="7">RANK(P10,P$8:P$39,0)</f>
        <v>9</v>
      </c>
      <c r="R10" s="60">
        <f>VLOOKUP($A10,'Return Data'!$B$7:$R$2292,16,0)</f>
        <v>13.7537</v>
      </c>
      <c r="S10" s="62">
        <f t="shared" si="6"/>
        <v>18</v>
      </c>
    </row>
    <row r="11" spans="1:20" x14ac:dyDescent="0.3">
      <c r="A11" s="58" t="s">
        <v>1648</v>
      </c>
      <c r="B11" s="59">
        <f>VLOOKUP($A11,'Return Data'!$B$7:$R$2292,3,0)</f>
        <v>44958</v>
      </c>
      <c r="C11" s="60">
        <f>VLOOKUP($A11,'Return Data'!$B$7:$R$2292,4,0)</f>
        <v>239.35</v>
      </c>
      <c r="D11" s="60">
        <f>VLOOKUP($A11,'Return Data'!$B$7:$R$2292,10,0)</f>
        <v>-3.4918</v>
      </c>
      <c r="E11" s="61">
        <f t="shared" si="0"/>
        <v>15</v>
      </c>
      <c r="F11" s="60">
        <f>VLOOKUP($A11,'Return Data'!$B$7:$R$2292,11,0)</f>
        <v>0.42380000000000001</v>
      </c>
      <c r="G11" s="61">
        <f t="shared" si="1"/>
        <v>19</v>
      </c>
      <c r="H11" s="60">
        <f>VLOOKUP($A11,'Return Data'!$B$7:$R$2292,12,0)</f>
        <v>2.4483000000000001</v>
      </c>
      <c r="I11" s="61">
        <f t="shared" si="2"/>
        <v>15</v>
      </c>
      <c r="J11" s="60">
        <f>VLOOKUP($A11,'Return Data'!$B$7:$R$2292,13,0)</f>
        <v>-3.2734000000000001</v>
      </c>
      <c r="K11" s="61">
        <f t="shared" si="3"/>
        <v>20</v>
      </c>
      <c r="L11" s="60">
        <f>VLOOKUP($A11,'Return Data'!$B$7:$R$2292,17,0)</f>
        <v>13.010899999999999</v>
      </c>
      <c r="M11" s="61">
        <f t="shared" si="4"/>
        <v>16</v>
      </c>
      <c r="N11" s="60">
        <f>VLOOKUP($A11,'Return Data'!$B$7:$R$2292,14,0)</f>
        <v>16.366800000000001</v>
      </c>
      <c r="O11" s="61">
        <f t="shared" si="5"/>
        <v>12</v>
      </c>
      <c r="P11" s="60">
        <f>VLOOKUP($A11,'Return Data'!$B$7:$R$2292,15,0)</f>
        <v>12.802099999999999</v>
      </c>
      <c r="Q11" s="61">
        <f t="shared" si="7"/>
        <v>4</v>
      </c>
      <c r="R11" s="60">
        <f>VLOOKUP($A11,'Return Data'!$B$7:$R$2292,16,0)</f>
        <v>13.977499999999999</v>
      </c>
      <c r="S11" s="62">
        <f t="shared" si="6"/>
        <v>17</v>
      </c>
    </row>
    <row r="12" spans="1:20" x14ac:dyDescent="0.3">
      <c r="A12" s="94" t="s">
        <v>1689</v>
      </c>
      <c r="B12" s="59">
        <f>VLOOKUP($A12,'Return Data'!$B$7:$R$2292,3,0)</f>
        <v>44958</v>
      </c>
      <c r="C12" s="60">
        <f>VLOOKUP($A12,'Return Data'!$B$7:$R$2292,4,0)</f>
        <v>68.058000000000007</v>
      </c>
      <c r="D12" s="60">
        <f>VLOOKUP($A12,'Return Data'!$B$7:$R$2292,10,0)</f>
        <v>-3.3184999999999998</v>
      </c>
      <c r="E12" s="61">
        <f t="shared" si="0"/>
        <v>12</v>
      </c>
      <c r="F12" s="60">
        <f>VLOOKUP($A12,'Return Data'!$B$7:$R$2292,11,0)</f>
        <v>-0.43009999999999998</v>
      </c>
      <c r="G12" s="61">
        <f t="shared" si="1"/>
        <v>24</v>
      </c>
      <c r="H12" s="60">
        <f>VLOOKUP($A12,'Return Data'!$B$7:$R$2292,12,0)</f>
        <v>2.8595000000000002</v>
      </c>
      <c r="I12" s="61">
        <f t="shared" si="2"/>
        <v>13</v>
      </c>
      <c r="J12" s="60">
        <f>VLOOKUP($A12,'Return Data'!$B$7:$R$2292,13,0)</f>
        <v>-4.2462</v>
      </c>
      <c r="K12" s="61">
        <f t="shared" si="3"/>
        <v>25</v>
      </c>
      <c r="L12" s="60">
        <f>VLOOKUP($A12,'Return Data'!$B$7:$R$2292,17,0)</f>
        <v>10.853999999999999</v>
      </c>
      <c r="M12" s="61">
        <f t="shared" si="4"/>
        <v>23</v>
      </c>
      <c r="N12" s="60">
        <f>VLOOKUP($A12,'Return Data'!$B$7:$R$2292,14,0)</f>
        <v>13.6218</v>
      </c>
      <c r="O12" s="61">
        <f t="shared" si="5"/>
        <v>19</v>
      </c>
      <c r="P12" s="60">
        <f>VLOOKUP($A12,'Return Data'!$B$7:$R$2292,15,0)</f>
        <v>10.7834</v>
      </c>
      <c r="Q12" s="61">
        <f t="shared" si="7"/>
        <v>15</v>
      </c>
      <c r="R12" s="60">
        <f>VLOOKUP($A12,'Return Data'!$B$7:$R$2292,16,0)</f>
        <v>14.1889</v>
      </c>
      <c r="S12" s="62">
        <f t="shared" si="6"/>
        <v>15</v>
      </c>
    </row>
    <row r="13" spans="1:20" x14ac:dyDescent="0.3">
      <c r="A13" s="94" t="s">
        <v>1613</v>
      </c>
      <c r="B13" s="59">
        <f>VLOOKUP($A13,'Return Data'!$B$7:$R$2292,3,0)</f>
        <v>44958</v>
      </c>
      <c r="C13" s="60">
        <f>VLOOKUP($A13,'Return Data'!$B$7:$R$2292,4,0)</f>
        <v>25.440999999999999</v>
      </c>
      <c r="D13" s="60">
        <f>VLOOKUP($A13,'Return Data'!$B$7:$R$2292,10,0)</f>
        <v>-3.6545000000000001</v>
      </c>
      <c r="E13" s="61">
        <f t="shared" si="0"/>
        <v>16</v>
      </c>
      <c r="F13" s="60">
        <f>VLOOKUP($A13,'Return Data'!$B$7:$R$2292,11,0)</f>
        <v>2.0293000000000001</v>
      </c>
      <c r="G13" s="61">
        <f t="shared" si="1"/>
        <v>12</v>
      </c>
      <c r="H13" s="60">
        <f>VLOOKUP($A13,'Return Data'!$B$7:$R$2292,12,0)</f>
        <v>4.6696</v>
      </c>
      <c r="I13" s="61">
        <f t="shared" si="2"/>
        <v>9</v>
      </c>
      <c r="J13" s="60">
        <f>VLOOKUP($A13,'Return Data'!$B$7:$R$2292,13,0)</f>
        <v>-0.2666</v>
      </c>
      <c r="K13" s="61">
        <f t="shared" si="3"/>
        <v>12</v>
      </c>
      <c r="L13" s="60">
        <f>VLOOKUP($A13,'Return Data'!$B$7:$R$2292,17,0)</f>
        <v>15.463200000000001</v>
      </c>
      <c r="M13" s="61">
        <f t="shared" si="4"/>
        <v>13</v>
      </c>
      <c r="N13" s="60">
        <f>VLOOKUP($A13,'Return Data'!$B$7:$R$2292,14,0)</f>
        <v>16.407499999999999</v>
      </c>
      <c r="O13" s="61">
        <f t="shared" si="5"/>
        <v>11</v>
      </c>
      <c r="P13" s="60">
        <f>VLOOKUP($A13,'Return Data'!$B$7:$R$2292,15,0)</f>
        <v>10.8429</v>
      </c>
      <c r="Q13" s="61">
        <f t="shared" si="7"/>
        <v>13</v>
      </c>
      <c r="R13" s="60">
        <f>VLOOKUP($A13,'Return Data'!$B$7:$R$2292,16,0)</f>
        <v>12.380699999999999</v>
      </c>
      <c r="S13" s="62">
        <f t="shared" si="6"/>
        <v>24</v>
      </c>
    </row>
    <row r="14" spans="1:20" x14ac:dyDescent="0.3">
      <c r="A14" s="58" t="s">
        <v>1619</v>
      </c>
      <c r="B14" s="59">
        <f>VLOOKUP($A14,'Return Data'!$B$7:$R$2292,3,0)</f>
        <v>44958</v>
      </c>
      <c r="C14" s="60">
        <f>VLOOKUP($A14,'Return Data'!$B$7:$R$2292,4,0)</f>
        <v>1065.6854000000001</v>
      </c>
      <c r="D14" s="60">
        <f>VLOOKUP($A14,'Return Data'!$B$7:$R$2292,10,0)</f>
        <v>-4.5346000000000002</v>
      </c>
      <c r="E14" s="61">
        <f t="shared" si="0"/>
        <v>22</v>
      </c>
      <c r="F14" s="60">
        <f>VLOOKUP($A14,'Return Data'!$B$7:$R$2292,11,0)</f>
        <v>3.7090999999999998</v>
      </c>
      <c r="G14" s="61">
        <f t="shared" si="1"/>
        <v>3</v>
      </c>
      <c r="H14" s="60">
        <f>VLOOKUP($A14,'Return Data'!$B$7:$R$2292,12,0)</f>
        <v>4.7271999999999998</v>
      </c>
      <c r="I14" s="61">
        <f t="shared" si="2"/>
        <v>8</v>
      </c>
      <c r="J14" s="60">
        <f>VLOOKUP($A14,'Return Data'!$B$7:$R$2292,13,0)</f>
        <v>-0.19020000000000001</v>
      </c>
      <c r="K14" s="61">
        <f t="shared" si="3"/>
        <v>11</v>
      </c>
      <c r="L14" s="60">
        <f>VLOOKUP($A14,'Return Data'!$B$7:$R$2292,17,0)</f>
        <v>15.903499999999999</v>
      </c>
      <c r="M14" s="61">
        <f t="shared" si="4"/>
        <v>9</v>
      </c>
      <c r="N14" s="60">
        <f>VLOOKUP($A14,'Return Data'!$B$7:$R$2292,14,0)</f>
        <v>18.6326</v>
      </c>
      <c r="O14" s="61">
        <f t="shared" si="5"/>
        <v>8</v>
      </c>
      <c r="P14" s="60">
        <f>VLOOKUP($A14,'Return Data'!$B$7:$R$2292,15,0)</f>
        <v>10.7882</v>
      </c>
      <c r="Q14" s="61">
        <f t="shared" si="7"/>
        <v>14</v>
      </c>
      <c r="R14" s="60">
        <f>VLOOKUP($A14,'Return Data'!$B$7:$R$2292,16,0)</f>
        <v>15.285299999999999</v>
      </c>
      <c r="S14" s="62">
        <f t="shared" si="6"/>
        <v>9</v>
      </c>
    </row>
    <row r="15" spans="1:20" x14ac:dyDescent="0.3">
      <c r="A15" s="58" t="s">
        <v>1621</v>
      </c>
      <c r="B15" s="59">
        <f>VLOOKUP($A15,'Return Data'!$B$7:$R$2292,3,0)</f>
        <v>44958</v>
      </c>
      <c r="C15" s="60">
        <f>VLOOKUP($A15,'Return Data'!$B$7:$R$2292,4,0)</f>
        <v>1212.027</v>
      </c>
      <c r="D15" s="60">
        <f>VLOOKUP($A15,'Return Data'!$B$7:$R$2292,10,0)</f>
        <v>-1.2743</v>
      </c>
      <c r="E15" s="61">
        <f t="shared" si="0"/>
        <v>4</v>
      </c>
      <c r="F15" s="60">
        <f>VLOOKUP($A15,'Return Data'!$B$7:$R$2292,11,0)</f>
        <v>6.7622</v>
      </c>
      <c r="G15" s="61">
        <f t="shared" si="1"/>
        <v>1</v>
      </c>
      <c r="H15" s="60">
        <f>VLOOKUP($A15,'Return Data'!$B$7:$R$2292,12,0)</f>
        <v>11.0984</v>
      </c>
      <c r="I15" s="61">
        <f t="shared" si="2"/>
        <v>1</v>
      </c>
      <c r="J15" s="60">
        <f>VLOOKUP($A15,'Return Data'!$B$7:$R$2292,13,0)</f>
        <v>10.599299999999999</v>
      </c>
      <c r="K15" s="61">
        <f t="shared" si="3"/>
        <v>1</v>
      </c>
      <c r="L15" s="60">
        <f>VLOOKUP($A15,'Return Data'!$B$7:$R$2292,17,0)</f>
        <v>22.951699999999999</v>
      </c>
      <c r="M15" s="61">
        <f t="shared" si="4"/>
        <v>3</v>
      </c>
      <c r="N15" s="60">
        <f>VLOOKUP($A15,'Return Data'!$B$7:$R$2292,14,0)</f>
        <v>20.241099999999999</v>
      </c>
      <c r="O15" s="61">
        <f t="shared" si="5"/>
        <v>5</v>
      </c>
      <c r="P15" s="60">
        <f>VLOOKUP($A15,'Return Data'!$B$7:$R$2292,15,0)</f>
        <v>11.7338</v>
      </c>
      <c r="Q15" s="61">
        <f t="shared" si="7"/>
        <v>8</v>
      </c>
      <c r="R15" s="60">
        <f>VLOOKUP($A15,'Return Data'!$B$7:$R$2292,16,0)</f>
        <v>15.089</v>
      </c>
      <c r="S15" s="62">
        <f t="shared" si="6"/>
        <v>10</v>
      </c>
    </row>
    <row r="16" spans="1:20" x14ac:dyDescent="0.3">
      <c r="A16" s="102" t="s">
        <v>1615</v>
      </c>
      <c r="B16" s="59">
        <f>VLOOKUP($A16,'Return Data'!$B$7:$R$2292,3,0)</f>
        <v>44958</v>
      </c>
      <c r="C16" s="60">
        <f>VLOOKUP($A16,'Return Data'!$B$7:$R$2292,4,0)</f>
        <v>139.7105</v>
      </c>
      <c r="D16" s="60">
        <f>VLOOKUP($A16,'Return Data'!$B$7:$R$2292,10,0)</f>
        <v>-1.7944</v>
      </c>
      <c r="E16" s="61">
        <f t="shared" si="0"/>
        <v>5</v>
      </c>
      <c r="F16" s="60">
        <f>VLOOKUP($A16,'Return Data'!$B$7:$R$2292,11,0)</f>
        <v>1.3236000000000001</v>
      </c>
      <c r="G16" s="61">
        <f t="shared" si="1"/>
        <v>15</v>
      </c>
      <c r="H16" s="60">
        <f>VLOOKUP($A16,'Return Data'!$B$7:$R$2292,12,0)</f>
        <v>0.74239999999999995</v>
      </c>
      <c r="I16" s="61">
        <f t="shared" si="2"/>
        <v>22</v>
      </c>
      <c r="J16" s="60">
        <f>VLOOKUP($A16,'Return Data'!$B$7:$R$2292,13,0)</f>
        <v>-4.9817</v>
      </c>
      <c r="K16" s="61">
        <f t="shared" si="3"/>
        <v>27</v>
      </c>
      <c r="L16" s="60">
        <f>VLOOKUP($A16,'Return Data'!$B$7:$R$2292,17,0)</f>
        <v>12.005000000000001</v>
      </c>
      <c r="M16" s="61">
        <f t="shared" si="4"/>
        <v>19</v>
      </c>
      <c r="N16" s="60">
        <f>VLOOKUP($A16,'Return Data'!$B$7:$R$2292,14,0)</f>
        <v>13.7149</v>
      </c>
      <c r="O16" s="61">
        <f t="shared" si="5"/>
        <v>18</v>
      </c>
      <c r="P16" s="60">
        <f>VLOOKUP($A16,'Return Data'!$B$7:$R$2292,15,0)</f>
        <v>7.6764000000000001</v>
      </c>
      <c r="Q16" s="61">
        <f t="shared" si="7"/>
        <v>20</v>
      </c>
      <c r="R16" s="60">
        <f>VLOOKUP($A16,'Return Data'!$B$7:$R$2292,16,0)</f>
        <v>13.694100000000001</v>
      </c>
      <c r="S16" s="62">
        <f t="shared" si="6"/>
        <v>20</v>
      </c>
    </row>
    <row r="17" spans="1:19" x14ac:dyDescent="0.3">
      <c r="A17" s="103" t="s">
        <v>1156</v>
      </c>
      <c r="B17" s="59">
        <f>VLOOKUP($A17,'Return Data'!$B$7:$R$2292,3,0)</f>
        <v>44958</v>
      </c>
      <c r="C17" s="60">
        <f>VLOOKUP($A17,'Return Data'!$B$7:$R$2292,4,0)</f>
        <v>499.75</v>
      </c>
      <c r="D17" s="60">
        <f>VLOOKUP($A17,'Return Data'!$B$7:$R$2292,10,0)</f>
        <v>-2.3123999999999998</v>
      </c>
      <c r="E17" s="61">
        <f t="shared" si="0"/>
        <v>8</v>
      </c>
      <c r="F17" s="60">
        <f>VLOOKUP($A17,'Return Data'!$B$7:$R$2292,11,0)</f>
        <v>2.95</v>
      </c>
      <c r="G17" s="61">
        <f t="shared" si="1"/>
        <v>10</v>
      </c>
      <c r="H17" s="60">
        <f>VLOOKUP($A17,'Return Data'!$B$7:$R$2292,12,0)</f>
        <v>5.0712000000000002</v>
      </c>
      <c r="I17" s="61">
        <f t="shared" si="2"/>
        <v>6</v>
      </c>
      <c r="J17" s="60">
        <f>VLOOKUP($A17,'Return Data'!$B$7:$R$2292,13,0)</f>
        <v>2.0230999999999999</v>
      </c>
      <c r="K17" s="61">
        <f t="shared" si="3"/>
        <v>4</v>
      </c>
      <c r="L17" s="60">
        <f>VLOOKUP($A17,'Return Data'!$B$7:$R$2292,17,0)</f>
        <v>16.9846</v>
      </c>
      <c r="M17" s="61">
        <f t="shared" si="4"/>
        <v>7</v>
      </c>
      <c r="N17" s="60">
        <f>VLOOKUP($A17,'Return Data'!$B$7:$R$2292,14,0)</f>
        <v>16.2713</v>
      </c>
      <c r="O17" s="61">
        <f t="shared" si="5"/>
        <v>13</v>
      </c>
      <c r="P17" s="60">
        <f>VLOOKUP($A17,'Return Data'!$B$7:$R$2292,15,0)</f>
        <v>10.858499999999999</v>
      </c>
      <c r="Q17" s="61">
        <f t="shared" si="7"/>
        <v>12</v>
      </c>
      <c r="R17" s="60">
        <f>VLOOKUP($A17,'Return Data'!$B$7:$R$2292,16,0)</f>
        <v>14.9199</v>
      </c>
      <c r="S17" s="62">
        <f t="shared" si="6"/>
        <v>13</v>
      </c>
    </row>
    <row r="18" spans="1:19" x14ac:dyDescent="0.3">
      <c r="A18" s="58" t="s">
        <v>1623</v>
      </c>
      <c r="B18" s="59">
        <f>VLOOKUP($A18,'Return Data'!$B$7:$R$2292,3,0)</f>
        <v>44958</v>
      </c>
      <c r="C18" s="60">
        <f>VLOOKUP($A18,'Return Data'!$B$7:$R$2292,4,0)</f>
        <v>37.869999999999997</v>
      </c>
      <c r="D18" s="60">
        <f>VLOOKUP($A18,'Return Data'!$B$7:$R$2292,10,0)</f>
        <v>-5.9598000000000004</v>
      </c>
      <c r="E18" s="61">
        <f t="shared" si="0"/>
        <v>27</v>
      </c>
      <c r="F18" s="60">
        <f>VLOOKUP($A18,'Return Data'!$B$7:$R$2292,11,0)</f>
        <v>-1.1485000000000001</v>
      </c>
      <c r="G18" s="61">
        <f t="shared" si="1"/>
        <v>27</v>
      </c>
      <c r="H18" s="60">
        <f>VLOOKUP($A18,'Return Data'!$B$7:$R$2292,12,0)</f>
        <v>1.2296</v>
      </c>
      <c r="I18" s="61">
        <f t="shared" si="2"/>
        <v>20</v>
      </c>
      <c r="J18" s="60">
        <f>VLOOKUP($A18,'Return Data'!$B$7:$R$2292,13,0)</f>
        <v>-3.5895999999999999</v>
      </c>
      <c r="K18" s="61">
        <f t="shared" si="3"/>
        <v>23</v>
      </c>
      <c r="L18" s="60">
        <f>VLOOKUP($A18,'Return Data'!$B$7:$R$2292,17,0)</f>
        <v>15.597300000000001</v>
      </c>
      <c r="M18" s="61">
        <f t="shared" si="4"/>
        <v>12</v>
      </c>
      <c r="N18" s="60">
        <f>VLOOKUP($A18,'Return Data'!$B$7:$R$2292,14,0)</f>
        <v>15.955399999999999</v>
      </c>
      <c r="O18" s="61">
        <f t="shared" si="5"/>
        <v>15</v>
      </c>
      <c r="P18" s="60">
        <f>VLOOKUP($A18,'Return Data'!$B$7:$R$2292,15,0)</f>
        <v>10.938499999999999</v>
      </c>
      <c r="Q18" s="61">
        <f t="shared" si="7"/>
        <v>11</v>
      </c>
      <c r="R18" s="60">
        <f>VLOOKUP($A18,'Return Data'!$B$7:$R$2292,16,0)</f>
        <v>16.227499999999999</v>
      </c>
      <c r="S18" s="62">
        <f t="shared" si="6"/>
        <v>4</v>
      </c>
    </row>
    <row r="19" spans="1:19" x14ac:dyDescent="0.3">
      <c r="A19" s="58" t="s">
        <v>1643</v>
      </c>
      <c r="B19" s="59">
        <f>VLOOKUP($A19,'Return Data'!$B$7:$R$2292,3,0)</f>
        <v>44958</v>
      </c>
      <c r="C19" s="60">
        <f>VLOOKUP($A19,'Return Data'!$B$7:$R$2292,4,0)</f>
        <v>143.274</v>
      </c>
      <c r="D19" s="60">
        <f>VLOOKUP($A19,'Return Data'!$B$7:$R$2292,10,0)</f>
        <v>-4.8108000000000004</v>
      </c>
      <c r="E19" s="61">
        <f t="shared" si="0"/>
        <v>23</v>
      </c>
      <c r="F19" s="60">
        <f>VLOOKUP($A19,'Return Data'!$B$7:$R$2292,11,0)</f>
        <v>-0.49730000000000002</v>
      </c>
      <c r="G19" s="61">
        <f t="shared" si="1"/>
        <v>26</v>
      </c>
      <c r="H19" s="60">
        <f>VLOOKUP($A19,'Return Data'!$B$7:$R$2292,12,0)</f>
        <v>2.3532000000000002</v>
      </c>
      <c r="I19" s="61">
        <f t="shared" si="2"/>
        <v>16</v>
      </c>
      <c r="J19" s="60">
        <f>VLOOKUP($A19,'Return Data'!$B$7:$R$2292,13,0)</f>
        <v>-3.7589999999999999</v>
      </c>
      <c r="K19" s="61">
        <f t="shared" si="3"/>
        <v>24</v>
      </c>
      <c r="L19" s="60">
        <f>VLOOKUP($A19,'Return Data'!$B$7:$R$2292,17,0)</f>
        <v>11.9643</v>
      </c>
      <c r="M19" s="61">
        <f t="shared" si="4"/>
        <v>20</v>
      </c>
      <c r="N19" s="60">
        <f>VLOOKUP($A19,'Return Data'!$B$7:$R$2292,14,0)</f>
        <v>11.0815</v>
      </c>
      <c r="O19" s="61">
        <f t="shared" si="5"/>
        <v>26</v>
      </c>
      <c r="P19" s="60">
        <f>VLOOKUP($A19,'Return Data'!$B$7:$R$2292,15,0)</f>
        <v>7.4325999999999999</v>
      </c>
      <c r="Q19" s="61">
        <f t="shared" si="7"/>
        <v>21</v>
      </c>
      <c r="R19" s="60">
        <f>VLOOKUP($A19,'Return Data'!$B$7:$R$2292,16,0)</f>
        <v>13.355499999999999</v>
      </c>
      <c r="S19" s="62">
        <f t="shared" si="6"/>
        <v>21</v>
      </c>
    </row>
    <row r="20" spans="1:19" x14ac:dyDescent="0.3">
      <c r="A20" s="58" t="s">
        <v>1159</v>
      </c>
      <c r="B20" s="59">
        <f>VLOOKUP($A20,'Return Data'!$B$7:$R$2292,3,0)</f>
        <v>44958</v>
      </c>
      <c r="C20" s="60">
        <f>VLOOKUP($A20,'Return Data'!$B$7:$R$2292,4,0)</f>
        <v>89.49</v>
      </c>
      <c r="D20" s="60">
        <f>VLOOKUP($A20,'Return Data'!$B$7:$R$2292,10,0)</f>
        <v>-2.3248000000000002</v>
      </c>
      <c r="E20" s="61">
        <f t="shared" si="0"/>
        <v>9</v>
      </c>
      <c r="F20" s="60">
        <f>VLOOKUP($A20,'Return Data'!$B$7:$R$2292,11,0)</f>
        <v>3.3372000000000002</v>
      </c>
      <c r="G20" s="61">
        <f t="shared" si="1"/>
        <v>4</v>
      </c>
      <c r="H20" s="60">
        <f>VLOOKUP($A20,'Return Data'!$B$7:$R$2292,12,0)</f>
        <v>4.7892000000000001</v>
      </c>
      <c r="I20" s="61">
        <f t="shared" si="2"/>
        <v>7</v>
      </c>
      <c r="J20" s="60">
        <f>VLOOKUP($A20,'Return Data'!$B$7:$R$2292,13,0)</f>
        <v>-2.3673999999999999</v>
      </c>
      <c r="K20" s="61">
        <f t="shared" si="3"/>
        <v>17</v>
      </c>
      <c r="L20" s="60">
        <f>VLOOKUP($A20,'Return Data'!$B$7:$R$2292,17,0)</f>
        <v>15.8569</v>
      </c>
      <c r="M20" s="61">
        <f t="shared" si="4"/>
        <v>10</v>
      </c>
      <c r="N20" s="60">
        <f>VLOOKUP($A20,'Return Data'!$B$7:$R$2292,14,0)</f>
        <v>16.741</v>
      </c>
      <c r="O20" s="61">
        <f t="shared" si="5"/>
        <v>10</v>
      </c>
      <c r="P20" s="60">
        <f>VLOOKUP($A20,'Return Data'!$B$7:$R$2292,15,0)</f>
        <v>9.9453999999999994</v>
      </c>
      <c r="Q20" s="61">
        <f t="shared" si="7"/>
        <v>17</v>
      </c>
      <c r="R20" s="60">
        <f>VLOOKUP($A20,'Return Data'!$B$7:$R$2292,16,0)</f>
        <v>17.3565</v>
      </c>
      <c r="S20" s="62">
        <f t="shared" si="6"/>
        <v>3</v>
      </c>
    </row>
    <row r="21" spans="1:19" x14ac:dyDescent="0.3">
      <c r="A21" s="58" t="s">
        <v>1160</v>
      </c>
      <c r="B21" s="59">
        <f>VLOOKUP($A21,'Return Data'!$B$7:$R$2292,3,0)</f>
        <v>44958</v>
      </c>
      <c r="C21" s="60">
        <f>VLOOKUP($A21,'Return Data'!$B$7:$R$2292,4,0)</f>
        <v>14.688000000000001</v>
      </c>
      <c r="D21" s="60">
        <f>VLOOKUP($A21,'Return Data'!$B$7:$R$2292,10,0)</f>
        <v>-4.3189000000000002</v>
      </c>
      <c r="E21" s="61">
        <f t="shared" si="0"/>
        <v>21</v>
      </c>
      <c r="F21" s="60">
        <f>VLOOKUP($A21,'Return Data'!$B$7:$R$2292,11,0)</f>
        <v>2.9624000000000001</v>
      </c>
      <c r="G21" s="61">
        <f t="shared" si="1"/>
        <v>9</v>
      </c>
      <c r="H21" s="60">
        <f>VLOOKUP($A21,'Return Data'!$B$7:$R$2292,12,0)</f>
        <v>6.3616000000000001</v>
      </c>
      <c r="I21" s="61">
        <f t="shared" si="2"/>
        <v>4</v>
      </c>
      <c r="J21" s="60">
        <f>VLOOKUP($A21,'Return Data'!$B$7:$R$2292,13,0)</f>
        <v>0.41909999999999997</v>
      </c>
      <c r="K21" s="61">
        <f t="shared" si="3"/>
        <v>8</v>
      </c>
      <c r="L21" s="60">
        <f>VLOOKUP($A21,'Return Data'!$B$7:$R$2292,17,0)</f>
        <v>8.0222999999999995</v>
      </c>
      <c r="M21" s="61">
        <f t="shared" si="4"/>
        <v>27</v>
      </c>
      <c r="N21" s="60"/>
      <c r="O21" s="61"/>
      <c r="P21" s="60"/>
      <c r="Q21" s="61"/>
      <c r="R21" s="60">
        <f>VLOOKUP($A21,'Return Data'!$B$7:$R$2292,16,0)</f>
        <v>10.8858</v>
      </c>
      <c r="S21" s="62">
        <f t="shared" si="6"/>
        <v>28</v>
      </c>
    </row>
    <row r="22" spans="1:19" x14ac:dyDescent="0.3">
      <c r="A22" s="58" t="s">
        <v>1624</v>
      </c>
      <c r="B22" s="59">
        <f>VLOOKUP($A22,'Return Data'!$B$7:$R$2292,3,0)</f>
        <v>44958</v>
      </c>
      <c r="C22" s="60">
        <f>VLOOKUP($A22,'Return Data'!$B$7:$R$2292,4,0)</f>
        <v>59.3142</v>
      </c>
      <c r="D22" s="60">
        <f>VLOOKUP($A22,'Return Data'!$B$7:$R$2292,10,0)</f>
        <v>-2.0024000000000002</v>
      </c>
      <c r="E22" s="61">
        <f t="shared" si="0"/>
        <v>6</v>
      </c>
      <c r="F22" s="60">
        <f>VLOOKUP($A22,'Return Data'!$B$7:$R$2292,11,0)</f>
        <v>2.9878</v>
      </c>
      <c r="G22" s="61">
        <f t="shared" si="1"/>
        <v>8</v>
      </c>
      <c r="H22" s="60">
        <f>VLOOKUP($A22,'Return Data'!$B$7:$R$2292,12,0)</f>
        <v>8.4772999999999996</v>
      </c>
      <c r="I22" s="61">
        <f t="shared" si="2"/>
        <v>3</v>
      </c>
      <c r="J22" s="60">
        <f>VLOOKUP($A22,'Return Data'!$B$7:$R$2292,13,0)</f>
        <v>3.1358999999999999</v>
      </c>
      <c r="K22" s="61">
        <f t="shared" si="3"/>
        <v>3</v>
      </c>
      <c r="L22" s="60">
        <f>VLOOKUP($A22,'Return Data'!$B$7:$R$2292,17,0)</f>
        <v>16.584499999999998</v>
      </c>
      <c r="M22" s="61">
        <f t="shared" si="4"/>
        <v>8</v>
      </c>
      <c r="N22" s="60">
        <f>VLOOKUP($A22,'Return Data'!$B$7:$R$2292,14,0)</f>
        <v>16.221599999999999</v>
      </c>
      <c r="O22" s="61">
        <f t="shared" ref="O22:O34" si="8">RANK(N22,N$8:N$39,0)</f>
        <v>14</v>
      </c>
      <c r="P22" s="60">
        <f>VLOOKUP($A22,'Return Data'!$B$7:$R$2292,15,0)</f>
        <v>11.910500000000001</v>
      </c>
      <c r="Q22" s="61">
        <f>RANK(P22,P$8:P$39,0)</f>
        <v>5</v>
      </c>
      <c r="R22" s="60">
        <f>VLOOKUP($A22,'Return Data'!$B$7:$R$2292,16,0)</f>
        <v>15.6028</v>
      </c>
      <c r="S22" s="62">
        <f t="shared" si="6"/>
        <v>7</v>
      </c>
    </row>
    <row r="23" spans="1:19" x14ac:dyDescent="0.3">
      <c r="A23" s="58" t="s">
        <v>1632</v>
      </c>
      <c r="B23" s="59">
        <f>VLOOKUP($A23,'Return Data'!$B$7:$R$2292,3,0)</f>
        <v>44958</v>
      </c>
      <c r="C23" s="60">
        <f>VLOOKUP($A23,'Return Data'!$B$7:$R$2292,4,0)</f>
        <v>59.076999999999998</v>
      </c>
      <c r="D23" s="60">
        <f>VLOOKUP($A23,'Return Data'!$B$7:$R$2292,10,0)</f>
        <v>-2.8307000000000002</v>
      </c>
      <c r="E23" s="61">
        <f t="shared" si="0"/>
        <v>10</v>
      </c>
      <c r="F23" s="60">
        <f>VLOOKUP($A23,'Return Data'!$B$7:$R$2292,11,0)</f>
        <v>3.1461999999999999</v>
      </c>
      <c r="G23" s="61">
        <f t="shared" si="1"/>
        <v>7</v>
      </c>
      <c r="H23" s="60">
        <f>VLOOKUP($A23,'Return Data'!$B$7:$R$2292,12,0)</f>
        <v>5.1547999999999998</v>
      </c>
      <c r="I23" s="61">
        <f t="shared" si="2"/>
        <v>5</v>
      </c>
      <c r="J23" s="60">
        <f>VLOOKUP($A23,'Return Data'!$B$7:$R$2292,13,0)</f>
        <v>1.1021000000000001</v>
      </c>
      <c r="K23" s="61">
        <f t="shared" si="3"/>
        <v>5</v>
      </c>
      <c r="L23" s="60">
        <f>VLOOKUP($A23,'Return Data'!$B$7:$R$2292,17,0)</f>
        <v>12.3726</v>
      </c>
      <c r="M23" s="61">
        <f t="shared" si="4"/>
        <v>17</v>
      </c>
      <c r="N23" s="60">
        <f>VLOOKUP($A23,'Return Data'!$B$7:$R$2292,14,0)</f>
        <v>13.374599999999999</v>
      </c>
      <c r="O23" s="61">
        <f t="shared" si="8"/>
        <v>22</v>
      </c>
      <c r="P23" s="60">
        <f>VLOOKUP($A23,'Return Data'!$B$7:$R$2292,15,0)</f>
        <v>10.476599999999999</v>
      </c>
      <c r="Q23" s="61">
        <f>RANK(P23,P$8:P$39,0)</f>
        <v>16</v>
      </c>
      <c r="R23" s="60">
        <f>VLOOKUP($A23,'Return Data'!$B$7:$R$2292,16,0)</f>
        <v>15.8551</v>
      </c>
      <c r="S23" s="62">
        <f t="shared" si="6"/>
        <v>5</v>
      </c>
    </row>
    <row r="24" spans="1:19" x14ac:dyDescent="0.3">
      <c r="A24" s="58" t="s">
        <v>1645</v>
      </c>
      <c r="B24" s="59">
        <f>VLOOKUP($A24,'Return Data'!$B$7:$R$2292,3,0)</f>
        <v>0</v>
      </c>
      <c r="C24" s="60">
        <f>VLOOKUP($A24,'Return Data'!$B$7:$R$2292,4,0)</f>
        <v>0</v>
      </c>
      <c r="D24" s="60">
        <f>VLOOKUP($A24,'Return Data'!$B$7:$R$2292,10,0)</f>
        <v>0</v>
      </c>
      <c r="E24" s="61">
        <f t="shared" si="0"/>
        <v>2</v>
      </c>
      <c r="F24" s="60">
        <f>VLOOKUP($A24,'Return Data'!$B$7:$R$2292,11,0)</f>
        <v>0</v>
      </c>
      <c r="G24" s="61">
        <f t="shared" si="1"/>
        <v>21</v>
      </c>
      <c r="H24" s="60">
        <f>VLOOKUP($A24,'Return Data'!$B$7:$R$2292,12,0)</f>
        <v>0</v>
      </c>
      <c r="I24" s="61">
        <f t="shared" si="2"/>
        <v>24</v>
      </c>
      <c r="J24" s="60">
        <f>VLOOKUP($A24,'Return Data'!$B$7:$R$2292,13,0)</f>
        <v>0</v>
      </c>
      <c r="K24" s="61">
        <f t="shared" si="3"/>
        <v>9</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1647</v>
      </c>
      <c r="B25" s="59">
        <f>VLOOKUP($A25,'Return Data'!$B$7:$R$2292,3,0)</f>
        <v>44958</v>
      </c>
      <c r="C25" s="60">
        <f>VLOOKUP($A25,'Return Data'!$B$7:$R$2292,4,0)</f>
        <v>69.177700000000002</v>
      </c>
      <c r="D25" s="60">
        <f>VLOOKUP($A25,'Return Data'!$B$7:$R$2292,10,0)</f>
        <v>-4.8598999999999997</v>
      </c>
      <c r="E25" s="61">
        <f t="shared" si="0"/>
        <v>24</v>
      </c>
      <c r="F25" s="60">
        <f>VLOOKUP($A25,'Return Data'!$B$7:$R$2292,11,0)</f>
        <v>-0.47389999999999999</v>
      </c>
      <c r="G25" s="61">
        <f t="shared" si="1"/>
        <v>25</v>
      </c>
      <c r="H25" s="60">
        <f>VLOOKUP($A25,'Return Data'!$B$7:$R$2292,12,0)</f>
        <v>1.4930000000000001</v>
      </c>
      <c r="I25" s="61">
        <f t="shared" si="2"/>
        <v>18</v>
      </c>
      <c r="J25" s="60">
        <f>VLOOKUP($A25,'Return Data'!$B$7:$R$2292,13,0)</f>
        <v>-4.3524000000000003</v>
      </c>
      <c r="K25" s="61">
        <f t="shared" si="3"/>
        <v>26</v>
      </c>
      <c r="L25" s="60">
        <f>VLOOKUP($A25,'Return Data'!$B$7:$R$2292,17,0)</f>
        <v>8.2116000000000007</v>
      </c>
      <c r="M25" s="61">
        <f t="shared" si="4"/>
        <v>26</v>
      </c>
      <c r="N25" s="60">
        <f>VLOOKUP($A25,'Return Data'!$B$7:$R$2292,14,0)</f>
        <v>8.5869999999999997</v>
      </c>
      <c r="O25" s="61">
        <f t="shared" si="8"/>
        <v>28</v>
      </c>
      <c r="P25" s="60">
        <f>VLOOKUP($A25,'Return Data'!$B$7:$R$2292,15,0)</f>
        <v>6.8507999999999996</v>
      </c>
      <c r="Q25" s="61">
        <f>RANK(P25,P$8:P$39,0)</f>
        <v>22</v>
      </c>
      <c r="R25" s="60">
        <f>VLOOKUP($A25,'Return Data'!$B$7:$R$2292,16,0)</f>
        <v>9.5835000000000008</v>
      </c>
      <c r="S25" s="62">
        <f t="shared" si="6"/>
        <v>29</v>
      </c>
    </row>
    <row r="26" spans="1:19" x14ac:dyDescent="0.3">
      <c r="A26" s="58" t="s">
        <v>1162</v>
      </c>
      <c r="B26" s="59">
        <f>VLOOKUP($A26,'Return Data'!$B$7:$R$2292,3,0)</f>
        <v>44958</v>
      </c>
      <c r="C26" s="60">
        <f>VLOOKUP($A26,'Return Data'!$B$7:$R$2292,4,0)</f>
        <v>22.206399999999999</v>
      </c>
      <c r="D26" s="60">
        <f>VLOOKUP($A26,'Return Data'!$B$7:$R$2292,10,0)</f>
        <v>-6.1012000000000004</v>
      </c>
      <c r="E26" s="61">
        <f t="shared" si="0"/>
        <v>28</v>
      </c>
      <c r="F26" s="60">
        <f>VLOOKUP($A26,'Return Data'!$B$7:$R$2292,11,0)</f>
        <v>0.68240000000000001</v>
      </c>
      <c r="G26" s="61">
        <f t="shared" si="1"/>
        <v>18</v>
      </c>
      <c r="H26" s="60">
        <f>VLOOKUP($A26,'Return Data'!$B$7:$R$2292,12,0)</f>
        <v>-1.2272000000000001</v>
      </c>
      <c r="I26" s="61">
        <f t="shared" si="2"/>
        <v>27</v>
      </c>
      <c r="J26" s="60">
        <f>VLOOKUP($A26,'Return Data'!$B$7:$R$2292,13,0)</f>
        <v>-3.5465</v>
      </c>
      <c r="K26" s="61">
        <f t="shared" si="3"/>
        <v>22</v>
      </c>
      <c r="L26" s="60">
        <f>VLOOKUP($A26,'Return Data'!$B$7:$R$2292,17,0)</f>
        <v>20.609300000000001</v>
      </c>
      <c r="M26" s="61">
        <f t="shared" si="4"/>
        <v>4</v>
      </c>
      <c r="N26" s="60">
        <f>VLOOKUP($A26,'Return Data'!$B$7:$R$2292,14,0)</f>
        <v>20.781400000000001</v>
      </c>
      <c r="O26" s="61">
        <f t="shared" si="8"/>
        <v>4</v>
      </c>
      <c r="P26" s="60"/>
      <c r="Q26" s="61"/>
      <c r="R26" s="60">
        <f>VLOOKUP($A26,'Return Data'!$B$7:$R$2292,16,0)</f>
        <v>14.934799999999999</v>
      </c>
      <c r="S26" s="62">
        <f t="shared" si="6"/>
        <v>12</v>
      </c>
    </row>
    <row r="27" spans="1:19" x14ac:dyDescent="0.3">
      <c r="A27" s="58" t="s">
        <v>1641</v>
      </c>
      <c r="B27" s="59">
        <f>VLOOKUP($A27,'Return Data'!$B$7:$R$2292,3,0)</f>
        <v>44958</v>
      </c>
      <c r="C27" s="60">
        <f>VLOOKUP($A27,'Return Data'!$B$7:$R$2292,4,0)</f>
        <v>34.237499999999997</v>
      </c>
      <c r="D27" s="60">
        <f>VLOOKUP($A27,'Return Data'!$B$7:$R$2292,10,0)</f>
        <v>-9.5782000000000007</v>
      </c>
      <c r="E27" s="61">
        <f t="shared" si="0"/>
        <v>32</v>
      </c>
      <c r="F27" s="60">
        <f>VLOOKUP($A27,'Return Data'!$B$7:$R$2292,11,0)</f>
        <v>-2.024</v>
      </c>
      <c r="G27" s="61">
        <f t="shared" si="1"/>
        <v>28</v>
      </c>
      <c r="H27" s="60">
        <f>VLOOKUP($A27,'Return Data'!$B$7:$R$2292,12,0)</f>
        <v>-1.3111999999999999</v>
      </c>
      <c r="I27" s="61">
        <f t="shared" si="2"/>
        <v>28</v>
      </c>
      <c r="J27" s="60">
        <f>VLOOKUP($A27,'Return Data'!$B$7:$R$2292,13,0)</f>
        <v>-6.6810999999999998</v>
      </c>
      <c r="K27" s="61">
        <f t="shared" si="3"/>
        <v>29</v>
      </c>
      <c r="L27" s="60">
        <f>VLOOKUP($A27,'Return Data'!$B$7:$R$2292,17,0)</f>
        <v>2.7568000000000001</v>
      </c>
      <c r="M27" s="61">
        <f t="shared" si="4"/>
        <v>30</v>
      </c>
      <c r="N27" s="60">
        <f>VLOOKUP($A27,'Return Data'!$B$7:$R$2292,14,0)</f>
        <v>5.9573</v>
      </c>
      <c r="O27" s="61">
        <f t="shared" si="8"/>
        <v>29</v>
      </c>
      <c r="P27" s="60">
        <f>VLOOKUP($A27,'Return Data'!$B$7:$R$2292,15,0)</f>
        <v>3.7566999999999999</v>
      </c>
      <c r="Q27" s="61">
        <f>RANK(P27,P$8:P$39,0)</f>
        <v>24</v>
      </c>
      <c r="R27" s="60">
        <f>VLOOKUP($A27,'Return Data'!$B$7:$R$2292,16,0)</f>
        <v>15.0662</v>
      </c>
      <c r="S27" s="62">
        <f t="shared" si="6"/>
        <v>11</v>
      </c>
    </row>
    <row r="28" spans="1:19" x14ac:dyDescent="0.3">
      <c r="A28" s="58" t="s">
        <v>1817</v>
      </c>
      <c r="B28" s="59">
        <f>VLOOKUP($A28,'Return Data'!$B$7:$R$2292,3,0)</f>
        <v>44958</v>
      </c>
      <c r="C28" s="60">
        <f>VLOOKUP($A28,'Return Data'!$B$7:$R$2292,4,0)</f>
        <v>17.462900000000001</v>
      </c>
      <c r="D28" s="60">
        <f>VLOOKUP($A28,'Return Data'!$B$7:$R$2292,10,0)</f>
        <v>-3.4228000000000001</v>
      </c>
      <c r="E28" s="61">
        <f t="shared" si="0"/>
        <v>13</v>
      </c>
      <c r="F28" s="60">
        <f>VLOOKUP($A28,'Return Data'!$B$7:$R$2292,11,0)</f>
        <v>2.7423000000000002</v>
      </c>
      <c r="G28" s="61">
        <f t="shared" si="1"/>
        <v>11</v>
      </c>
      <c r="H28" s="60">
        <f>VLOOKUP($A28,'Return Data'!$B$7:$R$2292,12,0)</f>
        <v>3.9056000000000002</v>
      </c>
      <c r="I28" s="61">
        <f t="shared" si="2"/>
        <v>11</v>
      </c>
      <c r="J28" s="60">
        <f>VLOOKUP($A28,'Return Data'!$B$7:$R$2292,13,0)</f>
        <v>1.0801000000000001</v>
      </c>
      <c r="K28" s="61">
        <f t="shared" si="3"/>
        <v>6</v>
      </c>
      <c r="L28" s="60">
        <f>VLOOKUP($A28,'Return Data'!$B$7:$R$2292,17,0)</f>
        <v>15.693199999999999</v>
      </c>
      <c r="M28" s="61">
        <f t="shared" si="4"/>
        <v>11</v>
      </c>
      <c r="N28" s="60">
        <f>VLOOKUP($A28,'Return Data'!$B$7:$R$2292,14,0)</f>
        <v>14.6228</v>
      </c>
      <c r="O28" s="61">
        <f t="shared" si="8"/>
        <v>16</v>
      </c>
      <c r="P28" s="60"/>
      <c r="Q28" s="61"/>
      <c r="R28" s="60">
        <f>VLOOKUP($A28,'Return Data'!$B$7:$R$2292,16,0)</f>
        <v>12.9747</v>
      </c>
      <c r="S28" s="62">
        <f t="shared" si="6"/>
        <v>22</v>
      </c>
    </row>
    <row r="29" spans="1:19" x14ac:dyDescent="0.3">
      <c r="A29" s="58" t="s">
        <v>1165</v>
      </c>
      <c r="B29" s="59">
        <f>VLOOKUP($A29,'Return Data'!$B$7:$R$2292,3,0)</f>
        <v>44958</v>
      </c>
      <c r="C29" s="60">
        <f>VLOOKUP($A29,'Return Data'!$B$7:$R$2292,4,0)</f>
        <v>175.33699999999999</v>
      </c>
      <c r="D29" s="60">
        <f>VLOOKUP($A29,'Return Data'!$B$7:$R$2292,10,0)</f>
        <v>-2.8563000000000001</v>
      </c>
      <c r="E29" s="61">
        <f t="shared" si="0"/>
        <v>11</v>
      </c>
      <c r="F29" s="60">
        <f>VLOOKUP($A29,'Return Data'!$B$7:$R$2292,11,0)</f>
        <v>4.8125</v>
      </c>
      <c r="G29" s="61">
        <f t="shared" si="1"/>
        <v>2</v>
      </c>
      <c r="H29" s="60">
        <f>VLOOKUP($A29,'Return Data'!$B$7:$R$2292,12,0)</f>
        <v>9.1115999999999993</v>
      </c>
      <c r="I29" s="61">
        <f t="shared" si="2"/>
        <v>2</v>
      </c>
      <c r="J29" s="60">
        <f>VLOOKUP($A29,'Return Data'!$B$7:$R$2292,13,0)</f>
        <v>9.4611999999999998</v>
      </c>
      <c r="K29" s="61">
        <f t="shared" si="3"/>
        <v>2</v>
      </c>
      <c r="L29" s="60">
        <f>VLOOKUP($A29,'Return Data'!$B$7:$R$2292,17,0)</f>
        <v>27.8582</v>
      </c>
      <c r="M29" s="61">
        <f t="shared" si="4"/>
        <v>1</v>
      </c>
      <c r="N29" s="60">
        <f>VLOOKUP($A29,'Return Data'!$B$7:$R$2292,14,0)</f>
        <v>19.020399999999999</v>
      </c>
      <c r="O29" s="61">
        <f t="shared" si="8"/>
        <v>7</v>
      </c>
      <c r="P29" s="60">
        <f>VLOOKUP($A29,'Return Data'!$B$7:$R$2292,15,0)</f>
        <v>11.262600000000001</v>
      </c>
      <c r="Q29" s="61">
        <f>RANK(P29,P$8:P$39,0)</f>
        <v>10</v>
      </c>
      <c r="R29" s="60">
        <f>VLOOKUP($A29,'Return Data'!$B$7:$R$2292,16,0)</f>
        <v>14.508900000000001</v>
      </c>
      <c r="S29" s="62">
        <f t="shared" si="6"/>
        <v>14</v>
      </c>
    </row>
    <row r="30" spans="1:19" x14ac:dyDescent="0.3">
      <c r="A30" s="58" t="s">
        <v>1606</v>
      </c>
      <c r="B30" s="59">
        <f>VLOOKUP($A30,'Return Data'!$B$7:$R$2292,3,0)</f>
        <v>44958</v>
      </c>
      <c r="C30" s="60">
        <f>VLOOKUP($A30,'Return Data'!$B$7:$R$2292,4,0)</f>
        <v>52.324100000000001</v>
      </c>
      <c r="D30" s="60">
        <f>VLOOKUP($A30,'Return Data'!$B$7:$R$2292,10,0)</f>
        <v>0.65249999999999997</v>
      </c>
      <c r="E30" s="61">
        <f t="shared" si="0"/>
        <v>1</v>
      </c>
      <c r="F30" s="60">
        <f>VLOOKUP($A30,'Return Data'!$B$7:$R$2292,11,0)</f>
        <v>3.2934000000000001</v>
      </c>
      <c r="G30" s="61">
        <f t="shared" si="1"/>
        <v>5</v>
      </c>
      <c r="H30" s="60">
        <f>VLOOKUP($A30,'Return Data'!$B$7:$R$2292,12,0)</f>
        <v>3.1616</v>
      </c>
      <c r="I30" s="61">
        <f t="shared" si="2"/>
        <v>12</v>
      </c>
      <c r="J30" s="60">
        <f>VLOOKUP($A30,'Return Data'!$B$7:$R$2292,13,0)</f>
        <v>-1.8495999999999999</v>
      </c>
      <c r="K30" s="61">
        <f t="shared" si="3"/>
        <v>15</v>
      </c>
      <c r="L30" s="60">
        <f>VLOOKUP($A30,'Return Data'!$B$7:$R$2292,17,0)</f>
        <v>17.7211</v>
      </c>
      <c r="M30" s="61">
        <f t="shared" si="4"/>
        <v>6</v>
      </c>
      <c r="N30" s="60">
        <f>VLOOKUP($A30,'Return Data'!$B$7:$R$2292,14,0)</f>
        <v>22.494599999999998</v>
      </c>
      <c r="O30" s="61">
        <f t="shared" si="8"/>
        <v>2</v>
      </c>
      <c r="P30" s="60">
        <f>VLOOKUP($A30,'Return Data'!$B$7:$R$2292,15,0)</f>
        <v>16.269300000000001</v>
      </c>
      <c r="Q30" s="61">
        <f>RANK(P30,P$8:P$39,0)</f>
        <v>2</v>
      </c>
      <c r="R30" s="60">
        <f>VLOOKUP($A30,'Return Data'!$B$7:$R$2292,16,0)</f>
        <v>18.629000000000001</v>
      </c>
      <c r="S30" s="62">
        <f t="shared" si="6"/>
        <v>2</v>
      </c>
    </row>
    <row r="31" spans="1:19" x14ac:dyDescent="0.3">
      <c r="A31" s="58" t="s">
        <v>1633</v>
      </c>
      <c r="B31" s="59">
        <f>VLOOKUP($A31,'Return Data'!$B$7:$R$2292,3,0)</f>
        <v>44958</v>
      </c>
      <c r="C31" s="60">
        <f>VLOOKUP($A31,'Return Data'!$B$7:$R$2292,4,0)</f>
        <v>27.72</v>
      </c>
      <c r="D31" s="60">
        <f>VLOOKUP($A31,'Return Data'!$B$7:$R$2292,10,0)</f>
        <v>-3.4819</v>
      </c>
      <c r="E31" s="61">
        <f t="shared" si="0"/>
        <v>14</v>
      </c>
      <c r="F31" s="60">
        <f>VLOOKUP($A31,'Return Data'!$B$7:$R$2292,11,0)</f>
        <v>-0.25190000000000001</v>
      </c>
      <c r="G31" s="61">
        <f t="shared" si="1"/>
        <v>23</v>
      </c>
      <c r="H31" s="60">
        <f>VLOOKUP($A31,'Return Data'!$B$7:$R$2292,12,0)</f>
        <v>3.61E-2</v>
      </c>
      <c r="I31" s="61">
        <f t="shared" si="2"/>
        <v>23</v>
      </c>
      <c r="J31" s="60">
        <f>VLOOKUP($A31,'Return Data'!$B$7:$R$2292,13,0)</f>
        <v>-7.3838999999999997</v>
      </c>
      <c r="K31" s="61">
        <f t="shared" si="3"/>
        <v>30</v>
      </c>
      <c r="L31" s="60">
        <f>VLOOKUP($A31,'Return Data'!$B$7:$R$2292,17,0)</f>
        <v>14.673</v>
      </c>
      <c r="M31" s="61">
        <f t="shared" si="4"/>
        <v>15</v>
      </c>
      <c r="N31" s="60">
        <f>VLOOKUP($A31,'Return Data'!$B$7:$R$2292,14,0)</f>
        <v>22.077200000000001</v>
      </c>
      <c r="O31" s="61">
        <f t="shared" si="8"/>
        <v>3</v>
      </c>
      <c r="P31" s="60">
        <f>VLOOKUP($A31,'Return Data'!$B$7:$R$2292,15,0)</f>
        <v>14.2418</v>
      </c>
      <c r="Q31" s="61">
        <f>RANK(P31,P$8:P$39,0)</f>
        <v>3</v>
      </c>
      <c r="R31" s="60">
        <f>VLOOKUP($A31,'Return Data'!$B$7:$R$2292,16,0)</f>
        <v>13.7377</v>
      </c>
      <c r="S31" s="62">
        <f t="shared" si="6"/>
        <v>19</v>
      </c>
    </row>
    <row r="32" spans="1:19" x14ac:dyDescent="0.3">
      <c r="A32" s="58" t="s">
        <v>1167</v>
      </c>
      <c r="B32" s="59">
        <f>VLOOKUP($A32,'Return Data'!$B$7:$R$2292,3,0)</f>
        <v>44958</v>
      </c>
      <c r="C32" s="60">
        <f>VLOOKUP($A32,'Return Data'!$B$7:$R$2292,4,0)</f>
        <v>444.99369999999999</v>
      </c>
      <c r="D32" s="60">
        <f>VLOOKUP($A32,'Return Data'!$B$7:$R$2292,10,0)</f>
        <v>-6.4172000000000002</v>
      </c>
      <c r="E32" s="61">
        <f t="shared" si="0"/>
        <v>29</v>
      </c>
      <c r="F32" s="60">
        <f>VLOOKUP($A32,'Return Data'!$B$7:$R$2292,11,0)</f>
        <v>1.4555</v>
      </c>
      <c r="G32" s="61">
        <f t="shared" si="1"/>
        <v>14</v>
      </c>
      <c r="H32" s="60">
        <f>VLOOKUP($A32,'Return Data'!$B$7:$R$2292,12,0)</f>
        <v>-0.45390000000000003</v>
      </c>
      <c r="I32" s="61">
        <f t="shared" si="2"/>
        <v>26</v>
      </c>
      <c r="J32" s="60">
        <f>VLOOKUP($A32,'Return Data'!$B$7:$R$2292,13,0)</f>
        <v>0.6744</v>
      </c>
      <c r="K32" s="61">
        <f t="shared" si="3"/>
        <v>7</v>
      </c>
      <c r="L32" s="60">
        <f>VLOOKUP($A32,'Return Data'!$B$7:$R$2292,17,0)</f>
        <v>26.8917</v>
      </c>
      <c r="M32" s="61">
        <f t="shared" si="4"/>
        <v>2</v>
      </c>
      <c r="N32" s="60">
        <f>VLOOKUP($A32,'Return Data'!$B$7:$R$2292,14,0)</f>
        <v>32.544899999999998</v>
      </c>
      <c r="O32" s="61">
        <f t="shared" si="8"/>
        <v>1</v>
      </c>
      <c r="P32" s="60">
        <f>VLOOKUP($A32,'Return Data'!$B$7:$R$2292,15,0)</f>
        <v>19.411200000000001</v>
      </c>
      <c r="Q32" s="61">
        <f>RANK(P32,P$8:P$39,0)</f>
        <v>1</v>
      </c>
      <c r="R32" s="60">
        <f>VLOOKUP($A32,'Return Data'!$B$7:$R$2292,16,0)</f>
        <v>19.508800000000001</v>
      </c>
      <c r="S32" s="62">
        <f t="shared" si="6"/>
        <v>1</v>
      </c>
    </row>
    <row r="33" spans="1:19" x14ac:dyDescent="0.3">
      <c r="A33" s="58" t="s">
        <v>1635</v>
      </c>
      <c r="B33" s="59">
        <f>VLOOKUP($A33,'Return Data'!$B$7:$R$2292,3,0)</f>
        <v>44958</v>
      </c>
      <c r="C33" s="60">
        <f>VLOOKUP($A33,'Return Data'!$B$7:$R$2292,4,0)</f>
        <v>81.644800000000004</v>
      </c>
      <c r="D33" s="60">
        <f>VLOOKUP($A33,'Return Data'!$B$7:$R$2292,10,0)</f>
        <v>-4.1581000000000001</v>
      </c>
      <c r="E33" s="61">
        <f t="shared" si="0"/>
        <v>20</v>
      </c>
      <c r="F33" s="60">
        <f>VLOOKUP($A33,'Return Data'!$B$7:$R$2292,11,0)</f>
        <v>0.29749999999999999</v>
      </c>
      <c r="G33" s="61">
        <f t="shared" si="1"/>
        <v>20</v>
      </c>
      <c r="H33" s="60">
        <f>VLOOKUP($A33,'Return Data'!$B$7:$R$2292,12,0)</f>
        <v>1.1288</v>
      </c>
      <c r="I33" s="61">
        <f t="shared" si="2"/>
        <v>21</v>
      </c>
      <c r="J33" s="60">
        <f>VLOOKUP($A33,'Return Data'!$B$7:$R$2292,13,0)</f>
        <v>-2.0375999999999999</v>
      </c>
      <c r="K33" s="61">
        <f t="shared" si="3"/>
        <v>16</v>
      </c>
      <c r="L33" s="60">
        <f>VLOOKUP($A33,'Return Data'!$B$7:$R$2292,17,0)</f>
        <v>12.1401</v>
      </c>
      <c r="M33" s="61">
        <f t="shared" si="4"/>
        <v>18</v>
      </c>
      <c r="N33" s="60">
        <f>VLOOKUP($A33,'Return Data'!$B$7:$R$2292,14,0)</f>
        <v>14.021000000000001</v>
      </c>
      <c r="O33" s="61">
        <f t="shared" si="8"/>
        <v>17</v>
      </c>
      <c r="P33" s="60">
        <f>VLOOKUP($A33,'Return Data'!$B$7:$R$2292,15,0)</f>
        <v>9.8401999999999994</v>
      </c>
      <c r="Q33" s="61">
        <f>RANK(P33,P$8:P$39,0)</f>
        <v>18</v>
      </c>
      <c r="R33" s="60">
        <f>VLOOKUP($A33,'Return Data'!$B$7:$R$2292,16,0)</f>
        <v>15.5463</v>
      </c>
      <c r="S33" s="62">
        <f t="shared" si="6"/>
        <v>8</v>
      </c>
    </row>
    <row r="34" spans="1:19" x14ac:dyDescent="0.3">
      <c r="A34" s="58" t="s">
        <v>1637</v>
      </c>
      <c r="B34" s="59">
        <f>VLOOKUP($A34,'Return Data'!$B$7:$R$2292,3,0)</f>
        <v>44958</v>
      </c>
      <c r="C34" s="60">
        <f>VLOOKUP($A34,'Return Data'!$B$7:$R$2292,4,0)</f>
        <v>15.748699999999999</v>
      </c>
      <c r="D34" s="60">
        <f>VLOOKUP($A34,'Return Data'!$B$7:$R$2292,10,0)</f>
        <v>-3.9169</v>
      </c>
      <c r="E34" s="61">
        <f t="shared" si="0"/>
        <v>18</v>
      </c>
      <c r="F34" s="60">
        <f>VLOOKUP($A34,'Return Data'!$B$7:$R$2292,11,0)</f>
        <v>1.0406</v>
      </c>
      <c r="G34" s="61">
        <f t="shared" si="1"/>
        <v>17</v>
      </c>
      <c r="H34" s="60">
        <f>VLOOKUP($A34,'Return Data'!$B$7:$R$2292,12,0)</f>
        <v>4.4295</v>
      </c>
      <c r="I34" s="61">
        <f t="shared" si="2"/>
        <v>10</v>
      </c>
      <c r="J34" s="60">
        <f>VLOOKUP($A34,'Return Data'!$B$7:$R$2292,13,0)</f>
        <v>-0.76929999999999998</v>
      </c>
      <c r="K34" s="61">
        <f t="shared" si="3"/>
        <v>13</v>
      </c>
      <c r="L34" s="60">
        <f>VLOOKUP($A34,'Return Data'!$B$7:$R$2292,17,0)</f>
        <v>11.318300000000001</v>
      </c>
      <c r="M34" s="61">
        <f t="shared" si="4"/>
        <v>22</v>
      </c>
      <c r="N34" s="60">
        <f>VLOOKUP($A34,'Return Data'!$B$7:$R$2292,14,0)</f>
        <v>12.2484</v>
      </c>
      <c r="O34" s="61">
        <f t="shared" si="8"/>
        <v>23</v>
      </c>
      <c r="P34" s="60"/>
      <c r="Q34" s="61"/>
      <c r="R34" s="60">
        <f>VLOOKUP($A34,'Return Data'!$B$7:$R$2292,16,0)</f>
        <v>11.0108</v>
      </c>
      <c r="S34" s="62">
        <f t="shared" si="6"/>
        <v>27</v>
      </c>
    </row>
    <row r="35" spans="1:19" x14ac:dyDescent="0.3">
      <c r="A35" s="58" t="s">
        <v>1168</v>
      </c>
      <c r="B35" s="59">
        <f>VLOOKUP($A35,'Return Data'!$B$7:$R$2292,3,0)</f>
        <v>0</v>
      </c>
      <c r="C35" s="60">
        <f>VLOOKUP($A35,'Return Data'!$B$7:$R$2292,4,0)</f>
        <v>0</v>
      </c>
      <c r="D35" s="60">
        <f>VLOOKUP($A35,'Return Data'!$B$7:$R$2292,10,0)</f>
        <v>0</v>
      </c>
      <c r="E35" s="61">
        <f t="shared" si="0"/>
        <v>2</v>
      </c>
      <c r="F35" s="60">
        <f>VLOOKUP($A35,'Return Data'!$B$7:$R$2292,11,0)</f>
        <v>0</v>
      </c>
      <c r="G35" s="61">
        <f t="shared" si="1"/>
        <v>21</v>
      </c>
      <c r="H35" s="60">
        <f>VLOOKUP($A35,'Return Data'!$B$7:$R$2292,12,0)</f>
        <v>0</v>
      </c>
      <c r="I35" s="61">
        <f t="shared" si="2"/>
        <v>24</v>
      </c>
      <c r="J35" s="60">
        <f>VLOOKUP($A35,'Return Data'!$B$7:$R$2292,13,0)</f>
        <v>0</v>
      </c>
      <c r="K35" s="61">
        <f t="shared" si="3"/>
        <v>9</v>
      </c>
      <c r="L35" s="60">
        <f>VLOOKUP($A35,'Return Data'!$B$7:$R$2292,17,0)</f>
        <v>0</v>
      </c>
      <c r="M35" s="61">
        <f t="shared" si="4"/>
        <v>31</v>
      </c>
      <c r="N35" s="60"/>
      <c r="O35" s="61"/>
      <c r="P35" s="60"/>
      <c r="Q35" s="61"/>
      <c r="R35" s="60">
        <f>VLOOKUP($A35,'Return Data'!$B$7:$R$2292,16,0)</f>
        <v>0</v>
      </c>
      <c r="S35" s="62">
        <f t="shared" si="6"/>
        <v>31</v>
      </c>
    </row>
    <row r="36" spans="1:19" x14ac:dyDescent="0.3">
      <c r="A36" s="94" t="s">
        <v>1616</v>
      </c>
      <c r="B36" s="59">
        <f>VLOOKUP($A36,'Return Data'!$B$7:$R$2292,3,0)</f>
        <v>44958</v>
      </c>
      <c r="C36" s="60">
        <f>VLOOKUP($A36,'Return Data'!$B$7:$R$2292,4,0)</f>
        <v>16.136299999999999</v>
      </c>
      <c r="D36" s="60">
        <f>VLOOKUP($A36,'Return Data'!$B$7:$R$2292,10,0)</f>
        <v>-5.5484</v>
      </c>
      <c r="E36" s="61">
        <f t="shared" si="0"/>
        <v>26</v>
      </c>
      <c r="F36" s="60">
        <f>VLOOKUP($A36,'Return Data'!$B$7:$R$2292,11,0)</f>
        <v>-2.0979999999999999</v>
      </c>
      <c r="G36" s="61">
        <f t="shared" si="1"/>
        <v>29</v>
      </c>
      <c r="H36" s="60">
        <f>VLOOKUP($A36,'Return Data'!$B$7:$R$2292,12,0)</f>
        <v>-1.6990000000000001</v>
      </c>
      <c r="I36" s="61">
        <f t="shared" si="2"/>
        <v>29</v>
      </c>
      <c r="J36" s="60">
        <f>VLOOKUP($A36,'Return Data'!$B$7:$R$2292,13,0)</f>
        <v>-4.9950999999999999</v>
      </c>
      <c r="K36" s="61">
        <f t="shared" si="3"/>
        <v>28</v>
      </c>
      <c r="L36" s="60">
        <f>VLOOKUP($A36,'Return Data'!$B$7:$R$2292,17,0)</f>
        <v>9.1544000000000008</v>
      </c>
      <c r="M36" s="61">
        <f t="shared" si="4"/>
        <v>25</v>
      </c>
      <c r="N36" s="60">
        <f>VLOOKUP($A36,'Return Data'!$B$7:$R$2292,14,0)</f>
        <v>11.4321</v>
      </c>
      <c r="O36" s="61">
        <f>RANK(N36,N$8:N$39,0)</f>
        <v>24</v>
      </c>
      <c r="P36" s="60"/>
      <c r="Q36" s="61"/>
      <c r="R36" s="60">
        <f>VLOOKUP($A36,'Return Data'!$B$7:$R$2292,16,0)</f>
        <v>11.465400000000001</v>
      </c>
      <c r="S36" s="62">
        <f t="shared" si="6"/>
        <v>26</v>
      </c>
    </row>
    <row r="37" spans="1:19" x14ac:dyDescent="0.3">
      <c r="A37" s="58" t="s">
        <v>1639</v>
      </c>
      <c r="B37" s="59">
        <f>VLOOKUP($A37,'Return Data'!$B$7:$R$2292,3,0)</f>
        <v>44958</v>
      </c>
      <c r="C37" s="60">
        <f>VLOOKUP($A37,'Return Data'!$B$7:$R$2292,4,0)</f>
        <v>151.18</v>
      </c>
      <c r="D37" s="60">
        <f>VLOOKUP($A37,'Return Data'!$B$7:$R$2292,10,0)</f>
        <v>-5.3823999999999996</v>
      </c>
      <c r="E37" s="61">
        <f t="shared" si="0"/>
        <v>25</v>
      </c>
      <c r="F37" s="60">
        <f>VLOOKUP($A37,'Return Data'!$B$7:$R$2292,11,0)</f>
        <v>-2.1044999999999998</v>
      </c>
      <c r="G37" s="61">
        <f t="shared" si="1"/>
        <v>30</v>
      </c>
      <c r="H37" s="60">
        <f>VLOOKUP($A37,'Return Data'!$B$7:$R$2292,12,0)</f>
        <v>-3.7989000000000002</v>
      </c>
      <c r="I37" s="61">
        <f t="shared" si="2"/>
        <v>31</v>
      </c>
      <c r="J37" s="60">
        <f>VLOOKUP($A37,'Return Data'!$B$7:$R$2292,13,0)</f>
        <v>-3.3252000000000002</v>
      </c>
      <c r="K37" s="61">
        <f t="shared" si="3"/>
        <v>21</v>
      </c>
      <c r="L37" s="60">
        <f>VLOOKUP($A37,'Return Data'!$B$7:$R$2292,17,0)</f>
        <v>9.5503</v>
      </c>
      <c r="M37" s="61">
        <f t="shared" si="4"/>
        <v>24</v>
      </c>
      <c r="N37" s="60">
        <f>VLOOKUP($A37,'Return Data'!$B$7:$R$2292,14,0)</f>
        <v>10.335699999999999</v>
      </c>
      <c r="O37" s="61">
        <f>RANK(N37,N$8:N$39,0)</f>
        <v>27</v>
      </c>
      <c r="P37" s="60">
        <f>VLOOKUP($A37,'Return Data'!$B$7:$R$2292,15,0)</f>
        <v>4.2826000000000004</v>
      </c>
      <c r="Q37" s="61">
        <f>RANK(P37,P$8:P$39,0)</f>
        <v>23</v>
      </c>
      <c r="R37" s="60">
        <f>VLOOKUP($A37,'Return Data'!$B$7:$R$2292,16,0)</f>
        <v>8.8888999999999996</v>
      </c>
      <c r="S37" s="62">
        <f t="shared" si="6"/>
        <v>30</v>
      </c>
    </row>
    <row r="38" spans="1:19" x14ac:dyDescent="0.3">
      <c r="A38" s="58" t="s">
        <v>1625</v>
      </c>
      <c r="B38" s="59">
        <f>VLOOKUP($A38,'Return Data'!$B$7:$R$2292,3,0)</f>
        <v>44958</v>
      </c>
      <c r="C38" s="60">
        <f>VLOOKUP($A38,'Return Data'!$B$7:$R$2292,4,0)</f>
        <v>35.51</v>
      </c>
      <c r="D38" s="60">
        <f>VLOOKUP($A38,'Return Data'!$B$7:$R$2292,10,0)</f>
        <v>-4.0789</v>
      </c>
      <c r="E38" s="61">
        <f t="shared" si="0"/>
        <v>19</v>
      </c>
      <c r="F38" s="60">
        <f>VLOOKUP($A38,'Return Data'!$B$7:$R$2292,11,0)</f>
        <v>1.2835000000000001</v>
      </c>
      <c r="G38" s="61">
        <f t="shared" si="1"/>
        <v>16</v>
      </c>
      <c r="H38" s="60">
        <f>VLOOKUP($A38,'Return Data'!$B$7:$R$2292,12,0)</f>
        <v>2.4523999999999999</v>
      </c>
      <c r="I38" s="61">
        <f t="shared" si="2"/>
        <v>14</v>
      </c>
      <c r="J38" s="60">
        <f>VLOOKUP($A38,'Return Data'!$B$7:$R$2292,13,0)</f>
        <v>-1.2787999999999999</v>
      </c>
      <c r="K38" s="61">
        <f t="shared" si="3"/>
        <v>14</v>
      </c>
      <c r="L38" s="60">
        <f>VLOOKUP($A38,'Return Data'!$B$7:$R$2292,17,0)</f>
        <v>14.7453</v>
      </c>
      <c r="M38" s="61">
        <f t="shared" si="4"/>
        <v>14</v>
      </c>
      <c r="N38" s="60">
        <f>VLOOKUP($A38,'Return Data'!$B$7:$R$2292,14,0)</f>
        <v>17.322199999999999</v>
      </c>
      <c r="O38" s="61">
        <f>RANK(N38,N$8:N$39,0)</f>
        <v>9</v>
      </c>
      <c r="P38" s="60">
        <f>VLOOKUP($A38,'Return Data'!$B$7:$R$2292,15,0)</f>
        <v>11.8926</v>
      </c>
      <c r="Q38" s="61">
        <f>RANK(P38,P$8:P$39,0)</f>
        <v>6</v>
      </c>
      <c r="R38" s="60">
        <f>VLOOKUP($A38,'Return Data'!$B$7:$R$2292,16,0)</f>
        <v>12.4274</v>
      </c>
      <c r="S38" s="62">
        <f t="shared" si="6"/>
        <v>23</v>
      </c>
    </row>
    <row r="39" spans="1:19" x14ac:dyDescent="0.3">
      <c r="A39" s="58" t="s">
        <v>1691</v>
      </c>
      <c r="B39" s="59">
        <f>VLOOKUP($A39,'Return Data'!$B$7:$R$2292,3,0)</f>
        <v>44958</v>
      </c>
      <c r="C39" s="60">
        <f>VLOOKUP($A39,'Return Data'!$B$7:$R$2292,4,0)</f>
        <v>237.36099999999999</v>
      </c>
      <c r="D39" s="60">
        <f>VLOOKUP($A39,'Return Data'!$B$7:$R$2292,10,0)</f>
        <v>-7.2785000000000002</v>
      </c>
      <c r="E39" s="61">
        <f t="shared" si="0"/>
        <v>31</v>
      </c>
      <c r="F39" s="60">
        <f>VLOOKUP($A39,'Return Data'!$B$7:$R$2292,11,0)</f>
        <v>-5.3781999999999996</v>
      </c>
      <c r="G39" s="61">
        <f t="shared" si="1"/>
        <v>32</v>
      </c>
      <c r="H39" s="60">
        <f>VLOOKUP($A39,'Return Data'!$B$7:$R$2292,12,0)</f>
        <v>-5.3738000000000001</v>
      </c>
      <c r="I39" s="61">
        <f t="shared" si="2"/>
        <v>32</v>
      </c>
      <c r="J39" s="60">
        <f>VLOOKUP($A39,'Return Data'!$B$7:$R$2292,13,0)</f>
        <v>-11.409700000000001</v>
      </c>
      <c r="K39" s="61">
        <f t="shared" si="3"/>
        <v>32</v>
      </c>
      <c r="L39" s="60">
        <f>VLOOKUP($A39,'Return Data'!$B$7:$R$2292,17,0)</f>
        <v>6.8087999999999997</v>
      </c>
      <c r="M39" s="61">
        <f t="shared" si="4"/>
        <v>29</v>
      </c>
      <c r="N39" s="60">
        <f>VLOOKUP($A39,'Return Data'!$B$7:$R$2292,14,0)</f>
        <v>13.5503</v>
      </c>
      <c r="O39" s="61">
        <f>RANK(N39,N$8:N$39,0)</f>
        <v>20</v>
      </c>
      <c r="P39" s="60">
        <f>VLOOKUP($A39,'Return Data'!$B$7:$R$2292,15,0)</f>
        <v>11.7982</v>
      </c>
      <c r="Q39" s="61">
        <f>RANK(P39,P$8:P$39,0)</f>
        <v>7</v>
      </c>
      <c r="R39" s="60">
        <f>VLOOKUP($A39,'Return Data'!$B$7:$R$2292,16,0)</f>
        <v>13.986700000000001</v>
      </c>
      <c r="S39" s="62">
        <f t="shared" si="6"/>
        <v>16</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-3.8046124999999997</v>
      </c>
      <c r="E41" s="69"/>
      <c r="F41" s="70">
        <f>AVERAGE(F8:F39)</f>
        <v>0.99848437500000009</v>
      </c>
      <c r="G41" s="69"/>
      <c r="H41" s="70">
        <f>AVERAGE(H8:H39)</f>
        <v>2.2640687500000003</v>
      </c>
      <c r="I41" s="69"/>
      <c r="J41" s="70">
        <f>AVERAGE(J8:J39)</f>
        <v>-1.7443156250000003</v>
      </c>
      <c r="K41" s="69"/>
      <c r="L41" s="70">
        <f>AVERAGE(L8:L39)</f>
        <v>13.267053125</v>
      </c>
      <c r="M41" s="69"/>
      <c r="N41" s="70">
        <f>AVERAGE(N8:N39)</f>
        <v>15.270299999999995</v>
      </c>
      <c r="O41" s="69"/>
      <c r="P41" s="70">
        <f>AVERAGE(P8:P39)</f>
        <v>10.265984000000001</v>
      </c>
      <c r="Q41" s="69"/>
      <c r="R41" s="70">
        <f>AVERAGE(R8:R39)</f>
        <v>13.216287499999996</v>
      </c>
      <c r="S41" s="71"/>
    </row>
    <row r="42" spans="1:19" x14ac:dyDescent="0.3">
      <c r="A42" s="68" t="s">
        <v>28</v>
      </c>
      <c r="B42" s="69"/>
      <c r="C42" s="69"/>
      <c r="D42" s="70">
        <f>MIN(D8:D39)</f>
        <v>-9.5782000000000007</v>
      </c>
      <c r="E42" s="69"/>
      <c r="F42" s="70">
        <f>MIN(F8:F39)</f>
        <v>-5.3781999999999996</v>
      </c>
      <c r="G42" s="69"/>
      <c r="H42" s="70">
        <f>MIN(H8:H39)</f>
        <v>-5.3738000000000001</v>
      </c>
      <c r="I42" s="69"/>
      <c r="J42" s="70">
        <f>MIN(J8:J39)</f>
        <v>-11.409700000000001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0.65249999999999997</v>
      </c>
      <c r="E43" s="73"/>
      <c r="F43" s="74">
        <f>MAX(F8:F39)</f>
        <v>6.7622</v>
      </c>
      <c r="G43" s="73"/>
      <c r="H43" s="74">
        <f>MAX(H8:H39)</f>
        <v>11.0984</v>
      </c>
      <c r="I43" s="73"/>
      <c r="J43" s="74">
        <f>MAX(J8:J39)</f>
        <v>10.599299999999999</v>
      </c>
      <c r="K43" s="73"/>
      <c r="L43" s="74">
        <f>MAX(L8:L39)</f>
        <v>27.8582</v>
      </c>
      <c r="M43" s="73"/>
      <c r="N43" s="74">
        <f>MAX(N8:N39)</f>
        <v>32.544899999999998</v>
      </c>
      <c r="O43" s="73"/>
      <c r="P43" s="74">
        <f>MAX(P8:P39)</f>
        <v>19.411200000000001</v>
      </c>
      <c r="Q43" s="73"/>
      <c r="R43" s="74">
        <f>MAX(R8:R39)</f>
        <v>19.508800000000001</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1627</v>
      </c>
      <c r="B8" s="59">
        <f>VLOOKUP($A8,'Return Data'!$B$7:$R$2292,3,0)</f>
        <v>44958</v>
      </c>
      <c r="C8" s="60">
        <f>VLOOKUP($A8,'Return Data'!$B$7:$R$2292,4,0)</f>
        <v>1107.57</v>
      </c>
      <c r="D8" s="60">
        <f>VLOOKUP($A8,'Return Data'!$B$7:$R$2292,10,0)</f>
        <v>-3.9352</v>
      </c>
      <c r="E8" s="61">
        <f t="shared" ref="E8:E39" si="0">RANK(D8,D$8:D$39,0)</f>
        <v>16</v>
      </c>
      <c r="F8" s="60">
        <f>VLOOKUP($A8,'Return Data'!$B$7:$R$2292,11,0)</f>
        <v>1.1257999999999999</v>
      </c>
      <c r="G8" s="61">
        <f t="shared" ref="G8:G39" si="1">RANK(F8,F$8:F$39,0)</f>
        <v>13</v>
      </c>
      <c r="H8" s="60">
        <f>VLOOKUP($A8,'Return Data'!$B$7:$R$2292,12,0)</f>
        <v>0.6653</v>
      </c>
      <c r="I8" s="61">
        <f t="shared" ref="I8:I39" si="2">RANK(H8,H$8:H$39,0)</f>
        <v>19</v>
      </c>
      <c r="J8" s="60">
        <f>VLOOKUP($A8,'Return Data'!$B$7:$R$2292,13,0)</f>
        <v>-3.5905999999999998</v>
      </c>
      <c r="K8" s="61">
        <f t="shared" ref="K8:K39" si="3">RANK(J8,J$8:J$39,0)</f>
        <v>18</v>
      </c>
      <c r="L8" s="60">
        <f>VLOOKUP($A8,'Return Data'!$B$7:$R$2292,17,0)</f>
        <v>10.7783</v>
      </c>
      <c r="M8" s="61">
        <f t="shared" ref="M8:M39" si="4">RANK(L8,L$8:L$39,0)</f>
        <v>20</v>
      </c>
      <c r="N8" s="60">
        <f>VLOOKUP($A8,'Return Data'!$B$7:$R$2292,14,0)</f>
        <v>12.5101</v>
      </c>
      <c r="O8" s="61">
        <f t="shared" ref="O8:O20" si="5">RANK(N8,N$8:N$39,0)</f>
        <v>18</v>
      </c>
      <c r="P8" s="60">
        <f>VLOOKUP($A8,'Return Data'!$B$7:$R$2292,15,0)</f>
        <v>8.4107000000000003</v>
      </c>
      <c r="Q8" s="61">
        <f>RANK(P8,P$8:P$39,0)</f>
        <v>19</v>
      </c>
      <c r="R8" s="60">
        <f>VLOOKUP($A8,'Return Data'!$B$7:$R$2292,16,0)</f>
        <v>21.2318</v>
      </c>
      <c r="S8" s="62">
        <f t="shared" ref="S8:S39" si="6">RANK(R8,R$8:R$39,0)</f>
        <v>1</v>
      </c>
    </row>
    <row r="9" spans="1:20" x14ac:dyDescent="0.3">
      <c r="A9" s="58" t="s">
        <v>1630</v>
      </c>
      <c r="B9" s="59">
        <f>VLOOKUP($A9,'Return Data'!$B$7:$R$2292,3,0)</f>
        <v>44958</v>
      </c>
      <c r="C9" s="60">
        <f>VLOOKUP($A9,'Return Data'!$B$7:$R$2292,4,0)</f>
        <v>17.059999999999999</v>
      </c>
      <c r="D9" s="60">
        <f>VLOOKUP($A9,'Return Data'!$B$7:$R$2292,10,0)</f>
        <v>-7.1817000000000002</v>
      </c>
      <c r="E9" s="61">
        <f t="shared" si="0"/>
        <v>30</v>
      </c>
      <c r="F9" s="60">
        <f>VLOOKUP($A9,'Return Data'!$B$7:$R$2292,11,0)</f>
        <v>-4.2648999999999999</v>
      </c>
      <c r="G9" s="61">
        <f t="shared" si="1"/>
        <v>31</v>
      </c>
      <c r="H9" s="60">
        <f>VLOOKUP($A9,'Return Data'!$B$7:$R$2292,12,0)</f>
        <v>-3.8873000000000002</v>
      </c>
      <c r="I9" s="61">
        <f t="shared" si="2"/>
        <v>31</v>
      </c>
      <c r="J9" s="60">
        <f>VLOOKUP($A9,'Return Data'!$B$7:$R$2292,13,0)</f>
        <v>-9.7354000000000003</v>
      </c>
      <c r="K9" s="61">
        <f t="shared" si="3"/>
        <v>31</v>
      </c>
      <c r="L9" s="60">
        <f>VLOOKUP($A9,'Return Data'!$B$7:$R$2292,17,0)</f>
        <v>6.6102999999999996</v>
      </c>
      <c r="M9" s="61">
        <f t="shared" si="4"/>
        <v>27</v>
      </c>
      <c r="N9" s="60">
        <f>VLOOKUP($A9,'Return Data'!$B$7:$R$2292,14,0)</f>
        <v>9.9735999999999994</v>
      </c>
      <c r="O9" s="61">
        <f t="shared" si="5"/>
        <v>26</v>
      </c>
      <c r="P9" s="60"/>
      <c r="Q9" s="61"/>
      <c r="R9" s="60">
        <f>VLOOKUP($A9,'Return Data'!$B$7:$R$2292,16,0)</f>
        <v>10.7943</v>
      </c>
      <c r="S9" s="62">
        <f t="shared" si="6"/>
        <v>23</v>
      </c>
    </row>
    <row r="10" spans="1:20" x14ac:dyDescent="0.3">
      <c r="A10" s="58" t="s">
        <v>1950</v>
      </c>
      <c r="B10" s="59">
        <f>VLOOKUP($A10,'Return Data'!$B$7:$R$2292,3,0)</f>
        <v>44958</v>
      </c>
      <c r="C10" s="60">
        <f>VLOOKUP($A10,'Return Data'!$B$7:$R$2292,4,0)</f>
        <v>169.61240000000001</v>
      </c>
      <c r="D10" s="60">
        <f>VLOOKUP($A10,'Return Data'!$B$7:$R$2292,10,0)</f>
        <v>-2.3565</v>
      </c>
      <c r="E10" s="61">
        <f t="shared" si="0"/>
        <v>7</v>
      </c>
      <c r="F10" s="60">
        <f>VLOOKUP($A10,'Return Data'!$B$7:$R$2292,11,0)</f>
        <v>2.6469999999999998</v>
      </c>
      <c r="G10" s="61">
        <f t="shared" si="1"/>
        <v>6</v>
      </c>
      <c r="H10" s="60">
        <f>VLOOKUP($A10,'Return Data'!$B$7:$R$2292,12,0)</f>
        <v>1.4468000000000001</v>
      </c>
      <c r="I10" s="61">
        <f t="shared" si="2"/>
        <v>16</v>
      </c>
      <c r="J10" s="60">
        <f>VLOOKUP($A10,'Return Data'!$B$7:$R$2292,13,0)</f>
        <v>-3.6074000000000002</v>
      </c>
      <c r="K10" s="61">
        <f t="shared" si="3"/>
        <v>19</v>
      </c>
      <c r="L10" s="60">
        <f>VLOOKUP($A10,'Return Data'!$B$7:$R$2292,17,0)</f>
        <v>18.093599999999999</v>
      </c>
      <c r="M10" s="61">
        <f t="shared" si="4"/>
        <v>5</v>
      </c>
      <c r="N10" s="60">
        <f>VLOOKUP($A10,'Return Data'!$B$7:$R$2292,14,0)</f>
        <v>18.533100000000001</v>
      </c>
      <c r="O10" s="61">
        <f t="shared" si="5"/>
        <v>6</v>
      </c>
      <c r="P10" s="60">
        <f>VLOOKUP($A10,'Return Data'!$B$7:$R$2292,15,0)</f>
        <v>10.447800000000001</v>
      </c>
      <c r="Q10" s="61">
        <f t="shared" ref="Q10:Q20" si="7">RANK(P10,P$8:P$39,0)</f>
        <v>10</v>
      </c>
      <c r="R10" s="60">
        <f>VLOOKUP($A10,'Return Data'!$B$7:$R$2292,16,0)</f>
        <v>15.708500000000001</v>
      </c>
      <c r="S10" s="62">
        <f t="shared" si="6"/>
        <v>9</v>
      </c>
    </row>
    <row r="11" spans="1:20" x14ac:dyDescent="0.3">
      <c r="A11" s="58" t="s">
        <v>1649</v>
      </c>
      <c r="B11" s="59">
        <f>VLOOKUP($A11,'Return Data'!$B$7:$R$2292,3,0)</f>
        <v>44958</v>
      </c>
      <c r="C11" s="60">
        <f>VLOOKUP($A11,'Return Data'!$B$7:$R$2292,4,0)</f>
        <v>219.59</v>
      </c>
      <c r="D11" s="60">
        <f>VLOOKUP($A11,'Return Data'!$B$7:$R$2292,10,0)</f>
        <v>-3.8025000000000002</v>
      </c>
      <c r="E11" s="61">
        <f t="shared" si="0"/>
        <v>13</v>
      </c>
      <c r="F11" s="60">
        <f>VLOOKUP($A11,'Return Data'!$B$7:$R$2292,11,0)</f>
        <v>-0.23619999999999999</v>
      </c>
      <c r="G11" s="61">
        <f t="shared" si="1"/>
        <v>21</v>
      </c>
      <c r="H11" s="60">
        <f>VLOOKUP($A11,'Return Data'!$B$7:$R$2292,12,0)</f>
        <v>1.4132</v>
      </c>
      <c r="I11" s="61">
        <f t="shared" si="2"/>
        <v>17</v>
      </c>
      <c r="J11" s="60">
        <f>VLOOKUP($A11,'Return Data'!$B$7:$R$2292,13,0)</f>
        <v>-4.5593000000000004</v>
      </c>
      <c r="K11" s="61">
        <f t="shared" si="3"/>
        <v>22</v>
      </c>
      <c r="L11" s="60">
        <f>VLOOKUP($A11,'Return Data'!$B$7:$R$2292,17,0)</f>
        <v>11.5029</v>
      </c>
      <c r="M11" s="61">
        <f t="shared" si="4"/>
        <v>16</v>
      </c>
      <c r="N11" s="60">
        <f>VLOOKUP($A11,'Return Data'!$B$7:$R$2292,14,0)</f>
        <v>14.821099999999999</v>
      </c>
      <c r="O11" s="61">
        <f t="shared" si="5"/>
        <v>13</v>
      </c>
      <c r="P11" s="60">
        <f>VLOOKUP($A11,'Return Data'!$B$7:$R$2292,15,0)</f>
        <v>11.5214</v>
      </c>
      <c r="Q11" s="61">
        <f t="shared" si="7"/>
        <v>4</v>
      </c>
      <c r="R11" s="60">
        <f>VLOOKUP($A11,'Return Data'!$B$7:$R$2292,16,0)</f>
        <v>17.269400000000001</v>
      </c>
      <c r="S11" s="62">
        <f t="shared" si="6"/>
        <v>6</v>
      </c>
    </row>
    <row r="12" spans="1:20" x14ac:dyDescent="0.3">
      <c r="A12" s="94" t="s">
        <v>1690</v>
      </c>
      <c r="B12" s="59">
        <f>VLOOKUP($A12,'Return Data'!$B$7:$R$2292,3,0)</f>
        <v>44958</v>
      </c>
      <c r="C12" s="60">
        <f>VLOOKUP($A12,'Return Data'!$B$7:$R$2292,4,0)</f>
        <v>62.787999999999997</v>
      </c>
      <c r="D12" s="60">
        <f>VLOOKUP($A12,'Return Data'!$B$7:$R$2292,10,0)</f>
        <v>-3.5781000000000001</v>
      </c>
      <c r="E12" s="61">
        <f t="shared" si="0"/>
        <v>12</v>
      </c>
      <c r="F12" s="60">
        <f>VLOOKUP($A12,'Return Data'!$B$7:$R$2292,11,0)</f>
        <v>-0.97619999999999996</v>
      </c>
      <c r="G12" s="61">
        <f t="shared" si="1"/>
        <v>25</v>
      </c>
      <c r="H12" s="60">
        <f>VLOOKUP($A12,'Return Data'!$B$7:$R$2292,12,0)</f>
        <v>1.9898</v>
      </c>
      <c r="I12" s="61">
        <f t="shared" si="2"/>
        <v>13</v>
      </c>
      <c r="J12" s="60">
        <f>VLOOKUP($A12,'Return Data'!$B$7:$R$2292,13,0)</f>
        <v>-5.31</v>
      </c>
      <c r="K12" s="61">
        <f t="shared" si="3"/>
        <v>26</v>
      </c>
      <c r="L12" s="60">
        <f>VLOOKUP($A12,'Return Data'!$B$7:$R$2292,17,0)</f>
        <v>9.6359999999999992</v>
      </c>
      <c r="M12" s="61">
        <f t="shared" si="4"/>
        <v>22</v>
      </c>
      <c r="N12" s="60">
        <f>VLOOKUP($A12,'Return Data'!$B$7:$R$2292,14,0)</f>
        <v>12.3962</v>
      </c>
      <c r="O12" s="61">
        <f t="shared" si="5"/>
        <v>21</v>
      </c>
      <c r="P12" s="60">
        <f>VLOOKUP($A12,'Return Data'!$B$7:$R$2292,15,0)</f>
        <v>9.7157999999999998</v>
      </c>
      <c r="Q12" s="61">
        <f t="shared" si="7"/>
        <v>13</v>
      </c>
      <c r="R12" s="60">
        <f>VLOOKUP($A12,'Return Data'!$B$7:$R$2292,16,0)</f>
        <v>12.4427</v>
      </c>
      <c r="S12" s="62">
        <f t="shared" si="6"/>
        <v>18</v>
      </c>
    </row>
    <row r="13" spans="1:20" x14ac:dyDescent="0.3">
      <c r="A13" s="94" t="s">
        <v>1614</v>
      </c>
      <c r="B13" s="59">
        <f>VLOOKUP($A13,'Return Data'!$B$7:$R$2292,3,0)</f>
        <v>44958</v>
      </c>
      <c r="C13" s="60">
        <f>VLOOKUP($A13,'Return Data'!$B$7:$R$2292,4,0)</f>
        <v>22.856000000000002</v>
      </c>
      <c r="D13" s="60">
        <f>VLOOKUP($A13,'Return Data'!$B$7:$R$2292,10,0)</f>
        <v>-4.0631000000000004</v>
      </c>
      <c r="E13" s="61">
        <f t="shared" si="0"/>
        <v>17</v>
      </c>
      <c r="F13" s="60">
        <f>VLOOKUP($A13,'Return Data'!$B$7:$R$2292,11,0)</f>
        <v>1.1551</v>
      </c>
      <c r="G13" s="61">
        <f t="shared" si="1"/>
        <v>12</v>
      </c>
      <c r="H13" s="60">
        <f>VLOOKUP($A13,'Return Data'!$B$7:$R$2292,12,0)</f>
        <v>3.3132999999999999</v>
      </c>
      <c r="I13" s="61">
        <f t="shared" si="2"/>
        <v>9</v>
      </c>
      <c r="J13" s="60">
        <f>VLOOKUP($A13,'Return Data'!$B$7:$R$2292,13,0)</f>
        <v>-1.9686999999999999</v>
      </c>
      <c r="K13" s="61">
        <f t="shared" si="3"/>
        <v>12</v>
      </c>
      <c r="L13" s="60">
        <f>VLOOKUP($A13,'Return Data'!$B$7:$R$2292,17,0)</f>
        <v>13.472</v>
      </c>
      <c r="M13" s="61">
        <f t="shared" si="4"/>
        <v>13</v>
      </c>
      <c r="N13" s="60">
        <f>VLOOKUP($A13,'Return Data'!$B$7:$R$2292,14,0)</f>
        <v>14.389099999999999</v>
      </c>
      <c r="O13" s="61">
        <f t="shared" si="5"/>
        <v>15</v>
      </c>
      <c r="P13" s="60">
        <f>VLOOKUP($A13,'Return Data'!$B$7:$R$2292,15,0)</f>
        <v>8.9916999999999998</v>
      </c>
      <c r="Q13" s="61">
        <f t="shared" si="7"/>
        <v>16</v>
      </c>
      <c r="R13" s="60">
        <f>VLOOKUP($A13,'Return Data'!$B$7:$R$2292,16,0)</f>
        <v>10.8856</v>
      </c>
      <c r="S13" s="62">
        <f t="shared" si="6"/>
        <v>22</v>
      </c>
    </row>
    <row r="14" spans="1:20" x14ac:dyDescent="0.3">
      <c r="A14" s="58" t="s">
        <v>1618</v>
      </c>
      <c r="B14" s="59">
        <f>VLOOKUP($A14,'Return Data'!$B$7:$R$2292,3,0)</f>
        <v>44958</v>
      </c>
      <c r="C14" s="60">
        <f>VLOOKUP($A14,'Return Data'!$B$7:$R$2292,4,0)</f>
        <v>975.94230000000005</v>
      </c>
      <c r="D14" s="60">
        <f>VLOOKUP($A14,'Return Data'!$B$7:$R$2292,10,0)</f>
        <v>-4.7102000000000004</v>
      </c>
      <c r="E14" s="61">
        <f t="shared" si="0"/>
        <v>21</v>
      </c>
      <c r="F14" s="60">
        <f>VLOOKUP($A14,'Return Data'!$B$7:$R$2292,11,0)</f>
        <v>3.3329</v>
      </c>
      <c r="G14" s="61">
        <f t="shared" si="1"/>
        <v>3</v>
      </c>
      <c r="H14" s="60">
        <f>VLOOKUP($A14,'Return Data'!$B$7:$R$2292,12,0)</f>
        <v>4.1547999999999998</v>
      </c>
      <c r="I14" s="61">
        <f t="shared" si="2"/>
        <v>7</v>
      </c>
      <c r="J14" s="60">
        <f>VLOOKUP($A14,'Return Data'!$B$7:$R$2292,13,0)</f>
        <v>-0.90759999999999996</v>
      </c>
      <c r="K14" s="61">
        <f t="shared" si="3"/>
        <v>9</v>
      </c>
      <c r="L14" s="60">
        <f>VLOOKUP($A14,'Return Data'!$B$7:$R$2292,17,0)</f>
        <v>15.0723</v>
      </c>
      <c r="M14" s="61">
        <f t="shared" si="4"/>
        <v>9</v>
      </c>
      <c r="N14" s="60">
        <f>VLOOKUP($A14,'Return Data'!$B$7:$R$2292,14,0)</f>
        <v>17.7697</v>
      </c>
      <c r="O14" s="61">
        <f t="shared" si="5"/>
        <v>8</v>
      </c>
      <c r="P14" s="60">
        <f>VLOOKUP($A14,'Return Data'!$B$7:$R$2292,15,0)</f>
        <v>9.9040999999999997</v>
      </c>
      <c r="Q14" s="61">
        <f t="shared" si="7"/>
        <v>11</v>
      </c>
      <c r="R14" s="60">
        <f>VLOOKUP($A14,'Return Data'!$B$7:$R$2292,16,0)</f>
        <v>17.529</v>
      </c>
      <c r="S14" s="62">
        <f t="shared" si="6"/>
        <v>5</v>
      </c>
    </row>
    <row r="15" spans="1:20" x14ac:dyDescent="0.3">
      <c r="A15" s="58" t="s">
        <v>1620</v>
      </c>
      <c r="B15" s="59">
        <f>VLOOKUP($A15,'Return Data'!$B$7:$R$2292,3,0)</f>
        <v>44958</v>
      </c>
      <c r="C15" s="60">
        <f>VLOOKUP($A15,'Return Data'!$B$7:$R$2292,4,0)</f>
        <v>1126.691</v>
      </c>
      <c r="D15" s="60">
        <f>VLOOKUP($A15,'Return Data'!$B$7:$R$2292,10,0)</f>
        <v>-1.4359</v>
      </c>
      <c r="E15" s="61">
        <f t="shared" si="0"/>
        <v>4</v>
      </c>
      <c r="F15" s="60">
        <f>VLOOKUP($A15,'Return Data'!$B$7:$R$2292,11,0)</f>
        <v>6.4085999999999999</v>
      </c>
      <c r="G15" s="61">
        <f t="shared" si="1"/>
        <v>1</v>
      </c>
      <c r="H15" s="60">
        <f>VLOOKUP($A15,'Return Data'!$B$7:$R$2292,12,0)</f>
        <v>10.5374</v>
      </c>
      <c r="I15" s="61">
        <f t="shared" si="2"/>
        <v>1</v>
      </c>
      <c r="J15" s="60">
        <f>VLOOKUP($A15,'Return Data'!$B$7:$R$2292,13,0)</f>
        <v>9.8633000000000006</v>
      </c>
      <c r="K15" s="61">
        <f t="shared" si="3"/>
        <v>1</v>
      </c>
      <c r="L15" s="60">
        <f>VLOOKUP($A15,'Return Data'!$B$7:$R$2292,17,0)</f>
        <v>22.164300000000001</v>
      </c>
      <c r="M15" s="61">
        <f t="shared" si="4"/>
        <v>3</v>
      </c>
      <c r="N15" s="60">
        <f>VLOOKUP($A15,'Return Data'!$B$7:$R$2292,14,0)</f>
        <v>19.496500000000001</v>
      </c>
      <c r="O15" s="61">
        <f t="shared" si="5"/>
        <v>4</v>
      </c>
      <c r="P15" s="60">
        <f>VLOOKUP($A15,'Return Data'!$B$7:$R$2292,15,0)</f>
        <v>10.994</v>
      </c>
      <c r="Q15" s="61">
        <f t="shared" si="7"/>
        <v>7</v>
      </c>
      <c r="R15" s="60">
        <f>VLOOKUP($A15,'Return Data'!$B$7:$R$2292,16,0)</f>
        <v>18.306100000000001</v>
      </c>
      <c r="S15" s="62">
        <f t="shared" si="6"/>
        <v>3</v>
      </c>
    </row>
    <row r="16" spans="1:20" x14ac:dyDescent="0.3">
      <c r="A16" s="102" t="s">
        <v>2058</v>
      </c>
      <c r="B16" s="59">
        <f>VLOOKUP($A16,'Return Data'!$B$7:$R$2292,3,0)</f>
        <v>44958</v>
      </c>
      <c r="C16" s="60">
        <f>VLOOKUP($A16,'Return Data'!$B$7:$R$2292,4,0)</f>
        <v>127.6404</v>
      </c>
      <c r="D16" s="60">
        <f>VLOOKUP($A16,'Return Data'!$B$7:$R$2292,10,0)</f>
        <v>-2.0493000000000001</v>
      </c>
      <c r="E16" s="61">
        <f t="shared" si="0"/>
        <v>5</v>
      </c>
      <c r="F16" s="60">
        <f>VLOOKUP($A16,'Return Data'!$B$7:$R$2292,11,0)</f>
        <v>0.76549999999999996</v>
      </c>
      <c r="G16" s="61">
        <f t="shared" si="1"/>
        <v>14</v>
      </c>
      <c r="H16" s="60">
        <f>VLOOKUP($A16,'Return Data'!$B$7:$R$2292,12,0)</f>
        <v>-0.13</v>
      </c>
      <c r="I16" s="61">
        <f t="shared" si="2"/>
        <v>24</v>
      </c>
      <c r="J16" s="60">
        <f>VLOOKUP($A16,'Return Data'!$B$7:$R$2292,13,0)</f>
        <v>-6.0740999999999996</v>
      </c>
      <c r="K16" s="61">
        <f t="shared" si="3"/>
        <v>27</v>
      </c>
      <c r="L16" s="60">
        <f>VLOOKUP($A16,'Return Data'!$B$7:$R$2292,17,0)</f>
        <v>10.7113</v>
      </c>
      <c r="M16" s="61">
        <f t="shared" si="4"/>
        <v>21</v>
      </c>
      <c r="N16" s="60">
        <f>VLOOKUP($A16,'Return Data'!$B$7:$R$2292,14,0)</f>
        <v>12.4024</v>
      </c>
      <c r="O16" s="61">
        <f t="shared" si="5"/>
        <v>19</v>
      </c>
      <c r="P16" s="60">
        <f>VLOOKUP($A16,'Return Data'!$B$7:$R$2292,15,0)</f>
        <v>6.5506000000000002</v>
      </c>
      <c r="Q16" s="61">
        <f t="shared" si="7"/>
        <v>21</v>
      </c>
      <c r="R16" s="60">
        <f>VLOOKUP($A16,'Return Data'!$B$7:$R$2292,16,0)</f>
        <v>14.382999999999999</v>
      </c>
      <c r="S16" s="62">
        <f t="shared" si="6"/>
        <v>13</v>
      </c>
    </row>
    <row r="17" spans="1:19" x14ac:dyDescent="0.3">
      <c r="A17" s="103" t="s">
        <v>1155</v>
      </c>
      <c r="B17" s="59">
        <f>VLOOKUP($A17,'Return Data'!$B$7:$R$2292,3,0)</f>
        <v>44958</v>
      </c>
      <c r="C17" s="60">
        <f>VLOOKUP($A17,'Return Data'!$B$7:$R$2292,4,0)</f>
        <v>456.87</v>
      </c>
      <c r="D17" s="60">
        <f>VLOOKUP($A17,'Return Data'!$B$7:$R$2292,10,0)</f>
        <v>-2.5386000000000002</v>
      </c>
      <c r="E17" s="61">
        <f t="shared" si="0"/>
        <v>8</v>
      </c>
      <c r="F17" s="60">
        <f>VLOOKUP($A17,'Return Data'!$B$7:$R$2292,11,0)</f>
        <v>2.4832000000000001</v>
      </c>
      <c r="G17" s="61">
        <f t="shared" si="1"/>
        <v>9</v>
      </c>
      <c r="H17" s="60">
        <f>VLOOKUP($A17,'Return Data'!$B$7:$R$2292,12,0)</f>
        <v>4.3487</v>
      </c>
      <c r="I17" s="61">
        <f t="shared" si="2"/>
        <v>6</v>
      </c>
      <c r="J17" s="60">
        <f>VLOOKUP($A17,'Return Data'!$B$7:$R$2292,13,0)</f>
        <v>1.0998000000000001</v>
      </c>
      <c r="K17" s="61">
        <f t="shared" si="3"/>
        <v>4</v>
      </c>
      <c r="L17" s="60">
        <f>VLOOKUP($A17,'Return Data'!$B$7:$R$2292,17,0)</f>
        <v>15.928100000000001</v>
      </c>
      <c r="M17" s="61">
        <f t="shared" si="4"/>
        <v>7</v>
      </c>
      <c r="N17" s="60">
        <f>VLOOKUP($A17,'Return Data'!$B$7:$R$2292,14,0)</f>
        <v>15.1982</v>
      </c>
      <c r="O17" s="61">
        <f t="shared" si="5"/>
        <v>11</v>
      </c>
      <c r="P17" s="60">
        <f>VLOOKUP($A17,'Return Data'!$B$7:$R$2292,15,0)</f>
        <v>9.8192000000000004</v>
      </c>
      <c r="Q17" s="61">
        <f t="shared" si="7"/>
        <v>12</v>
      </c>
      <c r="R17" s="60">
        <f>VLOOKUP($A17,'Return Data'!$B$7:$R$2292,16,0)</f>
        <v>14.4284</v>
      </c>
      <c r="S17" s="62">
        <f t="shared" si="6"/>
        <v>12</v>
      </c>
    </row>
    <row r="18" spans="1:19" x14ac:dyDescent="0.3">
      <c r="A18" s="58" t="s">
        <v>1622</v>
      </c>
      <c r="B18" s="59">
        <f>VLOOKUP($A18,'Return Data'!$B$7:$R$2292,3,0)</f>
        <v>44958</v>
      </c>
      <c r="C18" s="60">
        <f>VLOOKUP($A18,'Return Data'!$B$7:$R$2292,4,0)</f>
        <v>33.75</v>
      </c>
      <c r="D18" s="60">
        <f>VLOOKUP($A18,'Return Data'!$B$7:$R$2292,10,0)</f>
        <v>-6.2759999999999998</v>
      </c>
      <c r="E18" s="61">
        <f t="shared" si="0"/>
        <v>27</v>
      </c>
      <c r="F18" s="60">
        <f>VLOOKUP($A18,'Return Data'!$B$7:$R$2292,11,0)</f>
        <v>-1.8039000000000001</v>
      </c>
      <c r="G18" s="61">
        <f t="shared" si="1"/>
        <v>27</v>
      </c>
      <c r="H18" s="60">
        <f>VLOOKUP($A18,'Return Data'!$B$7:$R$2292,12,0)</f>
        <v>0.17810000000000001</v>
      </c>
      <c r="I18" s="61">
        <f t="shared" si="2"/>
        <v>21</v>
      </c>
      <c r="J18" s="60">
        <f>VLOOKUP($A18,'Return Data'!$B$7:$R$2292,13,0)</f>
        <v>-4.8223000000000003</v>
      </c>
      <c r="K18" s="61">
        <f t="shared" si="3"/>
        <v>23</v>
      </c>
      <c r="L18" s="60">
        <f>VLOOKUP($A18,'Return Data'!$B$7:$R$2292,17,0)</f>
        <v>14.1089</v>
      </c>
      <c r="M18" s="61">
        <f t="shared" si="4"/>
        <v>11</v>
      </c>
      <c r="N18" s="60">
        <f>VLOOKUP($A18,'Return Data'!$B$7:$R$2292,14,0)</f>
        <v>14.4771</v>
      </c>
      <c r="O18" s="61">
        <f t="shared" si="5"/>
        <v>14</v>
      </c>
      <c r="P18" s="60">
        <f>VLOOKUP($A18,'Return Data'!$B$7:$R$2292,15,0)</f>
        <v>9.3106000000000009</v>
      </c>
      <c r="Q18" s="61">
        <f t="shared" si="7"/>
        <v>15</v>
      </c>
      <c r="R18" s="60">
        <f>VLOOKUP($A18,'Return Data'!$B$7:$R$2292,16,0)</f>
        <v>14.7254</v>
      </c>
      <c r="S18" s="62">
        <f t="shared" si="6"/>
        <v>11</v>
      </c>
    </row>
    <row r="19" spans="1:19" x14ac:dyDescent="0.3">
      <c r="A19" s="58" t="s">
        <v>1644</v>
      </c>
      <c r="B19" s="59">
        <f>VLOOKUP($A19,'Return Data'!$B$7:$R$2292,3,0)</f>
        <v>44958</v>
      </c>
      <c r="C19" s="60">
        <f>VLOOKUP($A19,'Return Data'!$B$7:$R$2292,4,0)</f>
        <v>133.36600000000001</v>
      </c>
      <c r="D19" s="60">
        <f>VLOOKUP($A19,'Return Data'!$B$7:$R$2292,10,0)</f>
        <v>-4.9916999999999998</v>
      </c>
      <c r="E19" s="61">
        <f t="shared" si="0"/>
        <v>23</v>
      </c>
      <c r="F19" s="60">
        <f>VLOOKUP($A19,'Return Data'!$B$7:$R$2292,11,0)</f>
        <v>-0.86519999999999997</v>
      </c>
      <c r="G19" s="61">
        <f t="shared" si="1"/>
        <v>23</v>
      </c>
      <c r="H19" s="60">
        <f>VLOOKUP($A19,'Return Data'!$B$7:$R$2292,12,0)</f>
        <v>1.7906</v>
      </c>
      <c r="I19" s="61">
        <f t="shared" si="2"/>
        <v>14</v>
      </c>
      <c r="J19" s="60">
        <f>VLOOKUP($A19,'Return Data'!$B$7:$R$2292,13,0)</f>
        <v>-4.4519000000000002</v>
      </c>
      <c r="K19" s="61">
        <f t="shared" si="3"/>
        <v>21</v>
      </c>
      <c r="L19" s="60">
        <f>VLOOKUP($A19,'Return Data'!$B$7:$R$2292,17,0)</f>
        <v>11.165900000000001</v>
      </c>
      <c r="M19" s="61">
        <f t="shared" si="4"/>
        <v>18</v>
      </c>
      <c r="N19" s="60">
        <f>VLOOKUP($A19,'Return Data'!$B$7:$R$2292,14,0)</f>
        <v>10.3004</v>
      </c>
      <c r="O19" s="61">
        <f t="shared" si="5"/>
        <v>23</v>
      </c>
      <c r="P19" s="60">
        <f>VLOOKUP($A19,'Return Data'!$B$7:$R$2292,15,0)</f>
        <v>6.6771000000000003</v>
      </c>
      <c r="Q19" s="61">
        <f t="shared" si="7"/>
        <v>20</v>
      </c>
      <c r="R19" s="60">
        <f>VLOOKUP($A19,'Return Data'!$B$7:$R$2292,16,0)</f>
        <v>16.097000000000001</v>
      </c>
      <c r="S19" s="62">
        <f t="shared" si="6"/>
        <v>8</v>
      </c>
    </row>
    <row r="20" spans="1:19" x14ac:dyDescent="0.3">
      <c r="A20" s="58" t="s">
        <v>1158</v>
      </c>
      <c r="B20" s="59">
        <f>VLOOKUP($A20,'Return Data'!$B$7:$R$2292,3,0)</f>
        <v>44958</v>
      </c>
      <c r="C20" s="60">
        <f>VLOOKUP($A20,'Return Data'!$B$7:$R$2292,4,0)</f>
        <v>77.58</v>
      </c>
      <c r="D20" s="60">
        <f>VLOOKUP($A20,'Return Data'!$B$7:$R$2292,10,0)</f>
        <v>-2.6722000000000001</v>
      </c>
      <c r="E20" s="61">
        <f t="shared" si="0"/>
        <v>9</v>
      </c>
      <c r="F20" s="60">
        <f>VLOOKUP($A20,'Return Data'!$B$7:$R$2292,11,0)</f>
        <v>2.6326000000000001</v>
      </c>
      <c r="G20" s="61">
        <f t="shared" si="1"/>
        <v>7</v>
      </c>
      <c r="H20" s="60">
        <f>VLOOKUP($A20,'Return Data'!$B$7:$R$2292,12,0)</f>
        <v>3.7166000000000001</v>
      </c>
      <c r="I20" s="61">
        <f t="shared" si="2"/>
        <v>8</v>
      </c>
      <c r="J20" s="60">
        <f>VLOOKUP($A20,'Return Data'!$B$7:$R$2292,13,0)</f>
        <v>-3.6991000000000001</v>
      </c>
      <c r="K20" s="61">
        <f t="shared" si="3"/>
        <v>20</v>
      </c>
      <c r="L20" s="60">
        <f>VLOOKUP($A20,'Return Data'!$B$7:$R$2292,17,0)</f>
        <v>14.2926</v>
      </c>
      <c r="M20" s="61">
        <f t="shared" si="4"/>
        <v>10</v>
      </c>
      <c r="N20" s="60">
        <f>VLOOKUP($A20,'Return Data'!$B$7:$R$2292,14,0)</f>
        <v>15.1815</v>
      </c>
      <c r="O20" s="61">
        <f t="shared" si="5"/>
        <v>12</v>
      </c>
      <c r="P20" s="60">
        <f>VLOOKUP($A20,'Return Data'!$B$7:$R$2292,15,0)</f>
        <v>8.4171999999999993</v>
      </c>
      <c r="Q20" s="61">
        <f t="shared" si="7"/>
        <v>18</v>
      </c>
      <c r="R20" s="60">
        <f>VLOOKUP($A20,'Return Data'!$B$7:$R$2292,16,0)</f>
        <v>14.753</v>
      </c>
      <c r="S20" s="62">
        <f t="shared" si="6"/>
        <v>10</v>
      </c>
    </row>
    <row r="21" spans="1:19" x14ac:dyDescent="0.3">
      <c r="A21" s="58" t="s">
        <v>1161</v>
      </c>
      <c r="B21" s="59">
        <f>VLOOKUP($A21,'Return Data'!$B$7:$R$2292,3,0)</f>
        <v>44958</v>
      </c>
      <c r="C21" s="60">
        <f>VLOOKUP($A21,'Return Data'!$B$7:$R$2292,4,0)</f>
        <v>13.5623</v>
      </c>
      <c r="D21" s="60">
        <f>VLOOKUP($A21,'Return Data'!$B$7:$R$2292,10,0)</f>
        <v>-4.8333000000000004</v>
      </c>
      <c r="E21" s="61">
        <f t="shared" si="0"/>
        <v>22</v>
      </c>
      <c r="F21" s="60">
        <f>VLOOKUP($A21,'Return Data'!$B$7:$R$2292,11,0)</f>
        <v>1.8557999999999999</v>
      </c>
      <c r="G21" s="61">
        <f t="shared" si="1"/>
        <v>10</v>
      </c>
      <c r="H21" s="60">
        <f>VLOOKUP($A21,'Return Data'!$B$7:$R$2292,12,0)</f>
        <v>4.6368999999999998</v>
      </c>
      <c r="I21" s="61">
        <f t="shared" si="2"/>
        <v>4</v>
      </c>
      <c r="J21" s="60">
        <f>VLOOKUP($A21,'Return Data'!$B$7:$R$2292,13,0)</f>
        <v>-1.7139</v>
      </c>
      <c r="K21" s="61">
        <f t="shared" si="3"/>
        <v>11</v>
      </c>
      <c r="L21" s="60">
        <f>VLOOKUP($A21,'Return Data'!$B$7:$R$2292,17,0)</f>
        <v>5.7271000000000001</v>
      </c>
      <c r="M21" s="61">
        <f t="shared" si="4"/>
        <v>29</v>
      </c>
      <c r="N21" s="60"/>
      <c r="O21" s="61"/>
      <c r="P21" s="60"/>
      <c r="Q21" s="61"/>
      <c r="R21" s="60">
        <f>VLOOKUP($A21,'Return Data'!$B$7:$R$2292,16,0)</f>
        <v>8.5345999999999993</v>
      </c>
      <c r="S21" s="62">
        <f t="shared" si="6"/>
        <v>30</v>
      </c>
    </row>
    <row r="22" spans="1:19" x14ac:dyDescent="0.3">
      <c r="A22" s="58" t="s">
        <v>1954</v>
      </c>
      <c r="B22" s="59">
        <f>VLOOKUP($A22,'Return Data'!$B$7:$R$2292,3,0)</f>
        <v>44958</v>
      </c>
      <c r="C22" s="60">
        <f>VLOOKUP($A22,'Return Data'!$B$7:$R$2292,4,0)</f>
        <v>53.8386</v>
      </c>
      <c r="D22" s="60">
        <f>VLOOKUP($A22,'Return Data'!$B$7:$R$2292,10,0)</f>
        <v>-2.2006999999999999</v>
      </c>
      <c r="E22" s="61">
        <f t="shared" si="0"/>
        <v>6</v>
      </c>
      <c r="F22" s="60">
        <f>VLOOKUP($A22,'Return Data'!$B$7:$R$2292,11,0)</f>
        <v>2.5640000000000001</v>
      </c>
      <c r="G22" s="61">
        <f t="shared" si="1"/>
        <v>8</v>
      </c>
      <c r="H22" s="60">
        <f>VLOOKUP($A22,'Return Data'!$B$7:$R$2292,12,0)</f>
        <v>7.8155999999999999</v>
      </c>
      <c r="I22" s="61">
        <f t="shared" si="2"/>
        <v>3</v>
      </c>
      <c r="J22" s="60">
        <f>VLOOKUP($A22,'Return Data'!$B$7:$R$2292,13,0)</f>
        <v>2.3445999999999998</v>
      </c>
      <c r="K22" s="61">
        <f t="shared" si="3"/>
        <v>3</v>
      </c>
      <c r="L22" s="60">
        <f>VLOOKUP($A22,'Return Data'!$B$7:$R$2292,17,0)</f>
        <v>15.675000000000001</v>
      </c>
      <c r="M22" s="61">
        <f t="shared" si="4"/>
        <v>8</v>
      </c>
      <c r="N22" s="60">
        <f>VLOOKUP($A22,'Return Data'!$B$7:$R$2292,14,0)</f>
        <v>15.3164</v>
      </c>
      <c r="O22" s="61">
        <f t="shared" ref="O22:O34" si="8">RANK(N22,N$8:N$39,0)</f>
        <v>10</v>
      </c>
      <c r="P22" s="60">
        <f>VLOOKUP($A22,'Return Data'!$B$7:$R$2292,15,0)</f>
        <v>11.040100000000001</v>
      </c>
      <c r="Q22" s="61">
        <f>RANK(P22,P$8:P$39,0)</f>
        <v>6</v>
      </c>
      <c r="R22" s="60">
        <f>VLOOKUP($A22,'Return Data'!$B$7:$R$2292,16,0)</f>
        <v>12.431100000000001</v>
      </c>
      <c r="S22" s="62">
        <f t="shared" si="6"/>
        <v>19</v>
      </c>
    </row>
    <row r="23" spans="1:19" x14ac:dyDescent="0.3">
      <c r="A23" s="58" t="s">
        <v>1631</v>
      </c>
      <c r="B23" s="59">
        <f>VLOOKUP($A23,'Return Data'!$B$7:$R$2292,3,0)</f>
        <v>44958</v>
      </c>
      <c r="C23" s="60">
        <f>VLOOKUP($A23,'Return Data'!$B$7:$R$2292,4,0)</f>
        <v>53.572000000000003</v>
      </c>
      <c r="D23" s="60">
        <f>VLOOKUP($A23,'Return Data'!$B$7:$R$2292,10,0)</f>
        <v>-3.0510999999999999</v>
      </c>
      <c r="E23" s="61">
        <f t="shared" si="0"/>
        <v>10</v>
      </c>
      <c r="F23" s="60">
        <f>VLOOKUP($A23,'Return Data'!$B$7:$R$2292,11,0)</f>
        <v>2.6716000000000002</v>
      </c>
      <c r="G23" s="61">
        <f t="shared" si="1"/>
        <v>5</v>
      </c>
      <c r="H23" s="60">
        <f>VLOOKUP($A23,'Return Data'!$B$7:$R$2292,12,0)</f>
        <v>4.4146000000000001</v>
      </c>
      <c r="I23" s="61">
        <f t="shared" si="2"/>
        <v>5</v>
      </c>
      <c r="J23" s="60">
        <f>VLOOKUP($A23,'Return Data'!$B$7:$R$2292,13,0)</f>
        <v>0.1608</v>
      </c>
      <c r="K23" s="61">
        <f t="shared" si="3"/>
        <v>5</v>
      </c>
      <c r="L23" s="60">
        <f>VLOOKUP($A23,'Return Data'!$B$7:$R$2292,17,0)</f>
        <v>11.3131</v>
      </c>
      <c r="M23" s="61">
        <f t="shared" si="4"/>
        <v>17</v>
      </c>
      <c r="N23" s="60">
        <f>VLOOKUP($A23,'Return Data'!$B$7:$R$2292,14,0)</f>
        <v>12.2888</v>
      </c>
      <c r="O23" s="61">
        <f t="shared" si="8"/>
        <v>22</v>
      </c>
      <c r="P23" s="60">
        <f>VLOOKUP($A23,'Return Data'!$B$7:$R$2292,15,0)</f>
        <v>9.4076000000000004</v>
      </c>
      <c r="Q23" s="61">
        <f>RANK(P23,P$8:P$39,0)</f>
        <v>14</v>
      </c>
      <c r="R23" s="60">
        <f>VLOOKUP($A23,'Return Data'!$B$7:$R$2292,16,0)</f>
        <v>13.343999999999999</v>
      </c>
      <c r="S23" s="62">
        <f t="shared" si="6"/>
        <v>16</v>
      </c>
    </row>
    <row r="24" spans="1:19" x14ac:dyDescent="0.3">
      <c r="A24" s="58" t="s">
        <v>1646</v>
      </c>
      <c r="B24" s="59">
        <f>VLOOKUP($A24,'Return Data'!$B$7:$R$2292,3,0)</f>
        <v>0</v>
      </c>
      <c r="C24" s="60">
        <f>VLOOKUP($A24,'Return Data'!$B$7:$R$2292,4,0)</f>
        <v>0</v>
      </c>
      <c r="D24" s="60">
        <f>VLOOKUP($A24,'Return Data'!$B$7:$R$2292,10,0)</f>
        <v>0</v>
      </c>
      <c r="E24" s="61">
        <f t="shared" si="0"/>
        <v>2</v>
      </c>
      <c r="F24" s="60">
        <f>VLOOKUP($A24,'Return Data'!$B$7:$R$2292,11,0)</f>
        <v>0</v>
      </c>
      <c r="G24" s="61">
        <f t="shared" si="1"/>
        <v>18</v>
      </c>
      <c r="H24" s="60">
        <f>VLOOKUP($A24,'Return Data'!$B$7:$R$2292,12,0)</f>
        <v>0</v>
      </c>
      <c r="I24" s="61">
        <f t="shared" si="2"/>
        <v>22</v>
      </c>
      <c r="J24" s="60">
        <f>VLOOKUP($A24,'Return Data'!$B$7:$R$2292,13,0)</f>
        <v>0</v>
      </c>
      <c r="K24" s="61">
        <f t="shared" si="3"/>
        <v>6</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1832</v>
      </c>
      <c r="B25" s="59">
        <f>VLOOKUP($A25,'Return Data'!$B$7:$R$2292,3,0)</f>
        <v>44958</v>
      </c>
      <c r="C25" s="60">
        <f>VLOOKUP($A25,'Return Data'!$B$7:$R$2292,4,0)</f>
        <v>64.171199999999999</v>
      </c>
      <c r="D25" s="60">
        <f>VLOOKUP($A25,'Return Data'!$B$7:$R$2292,10,0)</f>
        <v>-5.0545999999999998</v>
      </c>
      <c r="E25" s="61">
        <f t="shared" si="0"/>
        <v>24</v>
      </c>
      <c r="F25" s="60">
        <f>VLOOKUP($A25,'Return Data'!$B$7:$R$2292,11,0)</f>
        <v>-0.8821</v>
      </c>
      <c r="G25" s="61">
        <f t="shared" si="1"/>
        <v>24</v>
      </c>
      <c r="H25" s="60">
        <f>VLOOKUP($A25,'Return Data'!$B$7:$R$2292,12,0)</f>
        <v>0.8589</v>
      </c>
      <c r="I25" s="61">
        <f t="shared" si="2"/>
        <v>18</v>
      </c>
      <c r="J25" s="60">
        <f>VLOOKUP($A25,'Return Data'!$B$7:$R$2292,13,0)</f>
        <v>-5.1677</v>
      </c>
      <c r="K25" s="61">
        <f t="shared" si="3"/>
        <v>24</v>
      </c>
      <c r="L25" s="60">
        <f>VLOOKUP($A25,'Return Data'!$B$7:$R$2292,17,0)</f>
        <v>7.2263000000000002</v>
      </c>
      <c r="M25" s="61">
        <f t="shared" si="4"/>
        <v>26</v>
      </c>
      <c r="N25" s="60">
        <f>VLOOKUP($A25,'Return Data'!$B$7:$R$2292,14,0)</f>
        <v>7.6001000000000003</v>
      </c>
      <c r="O25" s="61">
        <f t="shared" si="8"/>
        <v>28</v>
      </c>
      <c r="P25" s="60">
        <f>VLOOKUP($A25,'Return Data'!$B$7:$R$2292,15,0)</f>
        <v>5.9550000000000001</v>
      </c>
      <c r="Q25" s="61">
        <f>RANK(P25,P$8:P$39,0)</f>
        <v>22</v>
      </c>
      <c r="R25" s="60">
        <f>VLOOKUP($A25,'Return Data'!$B$7:$R$2292,16,0)</f>
        <v>8.6719000000000008</v>
      </c>
      <c r="S25" s="62">
        <f t="shared" si="6"/>
        <v>29</v>
      </c>
    </row>
    <row r="26" spans="1:19" x14ac:dyDescent="0.3">
      <c r="A26" s="58" t="s">
        <v>1163</v>
      </c>
      <c r="B26" s="59">
        <f>VLOOKUP($A26,'Return Data'!$B$7:$R$2292,3,0)</f>
        <v>44958</v>
      </c>
      <c r="C26" s="60">
        <f>VLOOKUP($A26,'Return Data'!$B$7:$R$2292,4,0)</f>
        <v>19.853300000000001</v>
      </c>
      <c r="D26" s="60">
        <f>VLOOKUP($A26,'Return Data'!$B$7:$R$2292,10,0)</f>
        <v>-6.5380000000000003</v>
      </c>
      <c r="E26" s="61">
        <f t="shared" si="0"/>
        <v>28</v>
      </c>
      <c r="F26" s="60">
        <f>VLOOKUP($A26,'Return Data'!$B$7:$R$2292,11,0)</f>
        <v>-0.2492</v>
      </c>
      <c r="G26" s="61">
        <f t="shared" si="1"/>
        <v>22</v>
      </c>
      <c r="H26" s="60">
        <f>VLOOKUP($A26,'Return Data'!$B$7:$R$2292,12,0)</f>
        <v>-2.6021000000000001</v>
      </c>
      <c r="I26" s="61">
        <f t="shared" si="2"/>
        <v>28</v>
      </c>
      <c r="J26" s="60">
        <f>VLOOKUP($A26,'Return Data'!$B$7:$R$2292,13,0)</f>
        <v>-5.2945000000000002</v>
      </c>
      <c r="K26" s="61">
        <f t="shared" si="3"/>
        <v>25</v>
      </c>
      <c r="L26" s="60">
        <f>VLOOKUP($A26,'Return Data'!$B$7:$R$2292,17,0)</f>
        <v>18.4513</v>
      </c>
      <c r="M26" s="61">
        <f t="shared" si="4"/>
        <v>4</v>
      </c>
      <c r="N26" s="60">
        <f>VLOOKUP($A26,'Return Data'!$B$7:$R$2292,14,0)</f>
        <v>18.647300000000001</v>
      </c>
      <c r="O26" s="61">
        <f t="shared" si="8"/>
        <v>5</v>
      </c>
      <c r="P26" s="60"/>
      <c r="Q26" s="61"/>
      <c r="R26" s="60">
        <f>VLOOKUP($A26,'Return Data'!$B$7:$R$2292,16,0)</f>
        <v>12.7104</v>
      </c>
      <c r="S26" s="62">
        <f t="shared" si="6"/>
        <v>17</v>
      </c>
    </row>
    <row r="27" spans="1:19" x14ac:dyDescent="0.3">
      <c r="A27" s="58" t="s">
        <v>1642</v>
      </c>
      <c r="B27" s="59">
        <f>VLOOKUP($A27,'Return Data'!$B$7:$R$2292,3,0)</f>
        <v>44958</v>
      </c>
      <c r="C27" s="60">
        <f>VLOOKUP($A27,'Return Data'!$B$7:$R$2292,4,0)</f>
        <v>31.545999999999999</v>
      </c>
      <c r="D27" s="60">
        <f>VLOOKUP($A27,'Return Data'!$B$7:$R$2292,10,0)</f>
        <v>-9.7767999999999997</v>
      </c>
      <c r="E27" s="61">
        <f t="shared" si="0"/>
        <v>32</v>
      </c>
      <c r="F27" s="60">
        <f>VLOOKUP($A27,'Return Data'!$B$7:$R$2292,11,0)</f>
        <v>-2.4458000000000002</v>
      </c>
      <c r="G27" s="61">
        <f t="shared" si="1"/>
        <v>29</v>
      </c>
      <c r="H27" s="60">
        <f>VLOOKUP($A27,'Return Data'!$B$7:$R$2292,12,0)</f>
        <v>-1.9534</v>
      </c>
      <c r="I27" s="61">
        <f t="shared" si="2"/>
        <v>27</v>
      </c>
      <c r="J27" s="60">
        <f>VLOOKUP($A27,'Return Data'!$B$7:$R$2292,13,0)</f>
        <v>-7.4856999999999996</v>
      </c>
      <c r="K27" s="61">
        <f t="shared" si="3"/>
        <v>29</v>
      </c>
      <c r="L27" s="60">
        <f>VLOOKUP($A27,'Return Data'!$B$7:$R$2292,17,0)</f>
        <v>1.8576999999999999</v>
      </c>
      <c r="M27" s="61">
        <f t="shared" si="4"/>
        <v>30</v>
      </c>
      <c r="N27" s="60">
        <f>VLOOKUP($A27,'Return Data'!$B$7:$R$2292,14,0)</f>
        <v>5.0008999999999997</v>
      </c>
      <c r="O27" s="61">
        <f t="shared" si="8"/>
        <v>29</v>
      </c>
      <c r="P27" s="60">
        <f>VLOOKUP($A27,'Return Data'!$B$7:$R$2292,15,0)</f>
        <v>2.8233999999999999</v>
      </c>
      <c r="Q27" s="61">
        <f>RANK(P27,P$8:P$39,0)</f>
        <v>24</v>
      </c>
      <c r="R27" s="60">
        <f>VLOOKUP($A27,'Return Data'!$B$7:$R$2292,16,0)</f>
        <v>13.9969</v>
      </c>
      <c r="S27" s="62">
        <f t="shared" si="6"/>
        <v>15</v>
      </c>
    </row>
    <row r="28" spans="1:19" x14ac:dyDescent="0.3">
      <c r="A28" s="58" t="s">
        <v>1818</v>
      </c>
      <c r="B28" s="59">
        <f>VLOOKUP($A28,'Return Data'!$B$7:$R$2292,3,0)</f>
        <v>44958</v>
      </c>
      <c r="C28" s="60">
        <f>VLOOKUP($A28,'Return Data'!$B$7:$R$2292,4,0)</f>
        <v>15.904299999999999</v>
      </c>
      <c r="D28" s="60">
        <f>VLOOKUP($A28,'Return Data'!$B$7:$R$2292,10,0)</f>
        <v>-3.8858000000000001</v>
      </c>
      <c r="E28" s="61">
        <f t="shared" si="0"/>
        <v>15</v>
      </c>
      <c r="F28" s="60">
        <f>VLOOKUP($A28,'Return Data'!$B$7:$R$2292,11,0)</f>
        <v>1.7602</v>
      </c>
      <c r="G28" s="61">
        <f t="shared" si="1"/>
        <v>11</v>
      </c>
      <c r="H28" s="60">
        <f>VLOOKUP($A28,'Return Data'!$B$7:$R$2292,12,0)</f>
        <v>2.3588</v>
      </c>
      <c r="I28" s="61">
        <f t="shared" si="2"/>
        <v>12</v>
      </c>
      <c r="J28" s="60">
        <f>VLOOKUP($A28,'Return Data'!$B$7:$R$2292,13,0)</f>
        <v>-0.93799999999999994</v>
      </c>
      <c r="K28" s="61">
        <f t="shared" si="3"/>
        <v>10</v>
      </c>
      <c r="L28" s="60">
        <f>VLOOKUP($A28,'Return Data'!$B$7:$R$2292,17,0)</f>
        <v>13.439399999999999</v>
      </c>
      <c r="M28" s="61">
        <f t="shared" si="4"/>
        <v>14</v>
      </c>
      <c r="N28" s="60">
        <f>VLOOKUP($A28,'Return Data'!$B$7:$R$2292,14,0)</f>
        <v>12.3979</v>
      </c>
      <c r="O28" s="61">
        <f t="shared" si="8"/>
        <v>20</v>
      </c>
      <c r="P28" s="60"/>
      <c r="Q28" s="61"/>
      <c r="R28" s="60">
        <f>VLOOKUP($A28,'Return Data'!$B$7:$R$2292,16,0)</f>
        <v>10.6869</v>
      </c>
      <c r="S28" s="62">
        <f t="shared" si="6"/>
        <v>25</v>
      </c>
    </row>
    <row r="29" spans="1:19" x14ac:dyDescent="0.3">
      <c r="A29" s="58" t="s">
        <v>1164</v>
      </c>
      <c r="B29" s="59">
        <f>VLOOKUP($A29,'Return Data'!$B$7:$R$2292,3,0)</f>
        <v>44958</v>
      </c>
      <c r="C29" s="60">
        <f>VLOOKUP($A29,'Return Data'!$B$7:$R$2292,4,0)</f>
        <v>162.8784</v>
      </c>
      <c r="D29" s="60">
        <f>VLOOKUP($A29,'Return Data'!$B$7:$R$2292,10,0)</f>
        <v>-3.0516999999999999</v>
      </c>
      <c r="E29" s="61">
        <f t="shared" si="0"/>
        <v>11</v>
      </c>
      <c r="F29" s="60">
        <f>VLOOKUP($A29,'Return Data'!$B$7:$R$2292,11,0)</f>
        <v>4.3945999999999996</v>
      </c>
      <c r="G29" s="61">
        <f t="shared" si="1"/>
        <v>2</v>
      </c>
      <c r="H29" s="60">
        <f>VLOOKUP($A29,'Return Data'!$B$7:$R$2292,12,0)</f>
        <v>8.5016999999999996</v>
      </c>
      <c r="I29" s="61">
        <f t="shared" si="2"/>
        <v>2</v>
      </c>
      <c r="J29" s="60">
        <f>VLOOKUP($A29,'Return Data'!$B$7:$R$2292,13,0)</f>
        <v>8.6372999999999998</v>
      </c>
      <c r="K29" s="61">
        <f t="shared" si="3"/>
        <v>2</v>
      </c>
      <c r="L29" s="60">
        <f>VLOOKUP($A29,'Return Data'!$B$7:$R$2292,17,0)</f>
        <v>26.9634</v>
      </c>
      <c r="M29" s="61">
        <f t="shared" si="4"/>
        <v>1</v>
      </c>
      <c r="N29" s="60">
        <f>VLOOKUP($A29,'Return Data'!$B$7:$R$2292,14,0)</f>
        <v>18.180499999999999</v>
      </c>
      <c r="O29" s="61">
        <f t="shared" si="8"/>
        <v>7</v>
      </c>
      <c r="P29" s="60">
        <f>VLOOKUP($A29,'Return Data'!$B$7:$R$2292,15,0)</f>
        <v>10.49</v>
      </c>
      <c r="Q29" s="61">
        <f>RANK(P29,P$8:P$39,0)</f>
        <v>9</v>
      </c>
      <c r="R29" s="60">
        <f>VLOOKUP($A29,'Return Data'!$B$7:$R$2292,16,0)</f>
        <v>16.9102</v>
      </c>
      <c r="S29" s="62">
        <f t="shared" si="6"/>
        <v>7</v>
      </c>
    </row>
    <row r="30" spans="1:19" x14ac:dyDescent="0.3">
      <c r="A30" s="58" t="s">
        <v>1605</v>
      </c>
      <c r="B30" s="59">
        <f>VLOOKUP($A30,'Return Data'!$B$7:$R$2292,3,0)</f>
        <v>44958</v>
      </c>
      <c r="C30" s="60">
        <f>VLOOKUP($A30,'Return Data'!$B$7:$R$2292,4,0)</f>
        <v>48.8797</v>
      </c>
      <c r="D30" s="60">
        <f>VLOOKUP($A30,'Return Data'!$B$7:$R$2292,10,0)</f>
        <v>0.43090000000000001</v>
      </c>
      <c r="E30" s="61">
        <f t="shared" si="0"/>
        <v>1</v>
      </c>
      <c r="F30" s="60">
        <f>VLOOKUP($A30,'Return Data'!$B$7:$R$2292,11,0)</f>
        <v>2.8090000000000002</v>
      </c>
      <c r="G30" s="61">
        <f t="shared" si="1"/>
        <v>4</v>
      </c>
      <c r="H30" s="60">
        <f>VLOOKUP($A30,'Return Data'!$B$7:$R$2292,12,0)</f>
        <v>2.3803999999999998</v>
      </c>
      <c r="I30" s="61">
        <f t="shared" si="2"/>
        <v>11</v>
      </c>
      <c r="J30" s="60">
        <f>VLOOKUP($A30,'Return Data'!$B$7:$R$2292,13,0)</f>
        <v>-2.8277000000000001</v>
      </c>
      <c r="K30" s="61">
        <f t="shared" si="3"/>
        <v>15</v>
      </c>
      <c r="L30" s="60">
        <f>VLOOKUP($A30,'Return Data'!$B$7:$R$2292,17,0)</f>
        <v>16.546700000000001</v>
      </c>
      <c r="M30" s="61">
        <f t="shared" si="4"/>
        <v>6</v>
      </c>
      <c r="N30" s="60">
        <f>VLOOKUP($A30,'Return Data'!$B$7:$R$2292,14,0)</f>
        <v>21.296199999999999</v>
      </c>
      <c r="O30" s="61">
        <f t="shared" si="8"/>
        <v>2</v>
      </c>
      <c r="P30" s="60">
        <f>VLOOKUP($A30,'Return Data'!$B$7:$R$2292,15,0)</f>
        <v>15.260199999999999</v>
      </c>
      <c r="Q30" s="61">
        <f>RANK(P30,P$8:P$39,0)</f>
        <v>2</v>
      </c>
      <c r="R30" s="60">
        <f>VLOOKUP($A30,'Return Data'!$B$7:$R$2292,16,0)</f>
        <v>17.798200000000001</v>
      </c>
      <c r="S30" s="62">
        <f t="shared" si="6"/>
        <v>4</v>
      </c>
    </row>
    <row r="31" spans="1:19" x14ac:dyDescent="0.3">
      <c r="A31" s="58" t="s">
        <v>1634</v>
      </c>
      <c r="B31" s="59">
        <f>VLOOKUP($A31,'Return Data'!$B$7:$R$2292,3,0)</f>
        <v>44958</v>
      </c>
      <c r="C31" s="60">
        <f>VLOOKUP($A31,'Return Data'!$B$7:$R$2292,4,0)</f>
        <v>24.54</v>
      </c>
      <c r="D31" s="60">
        <f>VLOOKUP($A31,'Return Data'!$B$7:$R$2292,10,0)</f>
        <v>-3.8401000000000001</v>
      </c>
      <c r="E31" s="61">
        <f t="shared" si="0"/>
        <v>14</v>
      </c>
      <c r="F31" s="60">
        <f>VLOOKUP($A31,'Return Data'!$B$7:$R$2292,11,0)</f>
        <v>-1.0085</v>
      </c>
      <c r="G31" s="61">
        <f t="shared" si="1"/>
        <v>26</v>
      </c>
      <c r="H31" s="60">
        <f>VLOOKUP($A31,'Return Data'!$B$7:$R$2292,12,0)</f>
        <v>-1.1281000000000001</v>
      </c>
      <c r="I31" s="61">
        <f t="shared" si="2"/>
        <v>25</v>
      </c>
      <c r="J31" s="60">
        <f>VLOOKUP($A31,'Return Data'!$B$7:$R$2292,13,0)</f>
        <v>-8.8409999999999993</v>
      </c>
      <c r="K31" s="61">
        <f t="shared" si="3"/>
        <v>30</v>
      </c>
      <c r="L31" s="60">
        <f>VLOOKUP($A31,'Return Data'!$B$7:$R$2292,17,0)</f>
        <v>12.644299999999999</v>
      </c>
      <c r="M31" s="61">
        <f t="shared" si="4"/>
        <v>15</v>
      </c>
      <c r="N31" s="60">
        <f>VLOOKUP($A31,'Return Data'!$B$7:$R$2292,14,0)</f>
        <v>19.851800000000001</v>
      </c>
      <c r="O31" s="61">
        <f t="shared" si="8"/>
        <v>3</v>
      </c>
      <c r="P31" s="60">
        <f>VLOOKUP($A31,'Return Data'!$B$7:$R$2292,15,0)</f>
        <v>12.1135</v>
      </c>
      <c r="Q31" s="61">
        <f>RANK(P31,P$8:P$39,0)</f>
        <v>3</v>
      </c>
      <c r="R31" s="60">
        <f>VLOOKUP($A31,'Return Data'!$B$7:$R$2292,16,0)</f>
        <v>12.001300000000001</v>
      </c>
      <c r="S31" s="62">
        <f t="shared" si="6"/>
        <v>21</v>
      </c>
    </row>
    <row r="32" spans="1:19" x14ac:dyDescent="0.3">
      <c r="A32" s="58" t="s">
        <v>1166</v>
      </c>
      <c r="B32" s="59">
        <f>VLOOKUP($A32,'Return Data'!$B$7:$R$2292,3,0)</f>
        <v>44958</v>
      </c>
      <c r="C32" s="60">
        <f>VLOOKUP($A32,'Return Data'!$B$7:$R$2292,4,0)</f>
        <v>419.43209999999999</v>
      </c>
      <c r="D32" s="60">
        <f>VLOOKUP($A32,'Return Data'!$B$7:$R$2292,10,0)</f>
        <v>-6.7878999999999996</v>
      </c>
      <c r="E32" s="61">
        <f t="shared" si="0"/>
        <v>29</v>
      </c>
      <c r="F32" s="60">
        <f>VLOOKUP($A32,'Return Data'!$B$7:$R$2292,11,0)</f>
        <v>0.73480000000000001</v>
      </c>
      <c r="G32" s="61">
        <f t="shared" si="1"/>
        <v>15</v>
      </c>
      <c r="H32" s="60">
        <f>VLOOKUP($A32,'Return Data'!$B$7:$R$2292,12,0)</f>
        <v>-1.5879000000000001</v>
      </c>
      <c r="I32" s="61">
        <f t="shared" si="2"/>
        <v>26</v>
      </c>
      <c r="J32" s="60">
        <f>VLOOKUP($A32,'Return Data'!$B$7:$R$2292,13,0)</f>
        <v>-0.79879999999999995</v>
      </c>
      <c r="K32" s="61">
        <f t="shared" si="3"/>
        <v>8</v>
      </c>
      <c r="L32" s="60">
        <f>VLOOKUP($A32,'Return Data'!$B$7:$R$2292,17,0)</f>
        <v>24.767900000000001</v>
      </c>
      <c r="M32" s="61">
        <f t="shared" si="4"/>
        <v>2</v>
      </c>
      <c r="N32" s="60">
        <f>VLOOKUP($A32,'Return Data'!$B$7:$R$2292,14,0)</f>
        <v>30.577000000000002</v>
      </c>
      <c r="O32" s="61">
        <f t="shared" si="8"/>
        <v>1</v>
      </c>
      <c r="P32" s="60">
        <f>VLOOKUP($A32,'Return Data'!$B$7:$R$2292,15,0)</f>
        <v>18.132100000000001</v>
      </c>
      <c r="Q32" s="61">
        <f>RANK(P32,P$8:P$39,0)</f>
        <v>1</v>
      </c>
      <c r="R32" s="60">
        <f>VLOOKUP($A32,'Return Data'!$B$7:$R$2292,16,0)</f>
        <v>18.616499999999998</v>
      </c>
      <c r="S32" s="62">
        <f t="shared" si="6"/>
        <v>2</v>
      </c>
    </row>
    <row r="33" spans="1:19" x14ac:dyDescent="0.3">
      <c r="A33" s="58" t="s">
        <v>1636</v>
      </c>
      <c r="B33" s="59">
        <f>VLOOKUP($A33,'Return Data'!$B$7:$R$2292,3,0)</f>
        <v>44958</v>
      </c>
      <c r="C33" s="60">
        <f>VLOOKUP($A33,'Return Data'!$B$7:$R$2292,4,0)</f>
        <v>74.633200000000002</v>
      </c>
      <c r="D33" s="60">
        <f>VLOOKUP($A33,'Return Data'!$B$7:$R$2292,10,0)</f>
        <v>-4.3696999999999999</v>
      </c>
      <c r="E33" s="61">
        <f t="shared" si="0"/>
        <v>20</v>
      </c>
      <c r="F33" s="60">
        <f>VLOOKUP($A33,'Return Data'!$B$7:$R$2292,11,0)</f>
        <v>-0.15090000000000001</v>
      </c>
      <c r="G33" s="61">
        <f t="shared" si="1"/>
        <v>20</v>
      </c>
      <c r="H33" s="60">
        <f>VLOOKUP($A33,'Return Data'!$B$7:$R$2292,12,0)</f>
        <v>0.46050000000000002</v>
      </c>
      <c r="I33" s="61">
        <f t="shared" si="2"/>
        <v>20</v>
      </c>
      <c r="J33" s="60">
        <f>VLOOKUP($A33,'Return Data'!$B$7:$R$2292,13,0)</f>
        <v>-2.9196</v>
      </c>
      <c r="K33" s="61">
        <f t="shared" si="3"/>
        <v>16</v>
      </c>
      <c r="L33" s="60">
        <f>VLOOKUP($A33,'Return Data'!$B$7:$R$2292,17,0)</f>
        <v>11.0983</v>
      </c>
      <c r="M33" s="61">
        <f t="shared" si="4"/>
        <v>19</v>
      </c>
      <c r="N33" s="60">
        <f>VLOOKUP($A33,'Return Data'!$B$7:$R$2292,14,0)</f>
        <v>12.9552</v>
      </c>
      <c r="O33" s="61">
        <f t="shared" si="8"/>
        <v>16</v>
      </c>
      <c r="P33" s="60">
        <f>VLOOKUP($A33,'Return Data'!$B$7:$R$2292,15,0)</f>
        <v>8.7850999999999999</v>
      </c>
      <c r="Q33" s="61">
        <f>RANK(P33,P$8:P$39,0)</f>
        <v>17</v>
      </c>
      <c r="R33" s="60">
        <f>VLOOKUP($A33,'Return Data'!$B$7:$R$2292,16,0)</f>
        <v>12.2536</v>
      </c>
      <c r="S33" s="62">
        <f t="shared" si="6"/>
        <v>20</v>
      </c>
    </row>
    <row r="34" spans="1:19" x14ac:dyDescent="0.3">
      <c r="A34" s="58" t="s">
        <v>1638</v>
      </c>
      <c r="B34" s="59">
        <f>VLOOKUP($A34,'Return Data'!$B$7:$R$2292,3,0)</f>
        <v>44958</v>
      </c>
      <c r="C34" s="60">
        <f>VLOOKUP($A34,'Return Data'!$B$7:$R$2292,4,0)</f>
        <v>14.5511</v>
      </c>
      <c r="D34" s="60">
        <f>VLOOKUP($A34,'Return Data'!$B$7:$R$2292,10,0)</f>
        <v>-4.3621999999999996</v>
      </c>
      <c r="E34" s="61">
        <f t="shared" si="0"/>
        <v>19</v>
      </c>
      <c r="F34" s="60">
        <f>VLOOKUP($A34,'Return Data'!$B$7:$R$2292,11,0)</f>
        <v>0.1046</v>
      </c>
      <c r="G34" s="61">
        <f t="shared" si="1"/>
        <v>17</v>
      </c>
      <c r="H34" s="60">
        <f>VLOOKUP($A34,'Return Data'!$B$7:$R$2292,12,0)</f>
        <v>2.9780000000000002</v>
      </c>
      <c r="I34" s="61">
        <f t="shared" si="2"/>
        <v>10</v>
      </c>
      <c r="J34" s="60">
        <f>VLOOKUP($A34,'Return Data'!$B$7:$R$2292,13,0)</f>
        <v>-2.5710999999999999</v>
      </c>
      <c r="K34" s="61">
        <f t="shared" si="3"/>
        <v>14</v>
      </c>
      <c r="L34" s="60">
        <f>VLOOKUP($A34,'Return Data'!$B$7:$R$2292,17,0)</f>
        <v>9.3001000000000005</v>
      </c>
      <c r="M34" s="61">
        <f t="shared" si="4"/>
        <v>24</v>
      </c>
      <c r="N34" s="60">
        <f>VLOOKUP($A34,'Return Data'!$B$7:$R$2292,14,0)</f>
        <v>10.224500000000001</v>
      </c>
      <c r="O34" s="61">
        <f t="shared" si="8"/>
        <v>25</v>
      </c>
      <c r="P34" s="60"/>
      <c r="Q34" s="61"/>
      <c r="R34" s="60">
        <f>VLOOKUP($A34,'Return Data'!$B$7:$R$2292,16,0)</f>
        <v>9.0097000000000005</v>
      </c>
      <c r="S34" s="62">
        <f t="shared" si="6"/>
        <v>28</v>
      </c>
    </row>
    <row r="35" spans="1:19" x14ac:dyDescent="0.3">
      <c r="A35" s="58" t="s">
        <v>1169</v>
      </c>
      <c r="B35" s="59">
        <f>VLOOKUP($A35,'Return Data'!$B$7:$R$2292,3,0)</f>
        <v>0</v>
      </c>
      <c r="C35" s="60">
        <f>VLOOKUP($A35,'Return Data'!$B$7:$R$2292,4,0)</f>
        <v>0</v>
      </c>
      <c r="D35" s="60">
        <f>VLOOKUP($A35,'Return Data'!$B$7:$R$2292,10,0)</f>
        <v>0</v>
      </c>
      <c r="E35" s="61">
        <f t="shared" si="0"/>
        <v>2</v>
      </c>
      <c r="F35" s="60">
        <f>VLOOKUP($A35,'Return Data'!$B$7:$R$2292,11,0)</f>
        <v>0</v>
      </c>
      <c r="G35" s="61">
        <f t="shared" si="1"/>
        <v>18</v>
      </c>
      <c r="H35" s="60">
        <f>VLOOKUP($A35,'Return Data'!$B$7:$R$2292,12,0)</f>
        <v>0</v>
      </c>
      <c r="I35" s="61">
        <f t="shared" si="2"/>
        <v>22</v>
      </c>
      <c r="J35" s="60">
        <f>VLOOKUP($A35,'Return Data'!$B$7:$R$2292,13,0)</f>
        <v>0</v>
      </c>
      <c r="K35" s="61">
        <f t="shared" si="3"/>
        <v>6</v>
      </c>
      <c r="L35" s="60">
        <f>VLOOKUP($A35,'Return Data'!$B$7:$R$2292,17,0)</f>
        <v>0</v>
      </c>
      <c r="M35" s="61">
        <f t="shared" si="4"/>
        <v>31</v>
      </c>
      <c r="N35" s="60"/>
      <c r="O35" s="61"/>
      <c r="P35" s="60"/>
      <c r="Q35" s="61"/>
      <c r="R35" s="60">
        <f>VLOOKUP($A35,'Return Data'!$B$7:$R$2292,16,0)</f>
        <v>0</v>
      </c>
      <c r="S35" s="62">
        <f t="shared" si="6"/>
        <v>31</v>
      </c>
    </row>
    <row r="36" spans="1:19" x14ac:dyDescent="0.3">
      <c r="A36" s="94" t="s">
        <v>1617</v>
      </c>
      <c r="B36" s="59">
        <f>VLOOKUP($A36,'Return Data'!$B$7:$R$2292,3,0)</f>
        <v>44958</v>
      </c>
      <c r="C36" s="60">
        <f>VLOOKUP($A36,'Return Data'!$B$7:$R$2292,4,0)</f>
        <v>14.996700000000001</v>
      </c>
      <c r="D36" s="60">
        <f>VLOOKUP($A36,'Return Data'!$B$7:$R$2292,10,0)</f>
        <v>-5.8783000000000003</v>
      </c>
      <c r="E36" s="61">
        <f t="shared" si="0"/>
        <v>26</v>
      </c>
      <c r="F36" s="60">
        <f>VLOOKUP($A36,'Return Data'!$B$7:$R$2292,11,0)</f>
        <v>-2.7772999999999999</v>
      </c>
      <c r="G36" s="61">
        <f t="shared" si="1"/>
        <v>30</v>
      </c>
      <c r="H36" s="60">
        <f>VLOOKUP($A36,'Return Data'!$B$7:$R$2292,12,0)</f>
        <v>-2.7319</v>
      </c>
      <c r="I36" s="61">
        <f t="shared" si="2"/>
        <v>29</v>
      </c>
      <c r="J36" s="60">
        <f>VLOOKUP($A36,'Return Data'!$B$7:$R$2292,13,0)</f>
        <v>-6.2999000000000001</v>
      </c>
      <c r="K36" s="61">
        <f t="shared" si="3"/>
        <v>28</v>
      </c>
      <c r="L36" s="60">
        <f>VLOOKUP($A36,'Return Data'!$B$7:$R$2292,17,0)</f>
        <v>7.6546000000000003</v>
      </c>
      <c r="M36" s="61">
        <f t="shared" si="4"/>
        <v>25</v>
      </c>
      <c r="N36" s="60">
        <f>VLOOKUP($A36,'Return Data'!$B$7:$R$2292,14,0)</f>
        <v>9.7294999999999998</v>
      </c>
      <c r="O36" s="61">
        <f>RANK(N36,N$8:N$39,0)</f>
        <v>27</v>
      </c>
      <c r="P36" s="60"/>
      <c r="Q36" s="61"/>
      <c r="R36" s="60">
        <f>VLOOKUP($A36,'Return Data'!$B$7:$R$2292,16,0)</f>
        <v>9.6287000000000003</v>
      </c>
      <c r="S36" s="62">
        <f t="shared" si="6"/>
        <v>27</v>
      </c>
    </row>
    <row r="37" spans="1:19" x14ac:dyDescent="0.3">
      <c r="A37" s="58" t="s">
        <v>1640</v>
      </c>
      <c r="B37" s="59">
        <f>VLOOKUP($A37,'Return Data'!$B$7:$R$2292,3,0)</f>
        <v>44958</v>
      </c>
      <c r="C37" s="60">
        <f>VLOOKUP($A37,'Return Data'!$B$7:$R$2292,4,0)</f>
        <v>145.52000000000001</v>
      </c>
      <c r="D37" s="60">
        <f>VLOOKUP($A37,'Return Data'!$B$7:$R$2292,10,0)</f>
        <v>-5.3959000000000001</v>
      </c>
      <c r="E37" s="61">
        <f t="shared" si="0"/>
        <v>25</v>
      </c>
      <c r="F37" s="60">
        <f>VLOOKUP($A37,'Return Data'!$B$7:$R$2292,11,0)</f>
        <v>-2.1254</v>
      </c>
      <c r="G37" s="61">
        <f t="shared" si="1"/>
        <v>28</v>
      </c>
      <c r="H37" s="60">
        <f>VLOOKUP($A37,'Return Data'!$B$7:$R$2292,12,0)</f>
        <v>-3.8266</v>
      </c>
      <c r="I37" s="61">
        <f t="shared" si="2"/>
        <v>30</v>
      </c>
      <c r="J37" s="60">
        <f>VLOOKUP($A37,'Return Data'!$B$7:$R$2292,13,0)</f>
        <v>-3.3603000000000001</v>
      </c>
      <c r="K37" s="61">
        <f t="shared" si="3"/>
        <v>17</v>
      </c>
      <c r="L37" s="60">
        <f>VLOOKUP($A37,'Return Data'!$B$7:$R$2292,17,0)</f>
        <v>9.5023999999999997</v>
      </c>
      <c r="M37" s="61">
        <f t="shared" si="4"/>
        <v>23</v>
      </c>
      <c r="N37" s="60">
        <f>VLOOKUP($A37,'Return Data'!$B$7:$R$2292,14,0)</f>
        <v>10.2501</v>
      </c>
      <c r="O37" s="61">
        <f>RANK(N37,N$8:N$39,0)</f>
        <v>24</v>
      </c>
      <c r="P37" s="60">
        <f>VLOOKUP($A37,'Return Data'!$B$7:$R$2292,15,0)</f>
        <v>4.1877000000000004</v>
      </c>
      <c r="Q37" s="61">
        <f>RANK(P37,P$8:P$39,0)</f>
        <v>23</v>
      </c>
      <c r="R37" s="60">
        <f>VLOOKUP($A37,'Return Data'!$B$7:$R$2292,16,0)</f>
        <v>9.6637000000000004</v>
      </c>
      <c r="S37" s="62">
        <f t="shared" si="6"/>
        <v>26</v>
      </c>
    </row>
    <row r="38" spans="1:19" x14ac:dyDescent="0.3">
      <c r="A38" s="58" t="s">
        <v>1626</v>
      </c>
      <c r="B38" s="59">
        <f>VLOOKUP($A38,'Return Data'!$B$7:$R$2292,3,0)</f>
        <v>44958</v>
      </c>
      <c r="C38" s="60">
        <f>VLOOKUP($A38,'Return Data'!$B$7:$R$2292,4,0)</f>
        <v>32.799999999999997</v>
      </c>
      <c r="D38" s="60">
        <f>VLOOKUP($A38,'Return Data'!$B$7:$R$2292,10,0)</f>
        <v>-4.3452999999999999</v>
      </c>
      <c r="E38" s="61">
        <f t="shared" si="0"/>
        <v>18</v>
      </c>
      <c r="F38" s="60">
        <f>VLOOKUP($A38,'Return Data'!$B$7:$R$2292,11,0)</f>
        <v>0.64439999999999997</v>
      </c>
      <c r="G38" s="61">
        <f t="shared" si="1"/>
        <v>16</v>
      </c>
      <c r="H38" s="60">
        <f>VLOOKUP($A38,'Return Data'!$B$7:$R$2292,12,0)</f>
        <v>1.5165999999999999</v>
      </c>
      <c r="I38" s="61">
        <f t="shared" si="2"/>
        <v>15</v>
      </c>
      <c r="J38" s="60">
        <f>VLOOKUP($A38,'Return Data'!$B$7:$R$2292,13,0)</f>
        <v>-2.4969999999999999</v>
      </c>
      <c r="K38" s="61">
        <f t="shared" si="3"/>
        <v>13</v>
      </c>
      <c r="L38" s="60">
        <f>VLOOKUP($A38,'Return Data'!$B$7:$R$2292,17,0)</f>
        <v>13.547700000000001</v>
      </c>
      <c r="M38" s="61">
        <f t="shared" si="4"/>
        <v>12</v>
      </c>
      <c r="N38" s="60">
        <f>VLOOKUP($A38,'Return Data'!$B$7:$R$2292,14,0)</f>
        <v>16.2149</v>
      </c>
      <c r="O38" s="61">
        <f>RANK(N38,N$8:N$39,0)</f>
        <v>9</v>
      </c>
      <c r="P38" s="60">
        <f>VLOOKUP($A38,'Return Data'!$B$7:$R$2292,15,0)</f>
        <v>10.988200000000001</v>
      </c>
      <c r="Q38" s="61">
        <f>RANK(P38,P$8:P$39,0)</f>
        <v>8</v>
      </c>
      <c r="R38" s="60">
        <f>VLOOKUP($A38,'Return Data'!$B$7:$R$2292,16,0)</f>
        <v>10.7294</v>
      </c>
      <c r="S38" s="62">
        <f t="shared" si="6"/>
        <v>24</v>
      </c>
    </row>
    <row r="39" spans="1:19" x14ac:dyDescent="0.3">
      <c r="A39" s="58" t="s">
        <v>1692</v>
      </c>
      <c r="B39" s="59">
        <f>VLOOKUP($A39,'Return Data'!$B$7:$R$2292,3,0)</f>
        <v>44958</v>
      </c>
      <c r="C39" s="60">
        <f>VLOOKUP($A39,'Return Data'!$B$7:$R$2292,4,0)</f>
        <v>225.19409999999999</v>
      </c>
      <c r="D39" s="60">
        <f>VLOOKUP($A39,'Return Data'!$B$7:$R$2292,10,0)</f>
        <v>-7.4683999999999999</v>
      </c>
      <c r="E39" s="61">
        <f t="shared" si="0"/>
        <v>31</v>
      </c>
      <c r="F39" s="60">
        <f>VLOOKUP($A39,'Return Data'!$B$7:$R$2292,11,0)</f>
        <v>-5.7647000000000004</v>
      </c>
      <c r="G39" s="61">
        <f t="shared" si="1"/>
        <v>32</v>
      </c>
      <c r="H39" s="60">
        <f>VLOOKUP($A39,'Return Data'!$B$7:$R$2292,12,0)</f>
        <v>-5.9668000000000001</v>
      </c>
      <c r="I39" s="61">
        <f t="shared" si="2"/>
        <v>32</v>
      </c>
      <c r="J39" s="60">
        <f>VLOOKUP($A39,'Return Data'!$B$7:$R$2292,13,0)</f>
        <v>-12.1525</v>
      </c>
      <c r="K39" s="61">
        <f t="shared" si="3"/>
        <v>32</v>
      </c>
      <c r="L39" s="60">
        <f>VLOOKUP($A39,'Return Data'!$B$7:$R$2292,17,0)</f>
        <v>5.9473000000000003</v>
      </c>
      <c r="M39" s="61">
        <f t="shared" si="4"/>
        <v>28</v>
      </c>
      <c r="N39" s="60">
        <f>VLOOKUP($A39,'Return Data'!$B$7:$R$2292,14,0)</f>
        <v>12.6808</v>
      </c>
      <c r="O39" s="61">
        <f>RANK(N39,N$8:N$39,0)</f>
        <v>17</v>
      </c>
      <c r="P39" s="60">
        <f>VLOOKUP($A39,'Return Data'!$B$7:$R$2292,15,0)</f>
        <v>11.051399999999999</v>
      </c>
      <c r="Q39" s="61">
        <f>RANK(P39,P$8:P$39,0)</f>
        <v>5</v>
      </c>
      <c r="R39" s="60">
        <f>VLOOKUP($A39,'Return Data'!$B$7:$R$2292,16,0)</f>
        <v>14.321300000000001</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-4.062496874999999</v>
      </c>
      <c r="E41" s="69"/>
      <c r="F41" s="70">
        <f>AVERAGE(F8:F39)</f>
        <v>0.45435625000000013</v>
      </c>
      <c r="G41" s="69"/>
      <c r="H41" s="70">
        <f>AVERAGE(H8:H39)</f>
        <v>1.426953125</v>
      </c>
      <c r="I41" s="69"/>
      <c r="J41" s="70">
        <f>AVERAGE(J8:J39)</f>
        <v>-2.7965093749999999</v>
      </c>
      <c r="K41" s="69"/>
      <c r="L41" s="70">
        <f>AVERAGE(L8:L39)</f>
        <v>12.037471875</v>
      </c>
      <c r="M41" s="69"/>
      <c r="N41" s="70">
        <f>AVERAGE(N8:N39)</f>
        <v>14.022029999999997</v>
      </c>
      <c r="O41" s="69"/>
      <c r="P41" s="70">
        <f>AVERAGE(P8:P39)</f>
        <v>9.2397799999999997</v>
      </c>
      <c r="Q41" s="69"/>
      <c r="R41" s="70">
        <f>AVERAGE(R8:R39)</f>
        <v>12.80820625</v>
      </c>
      <c r="S41" s="71"/>
    </row>
    <row r="42" spans="1:19" x14ac:dyDescent="0.3">
      <c r="A42" s="68" t="s">
        <v>28</v>
      </c>
      <c r="B42" s="69"/>
      <c r="C42" s="69"/>
      <c r="D42" s="70">
        <f>MIN(D8:D39)</f>
        <v>-9.7767999999999997</v>
      </c>
      <c r="E42" s="69"/>
      <c r="F42" s="70">
        <f>MIN(F8:F39)</f>
        <v>-5.7647000000000004</v>
      </c>
      <c r="G42" s="69"/>
      <c r="H42" s="70">
        <f>MIN(H8:H39)</f>
        <v>-5.9668000000000001</v>
      </c>
      <c r="I42" s="69"/>
      <c r="J42" s="70">
        <f>MIN(J8:J39)</f>
        <v>-12.1525</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0.43090000000000001</v>
      </c>
      <c r="E43" s="73"/>
      <c r="F43" s="74">
        <f>MAX(F8:F39)</f>
        <v>6.4085999999999999</v>
      </c>
      <c r="G43" s="73"/>
      <c r="H43" s="74">
        <f>MAX(H8:H39)</f>
        <v>10.5374</v>
      </c>
      <c r="I43" s="73"/>
      <c r="J43" s="74">
        <f>MAX(J8:J39)</f>
        <v>9.8633000000000006</v>
      </c>
      <c r="K43" s="73"/>
      <c r="L43" s="74">
        <f>MAX(L8:L39)</f>
        <v>26.9634</v>
      </c>
      <c r="M43" s="73"/>
      <c r="N43" s="74">
        <f>MAX(N8:N39)</f>
        <v>30.577000000000002</v>
      </c>
      <c r="O43" s="73"/>
      <c r="P43" s="74">
        <f>MAX(P8:P39)</f>
        <v>18.132100000000001</v>
      </c>
      <c r="Q43" s="73"/>
      <c r="R43" s="74">
        <f>MAX(R8:R39)</f>
        <v>21.2318</v>
      </c>
      <c r="S43" s="75"/>
    </row>
    <row r="44" spans="1:19" x14ac:dyDescent="0.3">
      <c r="A44" s="99" t="s">
        <v>428</v>
      </c>
    </row>
    <row r="45" spans="1:19" x14ac:dyDescent="0.3">
      <c r="A45" s="14" t="s">
        <v>340</v>
      </c>
    </row>
  </sheetData>
  <sheetProtection algorithmName="SHA-512" hashValue="ITGgP3TN1ZYVL7g4Mjk1pfFoKfOynTNXthezJVljAyHgnr5UdRQN7pvxNcWGBtTEvDoW5SkHZoiKo49Rzn/7VQ==" saltValue="/fJsr1HDsgClPiCAn46Gh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44958</v>
      </c>
      <c r="C8" s="60">
        <f>VLOOKUP($A8,'Return Data'!$B$7:$R$2292,4,0)</f>
        <v>71.753</v>
      </c>
      <c r="D8" s="60">
        <f>VLOOKUP($A8,'Return Data'!$B$7:$R$2292,10,0)</f>
        <v>-2.5566</v>
      </c>
      <c r="E8" s="61">
        <f t="shared" ref="E8:E21" si="0">RANK(D8,D$8:D$21,0)</f>
        <v>7</v>
      </c>
      <c r="F8" s="60">
        <f>VLOOKUP($A8,'Return Data'!$B$7:$R$2292,11,0)</f>
        <v>1.8058000000000001</v>
      </c>
      <c r="G8" s="61">
        <f t="shared" ref="G8:G21" si="1">RANK(F8,F$8:F$21,0)</f>
        <v>11</v>
      </c>
      <c r="H8" s="60">
        <f>VLOOKUP($A8,'Return Data'!$B$7:$R$2292,12,0)</f>
        <v>-0.59350000000000003</v>
      </c>
      <c r="I8" s="61">
        <f t="shared" ref="I8:I21" si="2">RANK(H8,H$8:H$21,0)</f>
        <v>14</v>
      </c>
      <c r="J8" s="60">
        <f>VLOOKUP($A8,'Return Data'!$B$7:$R$2292,13,0)</f>
        <v>-2.8723000000000001</v>
      </c>
      <c r="K8" s="61">
        <f t="shared" ref="K8:K21" si="3">RANK(J8,J$8:J$21,0)</f>
        <v>13</v>
      </c>
      <c r="L8" s="60">
        <f>VLOOKUP($A8,'Return Data'!$B$7:$R$2292,17,0)</f>
        <v>14.4033</v>
      </c>
      <c r="M8" s="61">
        <f t="shared" ref="M8:M21" si="4">RANK(L8,L$8:L$21,0)</f>
        <v>10</v>
      </c>
      <c r="N8" s="60">
        <f>VLOOKUP($A8,'Return Data'!$B$7:$R$2292,14,0)</f>
        <v>15.095599999999999</v>
      </c>
      <c r="O8" s="61">
        <f t="shared" ref="O8:O21" si="5">RANK(N8,N$8:N$21,0)</f>
        <v>10</v>
      </c>
      <c r="P8" s="60">
        <f>VLOOKUP($A8,'Return Data'!$B$7:$R$2292,15,0)</f>
        <v>1.5866</v>
      </c>
      <c r="Q8" s="61">
        <f>RANK(P8,P$8:P$21,0)</f>
        <v>12</v>
      </c>
      <c r="R8" s="60">
        <f>VLOOKUP($A8,'Return Data'!$B$7:$R$2292,16,0)</f>
        <v>14.1806</v>
      </c>
      <c r="S8" s="62">
        <f t="shared" ref="S8:S21" si="6">RANK(R8,R$8:R$21,0)</f>
        <v>8</v>
      </c>
    </row>
    <row r="9" spans="1:20" x14ac:dyDescent="0.3">
      <c r="A9" s="58" t="s">
        <v>31</v>
      </c>
      <c r="B9" s="59">
        <f>VLOOKUP($A9,'Return Data'!$B$7:$R$2292,3,0)</f>
        <v>44958</v>
      </c>
      <c r="C9" s="60">
        <f>VLOOKUP($A9,'Return Data'!$B$7:$R$2292,4,0)</f>
        <v>441.15</v>
      </c>
      <c r="D9" s="60">
        <f>VLOOKUP($A9,'Return Data'!$B$7:$R$2292,10,0)</f>
        <v>-3.4908999999999999</v>
      </c>
      <c r="E9" s="61">
        <f t="shared" si="0"/>
        <v>12</v>
      </c>
      <c r="F9" s="60">
        <f>VLOOKUP($A9,'Return Data'!$B$7:$R$2292,11,0)</f>
        <v>3.8982999999999999</v>
      </c>
      <c r="G9" s="61">
        <f t="shared" si="1"/>
        <v>5</v>
      </c>
      <c r="H9" s="60">
        <f>VLOOKUP($A9,'Return Data'!$B$7:$R$2292,12,0)</f>
        <v>4.3685</v>
      </c>
      <c r="I9" s="61">
        <f t="shared" si="2"/>
        <v>9</v>
      </c>
      <c r="J9" s="60">
        <f>VLOOKUP($A9,'Return Data'!$B$7:$R$2292,13,0)</f>
        <v>-0.62909999999999999</v>
      </c>
      <c r="K9" s="61">
        <f t="shared" si="3"/>
        <v>10</v>
      </c>
      <c r="L9" s="60">
        <f>VLOOKUP($A9,'Return Data'!$B$7:$R$2292,17,0)</f>
        <v>14.557600000000001</v>
      </c>
      <c r="M9" s="61">
        <f t="shared" si="4"/>
        <v>9</v>
      </c>
      <c r="N9" s="60">
        <f>VLOOKUP($A9,'Return Data'!$B$7:$R$2292,14,0)</f>
        <v>15.737299999999999</v>
      </c>
      <c r="O9" s="61">
        <f t="shared" si="5"/>
        <v>9</v>
      </c>
      <c r="P9" s="60">
        <f>VLOOKUP($A9,'Return Data'!$B$7:$R$2292,15,0)</f>
        <v>7.4703999999999997</v>
      </c>
      <c r="Q9" s="61">
        <f>RANK(P9,P$8:P$21,0)</f>
        <v>9</v>
      </c>
      <c r="R9" s="60">
        <f>VLOOKUP($A9,'Return Data'!$B$7:$R$2292,16,0)</f>
        <v>13.939</v>
      </c>
      <c r="S9" s="62">
        <f t="shared" si="6"/>
        <v>11</v>
      </c>
    </row>
    <row r="10" spans="1:20" x14ac:dyDescent="0.3">
      <c r="A10" s="102" t="s">
        <v>2057</v>
      </c>
      <c r="B10" s="59">
        <f>VLOOKUP($A10,'Return Data'!$B$7:$R$2292,3,0)</f>
        <v>44958</v>
      </c>
      <c r="C10" s="60">
        <f>VLOOKUP($A10,'Return Data'!$B$7:$R$2292,4,0)</f>
        <v>60.370399999999997</v>
      </c>
      <c r="D10" s="60">
        <f>VLOOKUP($A10,'Return Data'!$B$7:$R$2292,10,0)</f>
        <v>-3.5799999999999998E-2</v>
      </c>
      <c r="E10" s="61">
        <f t="shared" si="0"/>
        <v>3</v>
      </c>
      <c r="F10" s="60">
        <f>VLOOKUP($A10,'Return Data'!$B$7:$R$2292,11,0)</f>
        <v>6.7954999999999997</v>
      </c>
      <c r="G10" s="61">
        <f t="shared" si="1"/>
        <v>3</v>
      </c>
      <c r="H10" s="60">
        <f>VLOOKUP($A10,'Return Data'!$B$7:$R$2292,12,0)</f>
        <v>6.5128000000000004</v>
      </c>
      <c r="I10" s="61">
        <f t="shared" si="2"/>
        <v>5</v>
      </c>
      <c r="J10" s="60">
        <f>VLOOKUP($A10,'Return Data'!$B$7:$R$2292,13,0)</f>
        <v>1.6113999999999999</v>
      </c>
      <c r="K10" s="61">
        <f t="shared" si="3"/>
        <v>6</v>
      </c>
      <c r="L10" s="60">
        <f>VLOOKUP($A10,'Return Data'!$B$7:$R$2292,17,0)</f>
        <v>18.523399999999999</v>
      </c>
      <c r="M10" s="61">
        <f t="shared" si="4"/>
        <v>4</v>
      </c>
      <c r="N10" s="60">
        <f>VLOOKUP($A10,'Return Data'!$B$7:$R$2292,14,0)</f>
        <v>17.924099999999999</v>
      </c>
      <c r="O10" s="61">
        <f t="shared" si="5"/>
        <v>5</v>
      </c>
      <c r="P10" s="60">
        <f>VLOOKUP($A10,'Return Data'!$B$7:$R$2292,15,0)</f>
        <v>8.9547000000000008</v>
      </c>
      <c r="Q10" s="61">
        <f>RANK(P10,P$8:P$21,0)</f>
        <v>7</v>
      </c>
      <c r="R10" s="60">
        <f>VLOOKUP($A10,'Return Data'!$B$7:$R$2292,16,0)</f>
        <v>14.7423</v>
      </c>
      <c r="S10" s="62">
        <f t="shared" si="6"/>
        <v>7</v>
      </c>
    </row>
    <row r="11" spans="1:20" x14ac:dyDescent="0.3">
      <c r="A11" s="58" t="s">
        <v>32</v>
      </c>
      <c r="B11" s="59">
        <f>VLOOKUP($A11,'Return Data'!$B$7:$R$2292,3,0)</f>
        <v>44958</v>
      </c>
      <c r="C11" s="60">
        <f>VLOOKUP($A11,'Return Data'!$B$7:$R$2292,4,0)</f>
        <v>276.72000000000003</v>
      </c>
      <c r="D11" s="60">
        <f>VLOOKUP($A11,'Return Data'!$B$7:$R$2292,10,0)</f>
        <v>0.87119999999999997</v>
      </c>
      <c r="E11" s="61">
        <f t="shared" si="0"/>
        <v>2</v>
      </c>
      <c r="F11" s="60">
        <f>VLOOKUP($A11,'Return Data'!$B$7:$R$2292,11,0)</f>
        <v>7.3765000000000001</v>
      </c>
      <c r="G11" s="61">
        <f t="shared" si="1"/>
        <v>2</v>
      </c>
      <c r="H11" s="60">
        <f>VLOOKUP($A11,'Return Data'!$B$7:$R$2292,12,0)</f>
        <v>8.8120999999999992</v>
      </c>
      <c r="I11" s="61">
        <f t="shared" si="2"/>
        <v>2</v>
      </c>
      <c r="J11" s="60">
        <f>VLOOKUP($A11,'Return Data'!$B$7:$R$2292,13,0)</f>
        <v>8.0641999999999996</v>
      </c>
      <c r="K11" s="61">
        <f t="shared" si="3"/>
        <v>1</v>
      </c>
      <c r="L11" s="60">
        <f>VLOOKUP($A11,'Return Data'!$B$7:$R$2292,17,0)</f>
        <v>23.411300000000001</v>
      </c>
      <c r="M11" s="61">
        <f t="shared" si="4"/>
        <v>2</v>
      </c>
      <c r="N11" s="60">
        <f>VLOOKUP($A11,'Return Data'!$B$7:$R$2292,14,0)</f>
        <v>24.590499999999999</v>
      </c>
      <c r="O11" s="61">
        <f t="shared" si="5"/>
        <v>1</v>
      </c>
      <c r="P11" s="60">
        <f>VLOOKUP($A11,'Return Data'!$B$7:$R$2292,15,0)</f>
        <v>13.1165</v>
      </c>
      <c r="Q11" s="61">
        <f>RANK(P11,P$8:P$21,0)</f>
        <v>1</v>
      </c>
      <c r="R11" s="60">
        <f>VLOOKUP($A11,'Return Data'!$B$7:$R$2292,16,0)</f>
        <v>19.690000000000001</v>
      </c>
      <c r="S11" s="62">
        <f t="shared" si="6"/>
        <v>1</v>
      </c>
    </row>
    <row r="12" spans="1:20" x14ac:dyDescent="0.3">
      <c r="A12" s="58" t="s">
        <v>33</v>
      </c>
      <c r="B12" s="59">
        <f>VLOOKUP($A12,'Return Data'!$B$7:$R$2292,3,0)</f>
        <v>44958</v>
      </c>
      <c r="C12" s="60">
        <f>VLOOKUP($A12,'Return Data'!$B$7:$R$2292,4,0)</f>
        <v>15.91</v>
      </c>
      <c r="D12" s="60">
        <f>VLOOKUP($A12,'Return Data'!$B$7:$R$2292,10,0)</f>
        <v>-2.8694000000000002</v>
      </c>
      <c r="E12" s="61">
        <f t="shared" si="0"/>
        <v>10</v>
      </c>
      <c r="F12" s="60">
        <f>VLOOKUP($A12,'Return Data'!$B$7:$R$2292,11,0)</f>
        <v>1.2087000000000001</v>
      </c>
      <c r="G12" s="61">
        <f t="shared" si="1"/>
        <v>13</v>
      </c>
      <c r="H12" s="60">
        <f>VLOOKUP($A12,'Return Data'!$B$7:$R$2292,12,0)</f>
        <v>2.0526</v>
      </c>
      <c r="I12" s="61">
        <f t="shared" si="2"/>
        <v>11</v>
      </c>
      <c r="J12" s="60">
        <f>VLOOKUP($A12,'Return Data'!$B$7:$R$2292,13,0)</f>
        <v>-1.5469999999999999</v>
      </c>
      <c r="K12" s="61">
        <f t="shared" si="3"/>
        <v>12</v>
      </c>
      <c r="L12" s="60">
        <f>VLOOKUP($A12,'Return Data'!$B$7:$R$2292,17,0)</f>
        <v>14.620699999999999</v>
      </c>
      <c r="M12" s="61">
        <f t="shared" si="4"/>
        <v>8</v>
      </c>
      <c r="N12" s="60">
        <f>VLOOKUP($A12,'Return Data'!$B$7:$R$2292,14,0)</f>
        <v>14.1456</v>
      </c>
      <c r="O12" s="61">
        <f t="shared" si="5"/>
        <v>12</v>
      </c>
      <c r="P12" s="60"/>
      <c r="Q12" s="61"/>
      <c r="R12" s="60">
        <f>VLOOKUP($A12,'Return Data'!$B$7:$R$2292,16,0)</f>
        <v>10.986599999999999</v>
      </c>
      <c r="S12" s="62">
        <f t="shared" si="6"/>
        <v>13</v>
      </c>
    </row>
    <row r="13" spans="1:20" x14ac:dyDescent="0.3">
      <c r="A13" s="58" t="s">
        <v>34</v>
      </c>
      <c r="B13" s="59">
        <f>VLOOKUP($A13,'Return Data'!$B$7:$R$2292,3,0)</f>
        <v>44958</v>
      </c>
      <c r="C13" s="60">
        <f>VLOOKUP($A13,'Return Data'!$B$7:$R$2292,4,0)</f>
        <v>91.807000000000002</v>
      </c>
      <c r="D13" s="60">
        <f>VLOOKUP($A13,'Return Data'!$B$7:$R$2292,10,0)</f>
        <v>-1.8253999999999999</v>
      </c>
      <c r="E13" s="61">
        <f t="shared" si="0"/>
        <v>5</v>
      </c>
      <c r="F13" s="60">
        <f>VLOOKUP($A13,'Return Data'!$B$7:$R$2292,11,0)</f>
        <v>3.7132999999999998</v>
      </c>
      <c r="G13" s="61">
        <f t="shared" si="1"/>
        <v>7</v>
      </c>
      <c r="H13" s="60">
        <f>VLOOKUP($A13,'Return Data'!$B$7:$R$2292,12,0)</f>
        <v>2.3374999999999999</v>
      </c>
      <c r="I13" s="61">
        <f t="shared" si="2"/>
        <v>10</v>
      </c>
      <c r="J13" s="60">
        <f>VLOOKUP($A13,'Return Data'!$B$7:$R$2292,13,0)</f>
        <v>0.24790000000000001</v>
      </c>
      <c r="K13" s="61">
        <f t="shared" si="3"/>
        <v>8</v>
      </c>
      <c r="L13" s="60">
        <f>VLOOKUP($A13,'Return Data'!$B$7:$R$2292,17,0)</f>
        <v>26.645</v>
      </c>
      <c r="M13" s="61">
        <f t="shared" si="4"/>
        <v>1</v>
      </c>
      <c r="N13" s="60">
        <f>VLOOKUP($A13,'Return Data'!$B$7:$R$2292,14,0)</f>
        <v>23.049600000000002</v>
      </c>
      <c r="O13" s="61">
        <f t="shared" si="5"/>
        <v>2</v>
      </c>
      <c r="P13" s="60">
        <f>VLOOKUP($A13,'Return Data'!$B$7:$R$2292,15,0)</f>
        <v>9.6342999999999996</v>
      </c>
      <c r="Q13" s="61">
        <f t="shared" ref="Q13:Q19" si="7">RANK(P13,P$8:P$21,0)</f>
        <v>4</v>
      </c>
      <c r="R13" s="60">
        <f>VLOOKUP($A13,'Return Data'!$B$7:$R$2292,16,0)</f>
        <v>16.026499999999999</v>
      </c>
      <c r="S13" s="62">
        <f t="shared" si="6"/>
        <v>4</v>
      </c>
    </row>
    <row r="14" spans="1:20" x14ac:dyDescent="0.3">
      <c r="A14" s="58" t="s">
        <v>35</v>
      </c>
      <c r="B14" s="59">
        <f>VLOOKUP($A14,'Return Data'!$B$7:$R$2292,3,0)</f>
        <v>44958</v>
      </c>
      <c r="C14" s="60">
        <f>VLOOKUP($A14,'Return Data'!$B$7:$R$2292,4,0)</f>
        <v>16.8736</v>
      </c>
      <c r="D14" s="60">
        <f>VLOOKUP($A14,'Return Data'!$B$7:$R$2292,10,0)</f>
        <v>-3.9554</v>
      </c>
      <c r="E14" s="61">
        <f t="shared" si="0"/>
        <v>13</v>
      </c>
      <c r="F14" s="60">
        <f>VLOOKUP($A14,'Return Data'!$B$7:$R$2292,11,0)</f>
        <v>7.2400000000000006E-2</v>
      </c>
      <c r="G14" s="61">
        <f t="shared" si="1"/>
        <v>14</v>
      </c>
      <c r="H14" s="60">
        <f>VLOOKUP($A14,'Return Data'!$B$7:$R$2292,12,0)</f>
        <v>1.7579</v>
      </c>
      <c r="I14" s="61">
        <f t="shared" si="2"/>
        <v>12</v>
      </c>
      <c r="J14" s="60">
        <f>VLOOKUP($A14,'Return Data'!$B$7:$R$2292,13,0)</f>
        <v>-3.5733999999999999</v>
      </c>
      <c r="K14" s="61">
        <f t="shared" si="3"/>
        <v>14</v>
      </c>
      <c r="L14" s="60">
        <f>VLOOKUP($A14,'Return Data'!$B$7:$R$2292,17,0)</f>
        <v>11.2186</v>
      </c>
      <c r="M14" s="61">
        <f t="shared" si="4"/>
        <v>14</v>
      </c>
      <c r="N14" s="60">
        <f>VLOOKUP($A14,'Return Data'!$B$7:$R$2292,14,0)</f>
        <v>12.1187</v>
      </c>
      <c r="O14" s="61">
        <f t="shared" si="5"/>
        <v>14</v>
      </c>
      <c r="P14" s="60">
        <f>VLOOKUP($A14,'Return Data'!$B$7:$R$2292,15,0)</f>
        <v>3.4157000000000002</v>
      </c>
      <c r="Q14" s="61">
        <f t="shared" si="7"/>
        <v>11</v>
      </c>
      <c r="R14" s="60">
        <f>VLOOKUP($A14,'Return Data'!$B$7:$R$2292,16,0)</f>
        <v>7.3173000000000004</v>
      </c>
      <c r="S14" s="62">
        <f t="shared" si="6"/>
        <v>14</v>
      </c>
    </row>
    <row r="15" spans="1:20" x14ac:dyDescent="0.3">
      <c r="A15" s="108" t="s">
        <v>36</v>
      </c>
      <c r="B15" s="59">
        <f>VLOOKUP($A15,'Return Data'!$B$7:$R$2292,3,0)</f>
        <v>44958</v>
      </c>
      <c r="C15" s="60">
        <f>VLOOKUP($A15,'Return Data'!$B$7:$R$2292,4,0)</f>
        <v>433.514825095981</v>
      </c>
      <c r="D15" s="60">
        <f>VLOOKUP($A15,'Return Data'!$B$7:$R$2292,10,0)</f>
        <v>1.7690999999999999</v>
      </c>
      <c r="E15" s="61">
        <f t="shared" si="0"/>
        <v>1</v>
      </c>
      <c r="F15" s="60">
        <f>VLOOKUP($A15,'Return Data'!$B$7:$R$2292,11,0)</f>
        <v>8.2853999999999992</v>
      </c>
      <c r="G15" s="61">
        <f t="shared" si="1"/>
        <v>1</v>
      </c>
      <c r="H15" s="60">
        <f>VLOOKUP($A15,'Return Data'!$B$7:$R$2292,12,0)</f>
        <v>9.3899000000000008</v>
      </c>
      <c r="I15" s="61">
        <f t="shared" si="2"/>
        <v>1</v>
      </c>
      <c r="J15" s="60">
        <f>VLOOKUP($A15,'Return Data'!$B$7:$R$2292,13,0)</f>
        <v>2.3618000000000001</v>
      </c>
      <c r="K15" s="61">
        <f t="shared" si="3"/>
        <v>5</v>
      </c>
      <c r="L15" s="60">
        <f>VLOOKUP($A15,'Return Data'!$B$7:$R$2292,17,0)</f>
        <v>16.246300000000002</v>
      </c>
      <c r="M15" s="61">
        <f t="shared" si="4"/>
        <v>6</v>
      </c>
      <c r="N15" s="60">
        <f>VLOOKUP($A15,'Return Data'!$B$7:$R$2292,14,0)</f>
        <v>16.163</v>
      </c>
      <c r="O15" s="61">
        <f t="shared" si="5"/>
        <v>7</v>
      </c>
      <c r="P15" s="60">
        <f>VLOOKUP($A15,'Return Data'!$B$7:$R$2292,15,0)</f>
        <v>9.5945999999999998</v>
      </c>
      <c r="Q15" s="61">
        <f t="shared" si="7"/>
        <v>5</v>
      </c>
      <c r="R15" s="60">
        <f>VLOOKUP($A15,'Return Data'!$B$7:$R$2292,16,0)</f>
        <v>15.806800000000001</v>
      </c>
      <c r="S15" s="62">
        <f t="shared" si="6"/>
        <v>5</v>
      </c>
    </row>
    <row r="16" spans="1:20" x14ac:dyDescent="0.3">
      <c r="A16" s="58" t="s">
        <v>38</v>
      </c>
      <c r="B16" s="59">
        <f>VLOOKUP($A16,'Return Data'!$B$7:$R$2292,3,0)</f>
        <v>44958</v>
      </c>
      <c r="C16" s="60">
        <f>VLOOKUP($A16,'Return Data'!$B$7:$R$2292,4,0)</f>
        <v>123.66379999999999</v>
      </c>
      <c r="D16" s="60">
        <f>VLOOKUP($A16,'Return Data'!$B$7:$R$2292,10,0)</f>
        <v>-4.3945999999999996</v>
      </c>
      <c r="E16" s="61">
        <f t="shared" si="0"/>
        <v>14</v>
      </c>
      <c r="F16" s="60">
        <f>VLOOKUP($A16,'Return Data'!$B$7:$R$2292,11,0)</f>
        <v>1.6791</v>
      </c>
      <c r="G16" s="61">
        <f t="shared" si="1"/>
        <v>12</v>
      </c>
      <c r="H16" s="60">
        <f>VLOOKUP($A16,'Return Data'!$B$7:$R$2292,12,0)</f>
        <v>1.4710000000000001</v>
      </c>
      <c r="I16" s="61">
        <f t="shared" si="2"/>
        <v>13</v>
      </c>
      <c r="J16" s="60">
        <f>VLOOKUP($A16,'Return Data'!$B$7:$R$2292,13,0)</f>
        <v>-1.0116000000000001</v>
      </c>
      <c r="K16" s="61">
        <f t="shared" si="3"/>
        <v>11</v>
      </c>
      <c r="L16" s="60">
        <f>VLOOKUP($A16,'Return Data'!$B$7:$R$2292,17,0)</f>
        <v>16.953099999999999</v>
      </c>
      <c r="M16" s="61">
        <f t="shared" si="4"/>
        <v>5</v>
      </c>
      <c r="N16" s="60">
        <f>VLOOKUP($A16,'Return Data'!$B$7:$R$2292,14,0)</f>
        <v>17.9864</v>
      </c>
      <c r="O16" s="61">
        <f t="shared" si="5"/>
        <v>4</v>
      </c>
      <c r="P16" s="60">
        <f>VLOOKUP($A16,'Return Data'!$B$7:$R$2292,15,0)</f>
        <v>9.8393999999999995</v>
      </c>
      <c r="Q16" s="61">
        <f t="shared" si="7"/>
        <v>3</v>
      </c>
      <c r="R16" s="60">
        <f>VLOOKUP($A16,'Return Data'!$B$7:$R$2292,16,0)</f>
        <v>15.302300000000001</v>
      </c>
      <c r="S16" s="62">
        <f t="shared" si="6"/>
        <v>6</v>
      </c>
    </row>
    <row r="17" spans="1:19" x14ac:dyDescent="0.3">
      <c r="A17" s="58" t="s">
        <v>39</v>
      </c>
      <c r="B17" s="59">
        <f>VLOOKUP($A17,'Return Data'!$B$7:$R$2292,3,0)</f>
        <v>44958</v>
      </c>
      <c r="C17" s="60">
        <f>VLOOKUP($A17,'Return Data'!$B$7:$R$2292,4,0)</f>
        <v>79.28</v>
      </c>
      <c r="D17" s="60">
        <f>VLOOKUP($A17,'Return Data'!$B$7:$R$2292,10,0)</f>
        <v>-0.35189999999999999</v>
      </c>
      <c r="E17" s="61">
        <f t="shared" si="0"/>
        <v>4</v>
      </c>
      <c r="F17" s="60">
        <f>VLOOKUP($A17,'Return Data'!$B$7:$R$2292,11,0)</f>
        <v>3.8376000000000001</v>
      </c>
      <c r="G17" s="61">
        <f t="shared" si="1"/>
        <v>6</v>
      </c>
      <c r="H17" s="60">
        <f>VLOOKUP($A17,'Return Data'!$B$7:$R$2292,12,0)</f>
        <v>6.8319999999999999</v>
      </c>
      <c r="I17" s="61">
        <f t="shared" si="2"/>
        <v>4</v>
      </c>
      <c r="J17" s="60">
        <f>VLOOKUP($A17,'Return Data'!$B$7:$R$2292,13,0)</f>
        <v>3.4312</v>
      </c>
      <c r="K17" s="61">
        <f t="shared" si="3"/>
        <v>3</v>
      </c>
      <c r="L17" s="60">
        <f>VLOOKUP($A17,'Return Data'!$B$7:$R$2292,17,0)</f>
        <v>12.0191</v>
      </c>
      <c r="M17" s="61">
        <f t="shared" si="4"/>
        <v>13</v>
      </c>
      <c r="N17" s="60">
        <f>VLOOKUP($A17,'Return Data'!$B$7:$R$2292,14,0)</f>
        <v>14.691700000000001</v>
      </c>
      <c r="O17" s="61">
        <f t="shared" si="5"/>
        <v>11</v>
      </c>
      <c r="P17" s="60">
        <f>VLOOKUP($A17,'Return Data'!$B$7:$R$2292,15,0)</f>
        <v>7.5789</v>
      </c>
      <c r="Q17" s="61">
        <f t="shared" si="7"/>
        <v>8</v>
      </c>
      <c r="R17" s="60">
        <f>VLOOKUP($A17,'Return Data'!$B$7:$R$2292,16,0)</f>
        <v>12.847300000000001</v>
      </c>
      <c r="S17" s="62">
        <f t="shared" si="6"/>
        <v>12</v>
      </c>
    </row>
    <row r="18" spans="1:19" x14ac:dyDescent="0.3">
      <c r="A18" s="58" t="s">
        <v>40</v>
      </c>
      <c r="B18" s="59">
        <f>VLOOKUP($A18,'Return Data'!$B$7:$R$2292,3,0)</f>
        <v>44958</v>
      </c>
      <c r="C18" s="60">
        <f>VLOOKUP($A18,'Return Data'!$B$7:$R$2292,4,0)</f>
        <v>203.9195</v>
      </c>
      <c r="D18" s="60">
        <f>VLOOKUP($A18,'Return Data'!$B$7:$R$2292,10,0)</f>
        <v>-3.0798999999999999</v>
      </c>
      <c r="E18" s="61">
        <f t="shared" si="0"/>
        <v>11</v>
      </c>
      <c r="F18" s="60">
        <f>VLOOKUP($A18,'Return Data'!$B$7:$R$2292,11,0)</f>
        <v>3.6821000000000002</v>
      </c>
      <c r="G18" s="61">
        <f t="shared" si="1"/>
        <v>8</v>
      </c>
      <c r="H18" s="60">
        <f>VLOOKUP($A18,'Return Data'!$B$7:$R$2292,12,0)</f>
        <v>5.1657999999999999</v>
      </c>
      <c r="I18" s="61">
        <f t="shared" si="2"/>
        <v>7</v>
      </c>
      <c r="J18" s="60">
        <f>VLOOKUP($A18,'Return Data'!$B$7:$R$2292,13,0)</f>
        <v>2.5695000000000001</v>
      </c>
      <c r="K18" s="61">
        <f t="shared" si="3"/>
        <v>4</v>
      </c>
      <c r="L18" s="60">
        <f>VLOOKUP($A18,'Return Data'!$B$7:$R$2292,17,0)</f>
        <v>13.293799999999999</v>
      </c>
      <c r="M18" s="61">
        <f t="shared" si="4"/>
        <v>11</v>
      </c>
      <c r="N18" s="60">
        <f>VLOOKUP($A18,'Return Data'!$B$7:$R$2292,14,0)</f>
        <v>13.871</v>
      </c>
      <c r="O18" s="61">
        <f t="shared" si="5"/>
        <v>13</v>
      </c>
      <c r="P18" s="60">
        <f>VLOOKUP($A18,'Return Data'!$B$7:$R$2292,15,0)</f>
        <v>7.3201000000000001</v>
      </c>
      <c r="Q18" s="61">
        <f t="shared" si="7"/>
        <v>10</v>
      </c>
      <c r="R18" s="60">
        <f>VLOOKUP($A18,'Return Data'!$B$7:$R$2292,16,0)</f>
        <v>17.592700000000001</v>
      </c>
      <c r="S18" s="62">
        <f t="shared" si="6"/>
        <v>2</v>
      </c>
    </row>
    <row r="19" spans="1:19" x14ac:dyDescent="0.3">
      <c r="A19" s="58" t="s">
        <v>43</v>
      </c>
      <c r="B19" s="59">
        <f>VLOOKUP($A19,'Return Data'!$B$7:$R$2292,3,0)</f>
        <v>44958</v>
      </c>
      <c r="C19" s="60">
        <f>VLOOKUP($A19,'Return Data'!$B$7:$R$2292,4,0)</f>
        <v>439.19549999999998</v>
      </c>
      <c r="D19" s="60">
        <f>VLOOKUP($A19,'Return Data'!$B$7:$R$2292,10,0)</f>
        <v>-2.6103000000000001</v>
      </c>
      <c r="E19" s="61">
        <f t="shared" si="0"/>
        <v>8</v>
      </c>
      <c r="F19" s="60">
        <f>VLOOKUP($A19,'Return Data'!$B$7:$R$2292,11,0)</f>
        <v>5.9276999999999997</v>
      </c>
      <c r="G19" s="61">
        <f t="shared" si="1"/>
        <v>4</v>
      </c>
      <c r="H19" s="60">
        <f>VLOOKUP($A19,'Return Data'!$B$7:$R$2292,12,0)</f>
        <v>8.7668999999999997</v>
      </c>
      <c r="I19" s="61">
        <f t="shared" si="2"/>
        <v>3</v>
      </c>
      <c r="J19" s="60">
        <f>VLOOKUP($A19,'Return Data'!$B$7:$R$2292,13,0)</f>
        <v>6.5065</v>
      </c>
      <c r="K19" s="61">
        <f t="shared" si="3"/>
        <v>2</v>
      </c>
      <c r="L19" s="60">
        <f>VLOOKUP($A19,'Return Data'!$B$7:$R$2292,17,0)</f>
        <v>21.890799999999999</v>
      </c>
      <c r="M19" s="61">
        <f t="shared" si="4"/>
        <v>3</v>
      </c>
      <c r="N19" s="60">
        <f>VLOOKUP($A19,'Return Data'!$B$7:$R$2292,14,0)</f>
        <v>21.792100000000001</v>
      </c>
      <c r="O19" s="61">
        <f t="shared" si="5"/>
        <v>3</v>
      </c>
      <c r="P19" s="60">
        <f>VLOOKUP($A19,'Return Data'!$B$7:$R$2292,15,0)</f>
        <v>9.4390999999999998</v>
      </c>
      <c r="Q19" s="61">
        <f t="shared" si="7"/>
        <v>6</v>
      </c>
      <c r="R19" s="60">
        <f>VLOOKUP($A19,'Return Data'!$B$7:$R$2292,16,0)</f>
        <v>17.065200000000001</v>
      </c>
      <c r="S19" s="62">
        <f t="shared" si="6"/>
        <v>3</v>
      </c>
    </row>
    <row r="20" spans="1:19" x14ac:dyDescent="0.3">
      <c r="A20" s="58" t="s">
        <v>44</v>
      </c>
      <c r="B20" s="59">
        <f>VLOOKUP($A20,'Return Data'!$B$7:$R$2292,3,0)</f>
        <v>44958</v>
      </c>
      <c r="C20" s="60">
        <f>VLOOKUP($A20,'Return Data'!$B$7:$R$2292,4,0)</f>
        <v>17.25</v>
      </c>
      <c r="D20" s="60">
        <f>VLOOKUP($A20,'Return Data'!$B$7:$R$2292,10,0)</f>
        <v>-2.4872999999999998</v>
      </c>
      <c r="E20" s="61">
        <f t="shared" si="0"/>
        <v>6</v>
      </c>
      <c r="F20" s="60">
        <f>VLOOKUP($A20,'Return Data'!$B$7:$R$2292,11,0)</f>
        <v>2.4954999999999998</v>
      </c>
      <c r="G20" s="61">
        <f t="shared" si="1"/>
        <v>10</v>
      </c>
      <c r="H20" s="60">
        <f>VLOOKUP($A20,'Return Data'!$B$7:$R$2292,12,0)</f>
        <v>4.7995000000000001</v>
      </c>
      <c r="I20" s="61">
        <f t="shared" si="2"/>
        <v>8</v>
      </c>
      <c r="J20" s="60">
        <f>VLOOKUP($A20,'Return Data'!$B$7:$R$2292,13,0)</f>
        <v>1.4109</v>
      </c>
      <c r="K20" s="61">
        <f t="shared" si="3"/>
        <v>7</v>
      </c>
      <c r="L20" s="60">
        <f>VLOOKUP($A20,'Return Data'!$B$7:$R$2292,17,0)</f>
        <v>14.971299999999999</v>
      </c>
      <c r="M20" s="61">
        <f t="shared" si="4"/>
        <v>7</v>
      </c>
      <c r="N20" s="60">
        <f>VLOOKUP($A20,'Return Data'!$B$7:$R$2292,14,0)</f>
        <v>17.185600000000001</v>
      </c>
      <c r="O20" s="61">
        <f t="shared" si="5"/>
        <v>6</v>
      </c>
      <c r="P20" s="60"/>
      <c r="Q20" s="61"/>
      <c r="R20" s="60">
        <f>VLOOKUP($A20,'Return Data'!$B$7:$R$2292,16,0)</f>
        <v>13.998200000000001</v>
      </c>
      <c r="S20" s="62">
        <f t="shared" si="6"/>
        <v>10</v>
      </c>
    </row>
    <row r="21" spans="1:19" x14ac:dyDescent="0.3">
      <c r="A21" s="58" t="s">
        <v>45</v>
      </c>
      <c r="B21" s="59">
        <f>VLOOKUP($A21,'Return Data'!$B$7:$R$2292,3,0)</f>
        <v>44958</v>
      </c>
      <c r="C21" s="60">
        <f>VLOOKUP($A21,'Return Data'!$B$7:$R$2292,4,0)</f>
        <v>102.1309</v>
      </c>
      <c r="D21" s="60">
        <f>VLOOKUP($A21,'Return Data'!$B$7:$R$2292,10,0)</f>
        <v>-2.7004000000000001</v>
      </c>
      <c r="E21" s="61">
        <f t="shared" si="0"/>
        <v>9</v>
      </c>
      <c r="F21" s="60">
        <f>VLOOKUP($A21,'Return Data'!$B$7:$R$2292,11,0)</f>
        <v>2.8481000000000001</v>
      </c>
      <c r="G21" s="61">
        <f t="shared" si="1"/>
        <v>9</v>
      </c>
      <c r="H21" s="60">
        <f>VLOOKUP($A21,'Return Data'!$B$7:$R$2292,12,0)</f>
        <v>5.8372000000000002</v>
      </c>
      <c r="I21" s="61">
        <f t="shared" si="2"/>
        <v>6</v>
      </c>
      <c r="J21" s="60">
        <f>VLOOKUP($A21,'Return Data'!$B$7:$R$2292,13,0)</f>
        <v>7.8100000000000003E-2</v>
      </c>
      <c r="K21" s="61">
        <f t="shared" si="3"/>
        <v>9</v>
      </c>
      <c r="L21" s="60">
        <f>VLOOKUP($A21,'Return Data'!$B$7:$R$2292,17,0)</f>
        <v>13.047599999999999</v>
      </c>
      <c r="M21" s="61">
        <f t="shared" si="4"/>
        <v>12</v>
      </c>
      <c r="N21" s="60">
        <f>VLOOKUP($A21,'Return Data'!$B$7:$R$2292,14,0)</f>
        <v>15.7585</v>
      </c>
      <c r="O21" s="61">
        <f t="shared" si="5"/>
        <v>8</v>
      </c>
      <c r="P21" s="60">
        <f>VLOOKUP($A21,'Return Data'!$B$7:$R$2292,15,0)</f>
        <v>10.7981</v>
      </c>
      <c r="Q21" s="61">
        <f>RANK(P21,P$8:P$21,0)</f>
        <v>2</v>
      </c>
      <c r="R21" s="60">
        <f>VLOOKUP($A21,'Return Data'!$B$7:$R$2292,16,0)</f>
        <v>14.1586</v>
      </c>
      <c r="S21" s="62">
        <f t="shared" si="6"/>
        <v>9</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-1.9798285714285713</v>
      </c>
      <c r="E23" s="69"/>
      <c r="F23" s="70">
        <f>AVERAGE(F8:F21)</f>
        <v>3.830428571428572</v>
      </c>
      <c r="G23" s="69"/>
      <c r="H23" s="70">
        <f>AVERAGE(H8:H21)</f>
        <v>4.8221571428571428</v>
      </c>
      <c r="I23" s="69"/>
      <c r="J23" s="70">
        <f>AVERAGE(J8:J21)</f>
        <v>1.1891499999999999</v>
      </c>
      <c r="K23" s="69"/>
      <c r="L23" s="70">
        <f>AVERAGE(L8:L21)</f>
        <v>16.557278571428572</v>
      </c>
      <c r="M23" s="69"/>
      <c r="N23" s="70">
        <f>AVERAGE(N8:N21)</f>
        <v>17.150692857142857</v>
      </c>
      <c r="O23" s="69"/>
      <c r="P23" s="70">
        <f>AVERAGE(P8:P21)</f>
        <v>8.2290333333333336</v>
      </c>
      <c r="Q23" s="69"/>
      <c r="R23" s="70">
        <f>AVERAGE(R8:R21)</f>
        <v>14.546671428571429</v>
      </c>
      <c r="S23" s="71"/>
    </row>
    <row r="24" spans="1:19" x14ac:dyDescent="0.3">
      <c r="A24" s="68" t="s">
        <v>28</v>
      </c>
      <c r="B24" s="69"/>
      <c r="C24" s="69"/>
      <c r="D24" s="70">
        <f>MIN(D8:D21)</f>
        <v>-4.3945999999999996</v>
      </c>
      <c r="E24" s="69"/>
      <c r="F24" s="70">
        <f>MIN(F8:F21)</f>
        <v>7.2400000000000006E-2</v>
      </c>
      <c r="G24" s="69"/>
      <c r="H24" s="70">
        <f>MIN(H8:H21)</f>
        <v>-0.59350000000000003</v>
      </c>
      <c r="I24" s="69"/>
      <c r="J24" s="70">
        <f>MIN(J8:J21)</f>
        <v>-3.5733999999999999</v>
      </c>
      <c r="K24" s="69"/>
      <c r="L24" s="70">
        <f>MIN(L8:L21)</f>
        <v>11.2186</v>
      </c>
      <c r="M24" s="69"/>
      <c r="N24" s="70">
        <f>MIN(N8:N21)</f>
        <v>12.1187</v>
      </c>
      <c r="O24" s="69"/>
      <c r="P24" s="70">
        <f>MIN(P8:P21)</f>
        <v>1.5866</v>
      </c>
      <c r="Q24" s="69"/>
      <c r="R24" s="70">
        <f>MIN(R8:R21)</f>
        <v>7.3173000000000004</v>
      </c>
      <c r="S24" s="71"/>
    </row>
    <row r="25" spans="1:19" ht="15" thickBot="1" x14ac:dyDescent="0.35">
      <c r="A25" s="72" t="s">
        <v>29</v>
      </c>
      <c r="B25" s="73"/>
      <c r="C25" s="73"/>
      <c r="D25" s="74">
        <f>MAX(D8:D21)</f>
        <v>1.7690999999999999</v>
      </c>
      <c r="E25" s="73"/>
      <c r="F25" s="74">
        <f>MAX(F8:F21)</f>
        <v>8.2853999999999992</v>
      </c>
      <c r="G25" s="73"/>
      <c r="H25" s="74">
        <f>MAX(H8:H21)</f>
        <v>9.3899000000000008</v>
      </c>
      <c r="I25" s="73"/>
      <c r="J25" s="74">
        <f>MAX(J8:J21)</f>
        <v>8.0641999999999996</v>
      </c>
      <c r="K25" s="73"/>
      <c r="L25" s="74">
        <f>MAX(L8:L21)</f>
        <v>26.645</v>
      </c>
      <c r="M25" s="73"/>
      <c r="N25" s="74">
        <f>MAX(N8:N21)</f>
        <v>24.590499999999999</v>
      </c>
      <c r="O25" s="73"/>
      <c r="P25" s="74">
        <f>MAX(P8:P21)</f>
        <v>13.1165</v>
      </c>
      <c r="Q25" s="73"/>
      <c r="R25" s="74">
        <f>MAX(R8:R21)</f>
        <v>19.690000000000001</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1715</v>
      </c>
      <c r="B8" s="59">
        <f>VLOOKUP($A8,'Return Data'!$B$7:$R$2292,3,0)</f>
        <v>44958</v>
      </c>
      <c r="C8" s="60">
        <f>VLOOKUP($A8,'Return Data'!$B$7:$R$2292,4,0)</f>
        <v>628.42999999999995</v>
      </c>
      <c r="D8" s="60">
        <f>VLOOKUP($A8,'Return Data'!$B$7:$R$2292,10,0)</f>
        <v>-7.0274000000000001</v>
      </c>
      <c r="E8" s="61">
        <f t="shared" ref="E8:E33" si="0">RANK(D8,D$8:D$33,0)</f>
        <v>26</v>
      </c>
      <c r="F8" s="60">
        <f>VLOOKUP($A8,'Return Data'!$B$7:$R$2292,11,0)</f>
        <v>-3.6017000000000001</v>
      </c>
      <c r="G8" s="61">
        <f t="shared" ref="G8:G33" si="1">RANK(F8,F$8:F$33,0)</f>
        <v>25</v>
      </c>
      <c r="H8" s="60">
        <f>VLOOKUP($A8,'Return Data'!$B$7:$R$2292,12,0)</f>
        <v>-6.5198</v>
      </c>
      <c r="I8" s="61">
        <f t="shared" ref="I8:I33" si="2">RANK(H8,H$8:H$33,0)</f>
        <v>26</v>
      </c>
      <c r="J8" s="60">
        <f>VLOOKUP($A8,'Return Data'!$B$7:$R$2292,13,0)</f>
        <v>-14.027900000000001</v>
      </c>
      <c r="K8" s="61">
        <f>RANK(J8,J$8:J$33,0)</f>
        <v>26</v>
      </c>
      <c r="L8" s="60">
        <f>VLOOKUP($A8,'Return Data'!$B$7:$R$2292,17,0)</f>
        <v>7.3757999999999999</v>
      </c>
      <c r="M8" s="61">
        <f>RANK(L8,L$8:L$33,0)</f>
        <v>25</v>
      </c>
      <c r="N8" s="60">
        <f>VLOOKUP($A8,'Return Data'!$B$7:$R$2292,14,0)</f>
        <v>10.523199999999999</v>
      </c>
      <c r="O8" s="61">
        <f>RANK(N8,N$8:N$33,0)</f>
        <v>23</v>
      </c>
      <c r="P8" s="60">
        <f>VLOOKUP($A8,'Return Data'!$B$7:$R$2292,15,0)</f>
        <v>6.6538000000000004</v>
      </c>
      <c r="Q8" s="61">
        <f>RANK(P8,P$8:P$33,0)</f>
        <v>19</v>
      </c>
      <c r="R8" s="60">
        <f>VLOOKUP($A8,'Return Data'!$B$7:$R$2292,16,0)</f>
        <v>14.2546</v>
      </c>
      <c r="S8" s="62">
        <f>RANK(R8,R$8:R$33,0)</f>
        <v>16</v>
      </c>
    </row>
    <row r="9" spans="1:20" x14ac:dyDescent="0.3">
      <c r="A9" s="58" t="s">
        <v>844</v>
      </c>
      <c r="B9" s="59">
        <f>VLOOKUP($A9,'Return Data'!$B$7:$R$2292,3,0)</f>
        <v>44958</v>
      </c>
      <c r="C9" s="60">
        <f>VLOOKUP($A9,'Return Data'!$B$7:$R$2292,4,0)</f>
        <v>20.39</v>
      </c>
      <c r="D9" s="60">
        <f>VLOOKUP($A9,'Return Data'!$B$7:$R$2292,10,0)</f>
        <v>-4.8974000000000002</v>
      </c>
      <c r="E9" s="61">
        <f t="shared" si="0"/>
        <v>21</v>
      </c>
      <c r="F9" s="60">
        <f>VLOOKUP($A9,'Return Data'!$B$7:$R$2292,11,0)</f>
        <v>-4.1822999999999997</v>
      </c>
      <c r="G9" s="61">
        <f t="shared" si="1"/>
        <v>26</v>
      </c>
      <c r="H9" s="60">
        <f>VLOOKUP($A9,'Return Data'!$B$7:$R$2292,12,0)</f>
        <v>-4.5411999999999999</v>
      </c>
      <c r="I9" s="61">
        <f t="shared" si="2"/>
        <v>25</v>
      </c>
      <c r="J9" s="60">
        <f>VLOOKUP($A9,'Return Data'!$B$7:$R$2292,13,0)</f>
        <v>-6.8949999999999996</v>
      </c>
      <c r="K9" s="61">
        <f t="shared" ref="K9:K33" si="3">RANK(J9,J$8:J$33,0)</f>
        <v>25</v>
      </c>
      <c r="L9" s="60">
        <f>VLOOKUP($A9,'Return Data'!$B$7:$R$2292,17,0)</f>
        <v>15.7067</v>
      </c>
      <c r="M9" s="61">
        <f t="shared" ref="M9:M33" si="4">RANK(L9,L$8:L$33,0)</f>
        <v>15</v>
      </c>
      <c r="N9" s="60">
        <f>VLOOKUP($A9,'Return Data'!$B$7:$R$2292,14,0)</f>
        <v>17.4937</v>
      </c>
      <c r="O9" s="61">
        <f t="shared" ref="O9:O33" si="5">RANK(N9,N$8:N$33,0)</f>
        <v>8</v>
      </c>
      <c r="P9" s="60"/>
      <c r="Q9" s="61"/>
      <c r="R9" s="60">
        <f>VLOOKUP($A9,'Return Data'!$B$7:$R$2292,16,0)</f>
        <v>18.101900000000001</v>
      </c>
      <c r="S9" s="62">
        <f t="shared" ref="S9:S33" si="6">RANK(R9,R$8:R$33,0)</f>
        <v>5</v>
      </c>
    </row>
    <row r="10" spans="1:20" x14ac:dyDescent="0.3">
      <c r="A10" s="58" t="s">
        <v>1975</v>
      </c>
      <c r="B10" s="59">
        <f>VLOOKUP($A10,'Return Data'!$B$7:$R$2292,3,0)</f>
        <v>44958</v>
      </c>
      <c r="C10" s="60">
        <f>VLOOKUP($A10,'Return Data'!$B$7:$R$2292,4,0)</f>
        <v>62.02</v>
      </c>
      <c r="D10" s="60">
        <f>VLOOKUP($A10,'Return Data'!$B$7:$R$2292,10,0)</f>
        <v>-2.4689000000000001</v>
      </c>
      <c r="E10" s="61">
        <f t="shared" si="0"/>
        <v>9</v>
      </c>
      <c r="F10" s="60">
        <f>VLOOKUP($A10,'Return Data'!$B$7:$R$2292,11,0)</f>
        <v>2.6480999999999999</v>
      </c>
      <c r="G10" s="61">
        <f t="shared" si="1"/>
        <v>11</v>
      </c>
      <c r="H10" s="60">
        <f>VLOOKUP($A10,'Return Data'!$B$7:$R$2292,12,0)</f>
        <v>5.1543000000000001</v>
      </c>
      <c r="I10" s="61">
        <f t="shared" si="2"/>
        <v>9</v>
      </c>
      <c r="J10" s="60">
        <f>VLOOKUP($A10,'Return Data'!$B$7:$R$2292,13,0)</f>
        <v>-0.38550000000000001</v>
      </c>
      <c r="K10" s="61">
        <f t="shared" si="3"/>
        <v>14</v>
      </c>
      <c r="L10" s="60">
        <f>VLOOKUP($A10,'Return Data'!$B$7:$R$2292,17,0)</f>
        <v>16.380600000000001</v>
      </c>
      <c r="M10" s="61">
        <f t="shared" si="4"/>
        <v>12</v>
      </c>
      <c r="N10" s="60">
        <f>VLOOKUP($A10,'Return Data'!$B$7:$R$2292,14,0)</f>
        <v>16.020700000000001</v>
      </c>
      <c r="O10" s="61">
        <f t="shared" si="5"/>
        <v>15</v>
      </c>
      <c r="P10" s="60">
        <f>VLOOKUP($A10,'Return Data'!$B$7:$R$2292,15,0)</f>
        <v>8.4511000000000003</v>
      </c>
      <c r="Q10" s="61">
        <f t="shared" ref="Q10:Q33" si="7">RANK(P10,P$8:P$33,0)</f>
        <v>17</v>
      </c>
      <c r="R10" s="60">
        <f>VLOOKUP($A10,'Return Data'!$B$7:$R$2292,16,0)</f>
        <v>12.773</v>
      </c>
      <c r="S10" s="62">
        <f t="shared" si="6"/>
        <v>22</v>
      </c>
    </row>
    <row r="11" spans="1:20" x14ac:dyDescent="0.3">
      <c r="A11" s="58" t="s">
        <v>846</v>
      </c>
      <c r="B11" s="59">
        <f>VLOOKUP($A11,'Return Data'!$B$7:$R$2292,3,0)</f>
        <v>44958</v>
      </c>
      <c r="C11" s="60">
        <f>VLOOKUP($A11,'Return Data'!$B$7:$R$2292,4,0)</f>
        <v>175.51</v>
      </c>
      <c r="D11" s="60">
        <f>VLOOKUP($A11,'Return Data'!$B$7:$R$2292,10,0)</f>
        <v>-5.6043000000000003</v>
      </c>
      <c r="E11" s="61">
        <f t="shared" si="0"/>
        <v>22</v>
      </c>
      <c r="F11" s="60">
        <f>VLOOKUP($A11,'Return Data'!$B$7:$R$2292,11,0)</f>
        <v>-1.071</v>
      </c>
      <c r="G11" s="61">
        <f t="shared" si="1"/>
        <v>22</v>
      </c>
      <c r="H11" s="60">
        <f>VLOOKUP($A11,'Return Data'!$B$7:$R$2292,12,0)</f>
        <v>1.5742</v>
      </c>
      <c r="I11" s="61">
        <f t="shared" si="2"/>
        <v>16</v>
      </c>
      <c r="J11" s="60">
        <f>VLOOKUP($A11,'Return Data'!$B$7:$R$2292,13,0)</f>
        <v>-3.2149999999999999</v>
      </c>
      <c r="K11" s="61">
        <f t="shared" si="3"/>
        <v>20</v>
      </c>
      <c r="L11" s="60">
        <f>VLOOKUP($A11,'Return Data'!$B$7:$R$2292,17,0)</f>
        <v>14.5566</v>
      </c>
      <c r="M11" s="61">
        <f t="shared" si="4"/>
        <v>17</v>
      </c>
      <c r="N11" s="60">
        <f>VLOOKUP($A11,'Return Data'!$B$7:$R$2292,14,0)</f>
        <v>17.235299999999999</v>
      </c>
      <c r="O11" s="61">
        <f t="shared" si="5"/>
        <v>10</v>
      </c>
      <c r="P11" s="60">
        <f>VLOOKUP($A11,'Return Data'!$B$7:$R$2292,15,0)</f>
        <v>11.513500000000001</v>
      </c>
      <c r="Q11" s="61">
        <f t="shared" si="7"/>
        <v>8</v>
      </c>
      <c r="R11" s="60">
        <f>VLOOKUP($A11,'Return Data'!$B$7:$R$2292,16,0)</f>
        <v>20.065200000000001</v>
      </c>
      <c r="S11" s="62">
        <f t="shared" si="6"/>
        <v>2</v>
      </c>
    </row>
    <row r="12" spans="1:20" x14ac:dyDescent="0.3">
      <c r="A12" s="58" t="s">
        <v>848</v>
      </c>
      <c r="B12" s="59">
        <f>VLOOKUP($A12,'Return Data'!$B$7:$R$2292,3,0)</f>
        <v>44958</v>
      </c>
      <c r="C12" s="60">
        <f>VLOOKUP($A12,'Return Data'!$B$7:$R$2292,4,0)</f>
        <v>390.202</v>
      </c>
      <c r="D12" s="60">
        <f>VLOOKUP($A12,'Return Data'!$B$7:$R$2292,10,0)</f>
        <v>-2.3906999999999998</v>
      </c>
      <c r="E12" s="61">
        <f t="shared" si="0"/>
        <v>7</v>
      </c>
      <c r="F12" s="60">
        <f>VLOOKUP($A12,'Return Data'!$B$7:$R$2292,11,0)</f>
        <v>2.7452999999999999</v>
      </c>
      <c r="G12" s="61">
        <f t="shared" si="1"/>
        <v>9</v>
      </c>
      <c r="H12" s="60">
        <f>VLOOKUP($A12,'Return Data'!$B$7:$R$2292,12,0)</f>
        <v>6.3224</v>
      </c>
      <c r="I12" s="61">
        <f t="shared" si="2"/>
        <v>6</v>
      </c>
      <c r="J12" s="60">
        <f>VLOOKUP($A12,'Return Data'!$B$7:$R$2292,13,0)</f>
        <v>0.77500000000000002</v>
      </c>
      <c r="K12" s="61">
        <f t="shared" si="3"/>
        <v>9</v>
      </c>
      <c r="L12" s="60">
        <f>VLOOKUP($A12,'Return Data'!$B$7:$R$2292,17,0)</f>
        <v>14.210900000000001</v>
      </c>
      <c r="M12" s="61">
        <f t="shared" si="4"/>
        <v>19</v>
      </c>
      <c r="N12" s="60">
        <f>VLOOKUP($A12,'Return Data'!$B$7:$R$2292,14,0)</f>
        <v>15.3438</v>
      </c>
      <c r="O12" s="61">
        <f t="shared" si="5"/>
        <v>16</v>
      </c>
      <c r="P12" s="60">
        <f>VLOOKUP($A12,'Return Data'!$B$7:$R$2292,15,0)</f>
        <v>10.371</v>
      </c>
      <c r="Q12" s="61">
        <f t="shared" si="7"/>
        <v>13</v>
      </c>
      <c r="R12" s="60">
        <f>VLOOKUP($A12,'Return Data'!$B$7:$R$2292,16,0)</f>
        <v>15.5686</v>
      </c>
      <c r="S12" s="62">
        <f t="shared" si="6"/>
        <v>11</v>
      </c>
    </row>
    <row r="13" spans="1:20" x14ac:dyDescent="0.3">
      <c r="A13" s="58" t="s">
        <v>850</v>
      </c>
      <c r="B13" s="59">
        <f>VLOOKUP($A13,'Return Data'!$B$7:$R$2292,3,0)</f>
        <v>44958</v>
      </c>
      <c r="C13" s="60">
        <f>VLOOKUP($A13,'Return Data'!$B$7:$R$2292,4,0)</f>
        <v>59.19</v>
      </c>
      <c r="D13" s="60">
        <f>VLOOKUP($A13,'Return Data'!$B$7:$R$2292,10,0)</f>
        <v>-4.8361999999999998</v>
      </c>
      <c r="E13" s="61">
        <f t="shared" si="0"/>
        <v>20</v>
      </c>
      <c r="F13" s="60">
        <f>VLOOKUP($A13,'Return Data'!$B$7:$R$2292,11,0)</f>
        <v>0.67700000000000005</v>
      </c>
      <c r="G13" s="61">
        <f t="shared" si="1"/>
        <v>14</v>
      </c>
      <c r="H13" s="60">
        <f>VLOOKUP($A13,'Return Data'!$B$7:$R$2292,12,0)</f>
        <v>3.7566000000000002</v>
      </c>
      <c r="I13" s="61">
        <f t="shared" si="2"/>
        <v>11</v>
      </c>
      <c r="J13" s="60">
        <f>VLOOKUP($A13,'Return Data'!$B$7:$R$2292,13,0)</f>
        <v>-0.21240000000000001</v>
      </c>
      <c r="K13" s="61">
        <f t="shared" si="3"/>
        <v>12</v>
      </c>
      <c r="L13" s="60">
        <f>VLOOKUP($A13,'Return Data'!$B$7:$R$2292,17,0)</f>
        <v>16.053899999999999</v>
      </c>
      <c r="M13" s="61">
        <f t="shared" si="4"/>
        <v>13</v>
      </c>
      <c r="N13" s="60">
        <f>VLOOKUP($A13,'Return Data'!$B$7:$R$2292,14,0)</f>
        <v>17.5273</v>
      </c>
      <c r="O13" s="61">
        <f t="shared" si="5"/>
        <v>7</v>
      </c>
      <c r="P13" s="60">
        <f>VLOOKUP($A13,'Return Data'!$B$7:$R$2292,15,0)</f>
        <v>12.1456</v>
      </c>
      <c r="Q13" s="61">
        <f t="shared" si="7"/>
        <v>6</v>
      </c>
      <c r="R13" s="60">
        <f>VLOOKUP($A13,'Return Data'!$B$7:$R$2292,16,0)</f>
        <v>15.124700000000001</v>
      </c>
      <c r="S13" s="62">
        <f t="shared" si="6"/>
        <v>13</v>
      </c>
    </row>
    <row r="14" spans="1:20" x14ac:dyDescent="0.3">
      <c r="A14" s="58" t="s">
        <v>853</v>
      </c>
      <c r="B14" s="59">
        <f>VLOOKUP($A14,'Return Data'!$B$7:$R$2292,3,0)</f>
        <v>44958</v>
      </c>
      <c r="C14" s="60">
        <f>VLOOKUP($A14,'Return Data'!$B$7:$R$2292,4,0)</f>
        <v>127.0166</v>
      </c>
      <c r="D14" s="60">
        <f>VLOOKUP($A14,'Return Data'!$B$7:$R$2292,10,0)</f>
        <v>-3.0445000000000002</v>
      </c>
      <c r="E14" s="61">
        <f t="shared" si="0"/>
        <v>11</v>
      </c>
      <c r="F14" s="60">
        <f>VLOOKUP($A14,'Return Data'!$B$7:$R$2292,11,0)</f>
        <v>-2.2246000000000001</v>
      </c>
      <c r="G14" s="61">
        <f t="shared" si="1"/>
        <v>23</v>
      </c>
      <c r="H14" s="60">
        <f>VLOOKUP($A14,'Return Data'!$B$7:$R$2292,12,0)</f>
        <v>-0.55600000000000005</v>
      </c>
      <c r="I14" s="61">
        <f t="shared" si="2"/>
        <v>22</v>
      </c>
      <c r="J14" s="60">
        <f>VLOOKUP($A14,'Return Data'!$B$7:$R$2292,13,0)</f>
        <v>-5.1056999999999997</v>
      </c>
      <c r="K14" s="61">
        <f t="shared" si="3"/>
        <v>23</v>
      </c>
      <c r="L14" s="60">
        <f>VLOOKUP($A14,'Return Data'!$B$7:$R$2292,17,0)</f>
        <v>12.4495</v>
      </c>
      <c r="M14" s="61">
        <f t="shared" si="4"/>
        <v>23</v>
      </c>
      <c r="N14" s="60">
        <f>VLOOKUP($A14,'Return Data'!$B$7:$R$2292,14,0)</f>
        <v>14.1212</v>
      </c>
      <c r="O14" s="61">
        <f t="shared" si="5"/>
        <v>20</v>
      </c>
      <c r="P14" s="60">
        <f>VLOOKUP($A14,'Return Data'!$B$7:$R$2292,15,0)</f>
        <v>8.2025000000000006</v>
      </c>
      <c r="Q14" s="61">
        <f t="shared" si="7"/>
        <v>18</v>
      </c>
      <c r="R14" s="60">
        <f>VLOOKUP($A14,'Return Data'!$B$7:$R$2292,16,0)</f>
        <v>13.407500000000001</v>
      </c>
      <c r="S14" s="62">
        <f t="shared" si="6"/>
        <v>20</v>
      </c>
    </row>
    <row r="15" spans="1:20" x14ac:dyDescent="0.3">
      <c r="A15" s="58" t="s">
        <v>1829</v>
      </c>
      <c r="B15" s="59">
        <f>VLOOKUP($A15,'Return Data'!$B$7:$R$2292,3,0)</f>
        <v>44958</v>
      </c>
      <c r="C15" s="60">
        <f>VLOOKUP($A15,'Return Data'!$B$7:$R$2292,4,0)</f>
        <v>201.61799999999999</v>
      </c>
      <c r="D15" s="60">
        <f>VLOOKUP($A15,'Return Data'!$B$7:$R$2292,10,0)</f>
        <v>-2.2776000000000001</v>
      </c>
      <c r="E15" s="61">
        <f t="shared" si="0"/>
        <v>6</v>
      </c>
      <c r="F15" s="60">
        <f>VLOOKUP($A15,'Return Data'!$B$7:$R$2292,11,0)</f>
        <v>3.093</v>
      </c>
      <c r="G15" s="61">
        <f t="shared" si="1"/>
        <v>8</v>
      </c>
      <c r="H15" s="60">
        <f>VLOOKUP($A15,'Return Data'!$B$7:$R$2292,12,0)</f>
        <v>5.7812000000000001</v>
      </c>
      <c r="I15" s="61">
        <f t="shared" si="2"/>
        <v>7</v>
      </c>
      <c r="J15" s="60">
        <f>VLOOKUP($A15,'Return Data'!$B$7:$R$2292,13,0)</f>
        <v>4.3977000000000004</v>
      </c>
      <c r="K15" s="61">
        <f t="shared" si="3"/>
        <v>4</v>
      </c>
      <c r="L15" s="60">
        <f>VLOOKUP($A15,'Return Data'!$B$7:$R$2292,17,0)</f>
        <v>20.936299999999999</v>
      </c>
      <c r="M15" s="61">
        <f t="shared" si="4"/>
        <v>3</v>
      </c>
      <c r="N15" s="60">
        <f>VLOOKUP($A15,'Return Data'!$B$7:$R$2292,14,0)</f>
        <v>19.818200000000001</v>
      </c>
      <c r="O15" s="61">
        <f t="shared" si="5"/>
        <v>3</v>
      </c>
      <c r="P15" s="60">
        <f>VLOOKUP($A15,'Return Data'!$B$7:$R$2292,15,0)</f>
        <v>11.327</v>
      </c>
      <c r="Q15" s="61">
        <f t="shared" si="7"/>
        <v>10</v>
      </c>
      <c r="R15" s="60">
        <f>VLOOKUP($A15,'Return Data'!$B$7:$R$2292,16,0)</f>
        <v>11.548500000000001</v>
      </c>
      <c r="S15" s="62">
        <f t="shared" si="6"/>
        <v>25</v>
      </c>
    </row>
    <row r="16" spans="1:20" x14ac:dyDescent="0.3">
      <c r="A16" t="s">
        <v>2031</v>
      </c>
      <c r="B16" s="59">
        <f>VLOOKUP($A16,'Return Data'!$B$7:$R$2292,3,0)</f>
        <v>44958</v>
      </c>
      <c r="C16" s="60">
        <f>VLOOKUP($A16,'Return Data'!$B$7:$R$2292,4,0)</f>
        <v>16.272099999999998</v>
      </c>
      <c r="D16" s="60">
        <f>VLOOKUP($A16,'Return Data'!$B$7:$R$2292,10,0)</f>
        <v>-4.1593999999999998</v>
      </c>
      <c r="E16" s="61">
        <f t="shared" si="0"/>
        <v>14</v>
      </c>
      <c r="F16" s="60">
        <f>VLOOKUP($A16,'Return Data'!$B$7:$R$2292,11,0)</f>
        <v>-0.38080000000000003</v>
      </c>
      <c r="G16" s="61">
        <f t="shared" si="1"/>
        <v>18</v>
      </c>
      <c r="H16" s="60">
        <f>VLOOKUP($A16,'Return Data'!$B$7:$R$2292,12,0)</f>
        <v>0.88600000000000001</v>
      </c>
      <c r="I16" s="61">
        <f t="shared" si="2"/>
        <v>18</v>
      </c>
      <c r="J16" s="60">
        <f>VLOOKUP($A16,'Return Data'!$B$7:$R$2292,13,0)</f>
        <v>-4.3795999999999999</v>
      </c>
      <c r="K16" s="61">
        <f t="shared" si="3"/>
        <v>22</v>
      </c>
      <c r="L16" s="60">
        <f>VLOOKUP($A16,'Return Data'!$B$7:$R$2292,17,0)</f>
        <v>12.888199999999999</v>
      </c>
      <c r="M16" s="61">
        <f t="shared" si="4"/>
        <v>22</v>
      </c>
      <c r="N16" s="60">
        <f>VLOOKUP($A16,'Return Data'!$B$7:$R$2292,14,0)</f>
        <v>14.241300000000001</v>
      </c>
      <c r="O16" s="61">
        <f t="shared" si="5"/>
        <v>18</v>
      </c>
      <c r="P16" s="60"/>
      <c r="Q16" s="61"/>
      <c r="R16" s="60">
        <f>VLOOKUP($A16,'Return Data'!$B$7:$R$2292,16,0)</f>
        <v>13.4726</v>
      </c>
      <c r="S16" s="62">
        <f t="shared" si="6"/>
        <v>19</v>
      </c>
    </row>
    <row r="17" spans="1:19" x14ac:dyDescent="0.3">
      <c r="A17" s="58" t="s">
        <v>855</v>
      </c>
      <c r="B17" s="59">
        <f>VLOOKUP($A17,'Return Data'!$B$7:$R$2292,3,0)</f>
        <v>44958</v>
      </c>
      <c r="C17" s="60">
        <f>VLOOKUP($A17,'Return Data'!$B$7:$R$2292,4,0)</f>
        <v>629.74</v>
      </c>
      <c r="D17" s="60">
        <f>VLOOKUP($A17,'Return Data'!$B$7:$R$2292,10,0)</f>
        <v>-1.6231</v>
      </c>
      <c r="E17" s="61">
        <f t="shared" si="0"/>
        <v>3</v>
      </c>
      <c r="F17" s="60">
        <f>VLOOKUP($A17,'Return Data'!$B$7:$R$2292,11,0)</f>
        <v>5.2144000000000004</v>
      </c>
      <c r="G17" s="61">
        <f t="shared" si="1"/>
        <v>3</v>
      </c>
      <c r="H17" s="60">
        <f>VLOOKUP($A17,'Return Data'!$B$7:$R$2292,12,0)</f>
        <v>8.2250999999999994</v>
      </c>
      <c r="I17" s="61">
        <f t="shared" si="2"/>
        <v>4</v>
      </c>
      <c r="J17" s="60">
        <f>VLOOKUP($A17,'Return Data'!$B$7:$R$2292,13,0)</f>
        <v>5.8814000000000002</v>
      </c>
      <c r="K17" s="61">
        <f t="shared" si="3"/>
        <v>3</v>
      </c>
      <c r="L17" s="60">
        <f>VLOOKUP($A17,'Return Data'!$B$7:$R$2292,17,0)</f>
        <v>23.680399999999999</v>
      </c>
      <c r="M17" s="61">
        <f t="shared" si="4"/>
        <v>1</v>
      </c>
      <c r="N17" s="60">
        <f>VLOOKUP($A17,'Return Data'!$B$7:$R$2292,14,0)</f>
        <v>20.7438</v>
      </c>
      <c r="O17" s="61">
        <f t="shared" si="5"/>
        <v>2</v>
      </c>
      <c r="P17" s="60">
        <f>VLOOKUP($A17,'Return Data'!$B$7:$R$2292,15,0)</f>
        <v>12.401</v>
      </c>
      <c r="Q17" s="61">
        <f t="shared" si="7"/>
        <v>3</v>
      </c>
      <c r="R17" s="60">
        <f>VLOOKUP($A17,'Return Data'!$B$7:$R$2292,16,0)</f>
        <v>14.956200000000001</v>
      </c>
      <c r="S17" s="62">
        <f t="shared" si="6"/>
        <v>15</v>
      </c>
    </row>
    <row r="18" spans="1:19" x14ac:dyDescent="0.3">
      <c r="A18" s="58" t="s">
        <v>856</v>
      </c>
      <c r="B18" s="59">
        <f>VLOOKUP($A18,'Return Data'!$B$7:$R$2292,3,0)</f>
        <v>44958</v>
      </c>
      <c r="C18" s="60">
        <f>VLOOKUP($A18,'Return Data'!$B$7:$R$2292,4,0)</f>
        <v>82.388000000000005</v>
      </c>
      <c r="D18" s="60">
        <f>VLOOKUP($A18,'Return Data'!$B$7:$R$2292,10,0)</f>
        <v>-1.9027000000000001</v>
      </c>
      <c r="E18" s="61">
        <f t="shared" si="0"/>
        <v>4</v>
      </c>
      <c r="F18" s="60">
        <f>VLOOKUP($A18,'Return Data'!$B$7:$R$2292,11,0)</f>
        <v>6.0335000000000001</v>
      </c>
      <c r="G18" s="61">
        <f t="shared" si="1"/>
        <v>2</v>
      </c>
      <c r="H18" s="60">
        <f>VLOOKUP($A18,'Return Data'!$B$7:$R$2292,12,0)</f>
        <v>8.4481000000000002</v>
      </c>
      <c r="I18" s="61">
        <f t="shared" si="2"/>
        <v>3</v>
      </c>
      <c r="J18" s="60">
        <f>VLOOKUP($A18,'Return Data'!$B$7:$R$2292,13,0)</f>
        <v>4.1040999999999999</v>
      </c>
      <c r="K18" s="61">
        <f t="shared" si="3"/>
        <v>5</v>
      </c>
      <c r="L18" s="60">
        <f>VLOOKUP($A18,'Return Data'!$B$7:$R$2292,17,0)</f>
        <v>17.9101</v>
      </c>
      <c r="M18" s="61">
        <f t="shared" si="4"/>
        <v>8</v>
      </c>
      <c r="N18" s="60">
        <f>VLOOKUP($A18,'Return Data'!$B$7:$R$2292,14,0)</f>
        <v>17.2559</v>
      </c>
      <c r="O18" s="61">
        <f t="shared" si="5"/>
        <v>9</v>
      </c>
      <c r="P18" s="60">
        <f>VLOOKUP($A18,'Return Data'!$B$7:$R$2292,15,0)</f>
        <v>10.284700000000001</v>
      </c>
      <c r="Q18" s="61">
        <f t="shared" si="7"/>
        <v>14</v>
      </c>
      <c r="R18" s="60">
        <f>VLOOKUP($A18,'Return Data'!$B$7:$R$2292,16,0)</f>
        <v>13.575799999999999</v>
      </c>
      <c r="S18" s="62">
        <f t="shared" si="6"/>
        <v>18</v>
      </c>
    </row>
    <row r="19" spans="1:19" x14ac:dyDescent="0.3">
      <c r="A19" s="58" t="s">
        <v>859</v>
      </c>
      <c r="B19" s="59">
        <f>VLOOKUP($A19,'Return Data'!$B$7:$R$2292,3,0)</f>
        <v>44958</v>
      </c>
      <c r="C19" s="60">
        <f>VLOOKUP($A19,'Return Data'!$B$7:$R$2292,4,0)</f>
        <v>58.97</v>
      </c>
      <c r="D19" s="60">
        <f>VLOOKUP($A19,'Return Data'!$B$7:$R$2292,10,0)</f>
        <v>-4.4710999999999999</v>
      </c>
      <c r="E19" s="61">
        <f t="shared" si="0"/>
        <v>17</v>
      </c>
      <c r="F19" s="60">
        <f>VLOOKUP($A19,'Return Data'!$B$7:$R$2292,11,0)</f>
        <v>1.6549</v>
      </c>
      <c r="G19" s="61">
        <f t="shared" si="1"/>
        <v>12</v>
      </c>
      <c r="H19" s="60">
        <f>VLOOKUP($A19,'Return Data'!$B$7:$R$2292,12,0)</f>
        <v>3.4016999999999999</v>
      </c>
      <c r="I19" s="61">
        <f t="shared" si="2"/>
        <v>13</v>
      </c>
      <c r="J19" s="60">
        <f>VLOOKUP($A19,'Return Data'!$B$7:$R$2292,13,0)</f>
        <v>-1.9618</v>
      </c>
      <c r="K19" s="61">
        <f t="shared" si="3"/>
        <v>15</v>
      </c>
      <c r="L19" s="60">
        <f>VLOOKUP($A19,'Return Data'!$B$7:$R$2292,17,0)</f>
        <v>11.4566</v>
      </c>
      <c r="M19" s="61">
        <f t="shared" si="4"/>
        <v>24</v>
      </c>
      <c r="N19" s="60">
        <f>VLOOKUP($A19,'Return Data'!$B$7:$R$2292,14,0)</f>
        <v>13.130800000000001</v>
      </c>
      <c r="O19" s="61">
        <f t="shared" si="5"/>
        <v>22</v>
      </c>
      <c r="P19" s="60">
        <f>VLOOKUP($A19,'Return Data'!$B$7:$R$2292,15,0)</f>
        <v>10.215199999999999</v>
      </c>
      <c r="Q19" s="61">
        <f t="shared" si="7"/>
        <v>15</v>
      </c>
      <c r="R19" s="60">
        <f>VLOOKUP($A19,'Return Data'!$B$7:$R$2292,16,0)</f>
        <v>15.514099999999999</v>
      </c>
      <c r="S19" s="62">
        <f t="shared" si="6"/>
        <v>12</v>
      </c>
    </row>
    <row r="20" spans="1:19" x14ac:dyDescent="0.3">
      <c r="A20" s="58" t="s">
        <v>861</v>
      </c>
      <c r="B20" s="59">
        <f>VLOOKUP($A20,'Return Data'!$B$7:$R$2292,3,0)</f>
        <v>44958</v>
      </c>
      <c r="C20" s="60">
        <f>VLOOKUP($A20,'Return Data'!$B$7:$R$2292,4,0)</f>
        <v>226.80600000000001</v>
      </c>
      <c r="D20" s="60">
        <f>VLOOKUP($A20,'Return Data'!$B$7:$R$2292,10,0)</f>
        <v>-3.0958999999999999</v>
      </c>
      <c r="E20" s="61">
        <f t="shared" si="0"/>
        <v>12</v>
      </c>
      <c r="F20" s="60">
        <f>VLOOKUP($A20,'Return Data'!$B$7:$R$2292,11,0)</f>
        <v>2.6583000000000001</v>
      </c>
      <c r="G20" s="61">
        <f t="shared" si="1"/>
        <v>10</v>
      </c>
      <c r="H20" s="60">
        <f>VLOOKUP($A20,'Return Data'!$B$7:$R$2292,12,0)</f>
        <v>5.0899000000000001</v>
      </c>
      <c r="I20" s="61">
        <f t="shared" si="2"/>
        <v>10</v>
      </c>
      <c r="J20" s="60">
        <f>VLOOKUP($A20,'Return Data'!$B$7:$R$2292,13,0)</f>
        <v>3.5743</v>
      </c>
      <c r="K20" s="61">
        <f t="shared" si="3"/>
        <v>7</v>
      </c>
      <c r="L20" s="60">
        <f>VLOOKUP($A20,'Return Data'!$B$7:$R$2292,17,0)</f>
        <v>16.862500000000001</v>
      </c>
      <c r="M20" s="61">
        <f t="shared" si="4"/>
        <v>11</v>
      </c>
      <c r="N20" s="60">
        <f>VLOOKUP($A20,'Return Data'!$B$7:$R$2292,14,0)</f>
        <v>16.5352</v>
      </c>
      <c r="O20" s="61">
        <f t="shared" si="5"/>
        <v>12</v>
      </c>
      <c r="P20" s="60">
        <f>VLOOKUP($A20,'Return Data'!$B$7:$R$2292,15,0)</f>
        <v>12.3667</v>
      </c>
      <c r="Q20" s="61">
        <f t="shared" si="7"/>
        <v>4</v>
      </c>
      <c r="R20" s="60">
        <f>VLOOKUP($A20,'Return Data'!$B$7:$R$2292,16,0)</f>
        <v>15.993399999999999</v>
      </c>
      <c r="S20" s="62">
        <f t="shared" si="6"/>
        <v>9</v>
      </c>
    </row>
    <row r="21" spans="1:19" x14ac:dyDescent="0.3">
      <c r="A21" s="58" t="s">
        <v>862</v>
      </c>
      <c r="B21" s="59">
        <f>VLOOKUP($A21,'Return Data'!$B$7:$R$2292,3,0)</f>
        <v>0</v>
      </c>
      <c r="C21" s="60">
        <f>VLOOKUP($A21,'Return Data'!$B$7:$R$2292,4,0)</f>
        <v>0</v>
      </c>
      <c r="D21" s="60">
        <f>VLOOKUP($A21,'Return Data'!$B$7:$R$2292,10,0)</f>
        <v>0</v>
      </c>
      <c r="E21" s="61">
        <f t="shared" si="0"/>
        <v>1</v>
      </c>
      <c r="F21" s="60">
        <f>VLOOKUP($A21,'Return Data'!$B$7:$R$2292,11,0)</f>
        <v>0</v>
      </c>
      <c r="G21" s="61">
        <f t="shared" si="1"/>
        <v>17</v>
      </c>
      <c r="H21" s="60">
        <f>VLOOKUP($A21,'Return Data'!$B$7:$R$2292,12,0)</f>
        <v>0</v>
      </c>
      <c r="I21" s="61">
        <f t="shared" si="2"/>
        <v>21</v>
      </c>
      <c r="J21" s="60">
        <f>VLOOKUP($A21,'Return Data'!$B$7:$R$2292,13,0)</f>
        <v>0</v>
      </c>
      <c r="K21" s="61">
        <f t="shared" si="3"/>
        <v>10</v>
      </c>
      <c r="L21" s="60">
        <f>VLOOKUP($A21,'Return Data'!$B$7:$R$2292,17,0)</f>
        <v>0</v>
      </c>
      <c r="M21" s="61">
        <f t="shared" si="4"/>
        <v>26</v>
      </c>
      <c r="N21" s="60">
        <f>VLOOKUP($A21,'Return Data'!$B$7:$R$2292,14,0)</f>
        <v>0</v>
      </c>
      <c r="O21" s="61">
        <f t="shared" si="5"/>
        <v>24</v>
      </c>
      <c r="P21" s="60">
        <f>VLOOKUP($A21,'Return Data'!$B$7:$R$2292,15,0)</f>
        <v>0</v>
      </c>
      <c r="Q21" s="61">
        <f t="shared" si="7"/>
        <v>21</v>
      </c>
      <c r="R21" s="60">
        <f>VLOOKUP($A21,'Return Data'!$B$7:$R$2292,16,0)</f>
        <v>0</v>
      </c>
      <c r="S21" s="62">
        <f t="shared" si="6"/>
        <v>26</v>
      </c>
    </row>
    <row r="22" spans="1:19" x14ac:dyDescent="0.3">
      <c r="A22" s="58" t="s">
        <v>864</v>
      </c>
      <c r="B22" s="59">
        <f>VLOOKUP($A22,'Return Data'!$B$7:$R$2292,3,0)</f>
        <v>44958</v>
      </c>
      <c r="C22" s="60">
        <f>VLOOKUP($A22,'Return Data'!$B$7:$R$2292,4,0)</f>
        <v>25.8764</v>
      </c>
      <c r="D22" s="60">
        <f>VLOOKUP($A22,'Return Data'!$B$7:$R$2292,10,0)</f>
        <v>-6.8474000000000004</v>
      </c>
      <c r="E22" s="61">
        <f t="shared" si="0"/>
        <v>25</v>
      </c>
      <c r="F22" s="60">
        <f>VLOOKUP($A22,'Return Data'!$B$7:$R$2292,11,0)</f>
        <v>-3.5358999999999998</v>
      </c>
      <c r="G22" s="61">
        <f t="shared" si="1"/>
        <v>24</v>
      </c>
      <c r="H22" s="60">
        <f>VLOOKUP($A22,'Return Data'!$B$7:$R$2292,12,0)</f>
        <v>-1.7149000000000001</v>
      </c>
      <c r="I22" s="61">
        <f t="shared" si="2"/>
        <v>24</v>
      </c>
      <c r="J22" s="60">
        <f>VLOOKUP($A22,'Return Data'!$B$7:$R$2292,13,0)</f>
        <v>-5.1726000000000001</v>
      </c>
      <c r="K22" s="61">
        <f t="shared" si="3"/>
        <v>24</v>
      </c>
      <c r="L22" s="60">
        <f>VLOOKUP($A22,'Return Data'!$B$7:$R$2292,17,0)</f>
        <v>14.3452</v>
      </c>
      <c r="M22" s="61">
        <f t="shared" si="4"/>
        <v>18</v>
      </c>
      <c r="N22" s="60">
        <f>VLOOKUP($A22,'Return Data'!$B$7:$R$2292,14,0)</f>
        <v>13.7682</v>
      </c>
      <c r="O22" s="61">
        <f t="shared" si="5"/>
        <v>21</v>
      </c>
      <c r="P22" s="60">
        <f>VLOOKUP($A22,'Return Data'!$B$7:$R$2292,15,0)</f>
        <v>10.679500000000001</v>
      </c>
      <c r="Q22" s="61">
        <f t="shared" si="7"/>
        <v>12</v>
      </c>
      <c r="R22" s="60">
        <f>VLOOKUP($A22,'Return Data'!$B$7:$R$2292,16,0)</f>
        <v>12.721</v>
      </c>
      <c r="S22" s="62">
        <f t="shared" si="6"/>
        <v>23</v>
      </c>
    </row>
    <row r="23" spans="1:19" x14ac:dyDescent="0.3">
      <c r="A23" s="58" t="s">
        <v>866</v>
      </c>
      <c r="B23" s="59">
        <f>VLOOKUP($A23,'Return Data'!$B$7:$R$2292,3,0)</f>
        <v>44958</v>
      </c>
      <c r="C23" s="60">
        <f>VLOOKUP($A23,'Return Data'!$B$7:$R$2292,4,0)</f>
        <v>17.405999999999999</v>
      </c>
      <c r="D23" s="60">
        <f>VLOOKUP($A23,'Return Data'!$B$7:$R$2292,10,0)</f>
        <v>-6.6651999999999996</v>
      </c>
      <c r="E23" s="61">
        <f t="shared" si="0"/>
        <v>24</v>
      </c>
      <c r="F23" s="60">
        <f>VLOOKUP($A23,'Return Data'!$B$7:$R$2292,11,0)</f>
        <v>-0.74929999999999997</v>
      </c>
      <c r="G23" s="61">
        <f t="shared" si="1"/>
        <v>19</v>
      </c>
      <c r="H23" s="60">
        <f>VLOOKUP($A23,'Return Data'!$B$7:$R$2292,12,0)</f>
        <v>-1.3130999999999999</v>
      </c>
      <c r="I23" s="61">
        <f t="shared" si="2"/>
        <v>23</v>
      </c>
      <c r="J23" s="60">
        <f>VLOOKUP($A23,'Return Data'!$B$7:$R$2292,13,0)</f>
        <v>-2.8031999999999999</v>
      </c>
      <c r="K23" s="61">
        <f t="shared" si="3"/>
        <v>18</v>
      </c>
      <c r="L23" s="60">
        <f>VLOOKUP($A23,'Return Data'!$B$7:$R$2292,17,0)</f>
        <v>18.563400000000001</v>
      </c>
      <c r="M23" s="61">
        <f t="shared" si="4"/>
        <v>6</v>
      </c>
      <c r="N23" s="60"/>
      <c r="O23" s="61"/>
      <c r="P23" s="60"/>
      <c r="Q23" s="61"/>
      <c r="R23" s="60">
        <f>VLOOKUP($A23,'Return Data'!$B$7:$R$2292,16,0)</f>
        <v>19.6236</v>
      </c>
      <c r="S23" s="62">
        <f t="shared" si="6"/>
        <v>3</v>
      </c>
    </row>
    <row r="24" spans="1:19" x14ac:dyDescent="0.3">
      <c r="A24" s="58" t="s">
        <v>868</v>
      </c>
      <c r="B24" s="59">
        <f>VLOOKUP($A24,'Return Data'!$B$7:$R$2292,3,0)</f>
        <v>44958</v>
      </c>
      <c r="C24" s="60">
        <f>VLOOKUP($A24,'Return Data'!$B$7:$R$2292,4,0)</f>
        <v>103.499</v>
      </c>
      <c r="D24" s="60">
        <f>VLOOKUP($A24,'Return Data'!$B$7:$R$2292,10,0)</f>
        <v>-2.4579</v>
      </c>
      <c r="E24" s="61">
        <f t="shared" si="0"/>
        <v>8</v>
      </c>
      <c r="F24" s="60">
        <f>VLOOKUP($A24,'Return Data'!$B$7:$R$2292,11,0)</f>
        <v>-0.95030000000000003</v>
      </c>
      <c r="G24" s="61">
        <f t="shared" si="1"/>
        <v>20</v>
      </c>
      <c r="H24" s="60">
        <f>VLOOKUP($A24,'Return Data'!$B$7:$R$2292,12,0)</f>
        <v>0.86339999999999995</v>
      </c>
      <c r="I24" s="61">
        <f t="shared" si="2"/>
        <v>19</v>
      </c>
      <c r="J24" s="60">
        <f>VLOOKUP($A24,'Return Data'!$B$7:$R$2292,13,0)</f>
        <v>-3.6859999999999999</v>
      </c>
      <c r="K24" s="61">
        <f t="shared" si="3"/>
        <v>21</v>
      </c>
      <c r="L24" s="60">
        <f>VLOOKUP($A24,'Return Data'!$B$7:$R$2292,17,0)</f>
        <v>13.9872</v>
      </c>
      <c r="M24" s="61">
        <f t="shared" si="4"/>
        <v>21</v>
      </c>
      <c r="N24" s="60">
        <f>VLOOKUP($A24,'Return Data'!$B$7:$R$2292,14,0)</f>
        <v>18.506900000000002</v>
      </c>
      <c r="O24" s="61">
        <f t="shared" si="5"/>
        <v>4</v>
      </c>
      <c r="P24" s="60">
        <f>VLOOKUP($A24,'Return Data'!$B$7:$R$2292,15,0)</f>
        <v>13.575100000000001</v>
      </c>
      <c r="Q24" s="61">
        <f t="shared" si="7"/>
        <v>2</v>
      </c>
      <c r="R24" s="60">
        <f>VLOOKUP($A24,'Return Data'!$B$7:$R$2292,16,0)</f>
        <v>21.910399999999999</v>
      </c>
      <c r="S24" s="62">
        <f t="shared" si="6"/>
        <v>1</v>
      </c>
    </row>
    <row r="25" spans="1:19" x14ac:dyDescent="0.3">
      <c r="A25" s="58" t="s">
        <v>870</v>
      </c>
      <c r="B25" s="59">
        <f>VLOOKUP($A25,'Return Data'!$B$7:$R$2292,3,0)</f>
        <v>44958</v>
      </c>
      <c r="C25" s="60">
        <f>VLOOKUP($A25,'Return Data'!$B$7:$R$2292,4,0)</f>
        <v>17.7271</v>
      </c>
      <c r="D25" s="60">
        <f>VLOOKUP($A25,'Return Data'!$B$7:$R$2292,10,0)</f>
        <v>-0.69569999999999999</v>
      </c>
      <c r="E25" s="61">
        <f t="shared" si="0"/>
        <v>2</v>
      </c>
      <c r="F25" s="60">
        <f>VLOOKUP($A25,'Return Data'!$B$7:$R$2292,11,0)</f>
        <v>7.0296000000000003</v>
      </c>
      <c r="G25" s="61">
        <f t="shared" si="1"/>
        <v>1</v>
      </c>
      <c r="H25" s="60">
        <f>VLOOKUP($A25,'Return Data'!$B$7:$R$2292,12,0)</f>
        <v>9.1321999999999992</v>
      </c>
      <c r="I25" s="61">
        <f t="shared" si="2"/>
        <v>2</v>
      </c>
      <c r="J25" s="60">
        <f>VLOOKUP($A25,'Return Data'!$B$7:$R$2292,13,0)</f>
        <v>-0.25490000000000002</v>
      </c>
      <c r="K25" s="61">
        <f t="shared" si="3"/>
        <v>13</v>
      </c>
      <c r="L25" s="60">
        <f>VLOOKUP($A25,'Return Data'!$B$7:$R$2292,17,0)</f>
        <v>18.0261</v>
      </c>
      <c r="M25" s="61">
        <f t="shared" si="4"/>
        <v>7</v>
      </c>
      <c r="N25" s="60">
        <f>VLOOKUP($A25,'Return Data'!$B$7:$R$2292,14,0)</f>
        <v>16.5108</v>
      </c>
      <c r="O25" s="61">
        <f t="shared" si="5"/>
        <v>13</v>
      </c>
      <c r="P25" s="60"/>
      <c r="Q25" s="61"/>
      <c r="R25" s="60">
        <f>VLOOKUP($A25,'Return Data'!$B$7:$R$2292,16,0)</f>
        <v>18.970300000000002</v>
      </c>
      <c r="S25" s="62">
        <f t="shared" si="6"/>
        <v>4</v>
      </c>
    </row>
    <row r="26" spans="1:19" x14ac:dyDescent="0.3">
      <c r="A26" s="58" t="s">
        <v>1819</v>
      </c>
      <c r="B26" s="59">
        <f>VLOOKUP($A26,'Return Data'!$B$7:$R$2292,3,0)</f>
        <v>44958</v>
      </c>
      <c r="C26" s="60">
        <f>VLOOKUP($A26,'Return Data'!$B$7:$R$2292,4,0)</f>
        <v>27.371600000000001</v>
      </c>
      <c r="D26" s="60">
        <f>VLOOKUP($A26,'Return Data'!$B$7:$R$2292,10,0)</f>
        <v>-4.5145</v>
      </c>
      <c r="E26" s="61">
        <f t="shared" si="0"/>
        <v>18</v>
      </c>
      <c r="F26" s="60">
        <f>VLOOKUP($A26,'Return Data'!$B$7:$R$2292,11,0)</f>
        <v>0.67569999999999997</v>
      </c>
      <c r="G26" s="61">
        <f t="shared" si="1"/>
        <v>15</v>
      </c>
      <c r="H26" s="60">
        <f>VLOOKUP($A26,'Return Data'!$B$7:$R$2292,12,0)</f>
        <v>0.57499999999999996</v>
      </c>
      <c r="I26" s="61">
        <f t="shared" si="2"/>
        <v>20</v>
      </c>
      <c r="J26" s="60">
        <f>VLOOKUP($A26,'Return Data'!$B$7:$R$2292,13,0)</f>
        <v>-2.0729000000000002</v>
      </c>
      <c r="K26" s="61">
        <f t="shared" si="3"/>
        <v>17</v>
      </c>
      <c r="L26" s="60">
        <f>VLOOKUP($A26,'Return Data'!$B$7:$R$2292,17,0)</f>
        <v>19.2974</v>
      </c>
      <c r="M26" s="61">
        <f t="shared" si="4"/>
        <v>5</v>
      </c>
      <c r="N26" s="60">
        <f>VLOOKUP($A26,'Return Data'!$B$7:$R$2292,14,0)</f>
        <v>16.1037</v>
      </c>
      <c r="O26" s="61">
        <f t="shared" si="5"/>
        <v>14</v>
      </c>
      <c r="P26" s="60">
        <f>VLOOKUP($A26,'Return Data'!$B$7:$R$2292,15,0)</f>
        <v>11.512700000000001</v>
      </c>
      <c r="Q26" s="61">
        <f t="shared" si="7"/>
        <v>9</v>
      </c>
      <c r="R26" s="60">
        <f>VLOOKUP($A26,'Return Data'!$B$7:$R$2292,16,0)</f>
        <v>15.102499999999999</v>
      </c>
      <c r="S26" s="62">
        <f t="shared" si="6"/>
        <v>14</v>
      </c>
    </row>
    <row r="27" spans="1:19" x14ac:dyDescent="0.3">
      <c r="A27" s="58" t="s">
        <v>873</v>
      </c>
      <c r="B27" s="59">
        <f>VLOOKUP($A27,'Return Data'!$B$7:$R$2292,3,0)</f>
        <v>44958</v>
      </c>
      <c r="C27" s="60">
        <f>VLOOKUP($A27,'Return Data'!$B$7:$R$2292,4,0)</f>
        <v>870.38760000000002</v>
      </c>
      <c r="D27" s="60">
        <f>VLOOKUP($A27,'Return Data'!$B$7:$R$2292,10,0)</f>
        <v>-4.2615999999999996</v>
      </c>
      <c r="E27" s="61">
        <f t="shared" si="0"/>
        <v>16</v>
      </c>
      <c r="F27" s="60">
        <f>VLOOKUP($A27,'Return Data'!$B$7:$R$2292,11,0)</f>
        <v>1.1819999999999999</v>
      </c>
      <c r="G27" s="61">
        <f t="shared" si="1"/>
        <v>13</v>
      </c>
      <c r="H27" s="60">
        <f>VLOOKUP($A27,'Return Data'!$B$7:$R$2292,12,0)</f>
        <v>2.4344000000000001</v>
      </c>
      <c r="I27" s="61">
        <f t="shared" si="2"/>
        <v>14</v>
      </c>
      <c r="J27" s="60">
        <f>VLOOKUP($A27,'Return Data'!$B$7:$R$2292,13,0)</f>
        <v>-0.14180000000000001</v>
      </c>
      <c r="K27" s="61">
        <f t="shared" si="3"/>
        <v>11</v>
      </c>
      <c r="L27" s="60">
        <f>VLOOKUP($A27,'Return Data'!$B$7:$R$2292,17,0)</f>
        <v>14.137600000000001</v>
      </c>
      <c r="M27" s="61">
        <f t="shared" si="4"/>
        <v>20</v>
      </c>
      <c r="N27" s="60">
        <f>VLOOKUP($A27,'Return Data'!$B$7:$R$2292,14,0)</f>
        <v>15.108599999999999</v>
      </c>
      <c r="O27" s="61">
        <f t="shared" si="5"/>
        <v>17</v>
      </c>
      <c r="P27" s="60">
        <f>VLOOKUP($A27,'Return Data'!$B$7:$R$2292,15,0)</f>
        <v>6.5469999999999997</v>
      </c>
      <c r="Q27" s="61">
        <f t="shared" si="7"/>
        <v>20</v>
      </c>
      <c r="R27" s="60">
        <f>VLOOKUP($A27,'Return Data'!$B$7:$R$2292,16,0)</f>
        <v>12.2173</v>
      </c>
      <c r="S27" s="62">
        <f t="shared" si="6"/>
        <v>24</v>
      </c>
    </row>
    <row r="28" spans="1:19" x14ac:dyDescent="0.3">
      <c r="A28" s="58" t="s">
        <v>877</v>
      </c>
      <c r="B28" s="59">
        <f>VLOOKUP($A28,'Return Data'!$B$7:$R$2292,3,0)</f>
        <v>44958</v>
      </c>
      <c r="C28" s="60">
        <f>VLOOKUP($A28,'Return Data'!$B$7:$R$2292,4,0)</f>
        <v>75.048400000000001</v>
      </c>
      <c r="D28" s="60">
        <f>VLOOKUP($A28,'Return Data'!$B$7:$R$2292,10,0)</f>
        <v>-2.8972000000000002</v>
      </c>
      <c r="E28" s="61">
        <f t="shared" si="0"/>
        <v>10</v>
      </c>
      <c r="F28" s="60">
        <f>VLOOKUP($A28,'Return Data'!$B$7:$R$2292,11,0)</f>
        <v>4.1261000000000001</v>
      </c>
      <c r="G28" s="61">
        <f t="shared" si="1"/>
        <v>6</v>
      </c>
      <c r="H28" s="60">
        <f>VLOOKUP($A28,'Return Data'!$B$7:$R$2292,12,0)</f>
        <v>3.6395</v>
      </c>
      <c r="I28" s="61">
        <f t="shared" si="2"/>
        <v>12</v>
      </c>
      <c r="J28" s="60">
        <f>VLOOKUP($A28,'Return Data'!$B$7:$R$2292,13,0)</f>
        <v>6.1235999999999997</v>
      </c>
      <c r="K28" s="61">
        <f t="shared" si="3"/>
        <v>2</v>
      </c>
      <c r="L28" s="60">
        <f>VLOOKUP($A28,'Return Data'!$B$7:$R$2292,17,0)</f>
        <v>23.183499999999999</v>
      </c>
      <c r="M28" s="61">
        <f t="shared" si="4"/>
        <v>2</v>
      </c>
      <c r="N28" s="60">
        <f>VLOOKUP($A28,'Return Data'!$B$7:$R$2292,14,0)</f>
        <v>23.931999999999999</v>
      </c>
      <c r="O28" s="61">
        <f t="shared" si="5"/>
        <v>1</v>
      </c>
      <c r="P28" s="60">
        <f>VLOOKUP($A28,'Return Data'!$B$7:$R$2292,15,0)</f>
        <v>13.7081</v>
      </c>
      <c r="Q28" s="61">
        <f t="shared" si="7"/>
        <v>1</v>
      </c>
      <c r="R28" s="60">
        <f>VLOOKUP($A28,'Return Data'!$B$7:$R$2292,16,0)</f>
        <v>17.700600000000001</v>
      </c>
      <c r="S28" s="62">
        <f t="shared" si="6"/>
        <v>6</v>
      </c>
    </row>
    <row r="29" spans="1:19" x14ac:dyDescent="0.3">
      <c r="A29" s="58" t="s">
        <v>1717</v>
      </c>
      <c r="B29" s="59">
        <f>VLOOKUP($A29,'Return Data'!$B$7:$R$2292,3,0)</f>
        <v>44958</v>
      </c>
      <c r="C29" s="60">
        <f>VLOOKUP($A29,'Return Data'!$B$7:$R$2292,4,0)</f>
        <v>410.32229999999998</v>
      </c>
      <c r="D29" s="60">
        <f>VLOOKUP($A29,'Return Data'!$B$7:$R$2292,10,0)</f>
        <v>-4.2057000000000002</v>
      </c>
      <c r="E29" s="61">
        <f t="shared" si="0"/>
        <v>15</v>
      </c>
      <c r="F29" s="60">
        <f>VLOOKUP($A29,'Return Data'!$B$7:$R$2292,11,0)</f>
        <v>4.6814</v>
      </c>
      <c r="G29" s="61">
        <f t="shared" si="1"/>
        <v>5</v>
      </c>
      <c r="H29" s="60">
        <f>VLOOKUP($A29,'Return Data'!$B$7:$R$2292,12,0)</f>
        <v>5.4641999999999999</v>
      </c>
      <c r="I29" s="61">
        <f t="shared" si="2"/>
        <v>8</v>
      </c>
      <c r="J29" s="60">
        <f>VLOOKUP($A29,'Return Data'!$B$7:$R$2292,13,0)</f>
        <v>3.9237000000000002</v>
      </c>
      <c r="K29" s="61">
        <f t="shared" si="3"/>
        <v>6</v>
      </c>
      <c r="L29" s="60">
        <f>VLOOKUP($A29,'Return Data'!$B$7:$R$2292,17,0)</f>
        <v>19.692399999999999</v>
      </c>
      <c r="M29" s="61">
        <f t="shared" si="4"/>
        <v>4</v>
      </c>
      <c r="N29" s="60">
        <f>VLOOKUP($A29,'Return Data'!$B$7:$R$2292,14,0)</f>
        <v>18.433499999999999</v>
      </c>
      <c r="O29" s="61">
        <f t="shared" si="5"/>
        <v>5</v>
      </c>
      <c r="P29" s="60">
        <f>VLOOKUP($A29,'Return Data'!$B$7:$R$2292,15,0)</f>
        <v>12.244199999999999</v>
      </c>
      <c r="Q29" s="61">
        <f t="shared" si="7"/>
        <v>5</v>
      </c>
      <c r="R29" s="60">
        <f>VLOOKUP($A29,'Return Data'!$B$7:$R$2292,16,0)</f>
        <v>16.402699999999999</v>
      </c>
      <c r="S29" s="62">
        <f t="shared" si="6"/>
        <v>8</v>
      </c>
    </row>
    <row r="30" spans="1:19" x14ac:dyDescent="0.3">
      <c r="A30" s="58" t="s">
        <v>879</v>
      </c>
      <c r="B30" s="59">
        <f>VLOOKUP($A30,'Return Data'!$B$7:$R$2292,3,0)</f>
        <v>44958</v>
      </c>
      <c r="C30" s="60">
        <f>VLOOKUP($A30,'Return Data'!$B$7:$R$2292,4,0)</f>
        <v>58.756399999999999</v>
      </c>
      <c r="D30" s="60">
        <f>VLOOKUP($A30,'Return Data'!$B$7:$R$2292,10,0)</f>
        <v>-4.5236999999999998</v>
      </c>
      <c r="E30" s="61">
        <f t="shared" si="0"/>
        <v>19</v>
      </c>
      <c r="F30" s="60">
        <f>VLOOKUP($A30,'Return Data'!$B$7:$R$2292,11,0)</f>
        <v>0.29720000000000002</v>
      </c>
      <c r="G30" s="61">
        <f t="shared" si="1"/>
        <v>16</v>
      </c>
      <c r="H30" s="60">
        <f>VLOOKUP($A30,'Return Data'!$B$7:$R$2292,12,0)</f>
        <v>1.6556999999999999</v>
      </c>
      <c r="I30" s="61">
        <f t="shared" si="2"/>
        <v>15</v>
      </c>
      <c r="J30" s="60">
        <f>VLOOKUP($A30,'Return Data'!$B$7:$R$2292,13,0)</f>
        <v>-2.9152</v>
      </c>
      <c r="K30" s="61">
        <f t="shared" si="3"/>
        <v>19</v>
      </c>
      <c r="L30" s="60">
        <f>VLOOKUP($A30,'Return Data'!$B$7:$R$2292,17,0)</f>
        <v>15.747</v>
      </c>
      <c r="M30" s="61">
        <f t="shared" si="4"/>
        <v>14</v>
      </c>
      <c r="N30" s="60">
        <f>VLOOKUP($A30,'Return Data'!$B$7:$R$2292,14,0)</f>
        <v>14.213200000000001</v>
      </c>
      <c r="O30" s="61">
        <f t="shared" si="5"/>
        <v>19</v>
      </c>
      <c r="P30" s="60">
        <f>VLOOKUP($A30,'Return Data'!$B$7:$R$2292,15,0)</f>
        <v>11.0548</v>
      </c>
      <c r="Q30" s="61">
        <f t="shared" si="7"/>
        <v>11</v>
      </c>
      <c r="R30" s="60">
        <f>VLOOKUP($A30,'Return Data'!$B$7:$R$2292,16,0)</f>
        <v>14.243600000000001</v>
      </c>
      <c r="S30" s="62">
        <f t="shared" si="6"/>
        <v>17</v>
      </c>
    </row>
    <row r="31" spans="1:19" x14ac:dyDescent="0.3">
      <c r="A31" s="58" t="s">
        <v>881</v>
      </c>
      <c r="B31" s="59">
        <f>VLOOKUP($A31,'Return Data'!$B$7:$R$2292,3,0)</f>
        <v>44958</v>
      </c>
      <c r="C31" s="60">
        <f>VLOOKUP($A31,'Return Data'!$B$7:$R$2292,4,0)</f>
        <v>386.04259999999999</v>
      </c>
      <c r="D31" s="60">
        <f>VLOOKUP($A31,'Return Data'!$B$7:$R$2292,10,0)</f>
        <v>-3.2050999999999998</v>
      </c>
      <c r="E31" s="61">
        <f t="shared" si="0"/>
        <v>13</v>
      </c>
      <c r="F31" s="60">
        <f>VLOOKUP($A31,'Return Data'!$B$7:$R$2292,11,0)</f>
        <v>5.1551999999999998</v>
      </c>
      <c r="G31" s="61">
        <f t="shared" si="1"/>
        <v>4</v>
      </c>
      <c r="H31" s="60">
        <f>VLOOKUP($A31,'Return Data'!$B$7:$R$2292,12,0)</f>
        <v>9.8371999999999993</v>
      </c>
      <c r="I31" s="61">
        <f t="shared" si="2"/>
        <v>1</v>
      </c>
      <c r="J31" s="60">
        <f>VLOOKUP($A31,'Return Data'!$B$7:$R$2292,13,0)</f>
        <v>6.5491999999999999</v>
      </c>
      <c r="K31" s="61">
        <f t="shared" si="3"/>
        <v>1</v>
      </c>
      <c r="L31" s="60">
        <f>VLOOKUP($A31,'Return Data'!$B$7:$R$2292,17,0)</f>
        <v>17.256499999999999</v>
      </c>
      <c r="M31" s="61">
        <f t="shared" si="4"/>
        <v>10</v>
      </c>
      <c r="N31" s="60">
        <f>VLOOKUP($A31,'Return Data'!$B$7:$R$2292,14,0)</f>
        <v>16.7407</v>
      </c>
      <c r="O31" s="61">
        <f t="shared" si="5"/>
        <v>11</v>
      </c>
      <c r="P31" s="60">
        <f>VLOOKUP($A31,'Return Data'!$B$7:$R$2292,15,0)</f>
        <v>12.1111</v>
      </c>
      <c r="Q31" s="61">
        <f t="shared" si="7"/>
        <v>7</v>
      </c>
      <c r="R31" s="60">
        <f>VLOOKUP($A31,'Return Data'!$B$7:$R$2292,16,0)</f>
        <v>15.680999999999999</v>
      </c>
      <c r="S31" s="62">
        <f t="shared" si="6"/>
        <v>10</v>
      </c>
    </row>
    <row r="32" spans="1:19" x14ac:dyDescent="0.3">
      <c r="A32" s="58" t="s">
        <v>882</v>
      </c>
      <c r="B32" s="59">
        <f>VLOOKUP($A32,'Return Data'!$B$7:$R$2292,3,0)</f>
        <v>44958</v>
      </c>
      <c r="C32" s="60">
        <f>VLOOKUP($A32,'Return Data'!$B$7:$R$2292,4,0)</f>
        <v>16.64</v>
      </c>
      <c r="D32" s="60">
        <f>VLOOKUP($A32,'Return Data'!$B$7:$R$2292,10,0)</f>
        <v>-6.0948000000000002</v>
      </c>
      <c r="E32" s="61">
        <f t="shared" si="0"/>
        <v>23</v>
      </c>
      <c r="F32" s="60">
        <f>VLOOKUP($A32,'Return Data'!$B$7:$R$2292,11,0)</f>
        <v>-0.95240000000000002</v>
      </c>
      <c r="G32" s="61">
        <f t="shared" si="1"/>
        <v>21</v>
      </c>
      <c r="H32" s="60">
        <f>VLOOKUP($A32,'Return Data'!$B$7:$R$2292,12,0)</f>
        <v>0.90959999999999996</v>
      </c>
      <c r="I32" s="61">
        <f t="shared" si="2"/>
        <v>17</v>
      </c>
      <c r="J32" s="60">
        <f>VLOOKUP($A32,'Return Data'!$B$7:$R$2292,13,0)</f>
        <v>-2.0024000000000002</v>
      </c>
      <c r="K32" s="61">
        <f t="shared" si="3"/>
        <v>16</v>
      </c>
      <c r="L32" s="60">
        <f>VLOOKUP($A32,'Return Data'!$B$7:$R$2292,17,0)</f>
        <v>14.8733</v>
      </c>
      <c r="M32" s="61">
        <f t="shared" si="4"/>
        <v>16</v>
      </c>
      <c r="N32" s="60"/>
      <c r="O32" s="61"/>
      <c r="P32" s="60"/>
      <c r="Q32" s="61"/>
      <c r="R32" s="60">
        <f>VLOOKUP($A32,'Return Data'!$B$7:$R$2292,16,0)</f>
        <v>17.4923</v>
      </c>
      <c r="S32" s="62">
        <f t="shared" si="6"/>
        <v>7</v>
      </c>
    </row>
    <row r="33" spans="1:19" x14ac:dyDescent="0.3">
      <c r="A33" s="58" t="s">
        <v>884</v>
      </c>
      <c r="B33" s="59">
        <f>VLOOKUP($A33,'Return Data'!$B$7:$R$2292,3,0)</f>
        <v>44958</v>
      </c>
      <c r="C33" s="60">
        <f>VLOOKUP($A33,'Return Data'!$B$7:$R$2292,4,0)</f>
        <v>106.0386</v>
      </c>
      <c r="D33" s="60">
        <f>VLOOKUP($A33,'Return Data'!$B$7:$R$2292,10,0)</f>
        <v>-1.9883999999999999</v>
      </c>
      <c r="E33" s="61">
        <f t="shared" si="0"/>
        <v>5</v>
      </c>
      <c r="F33" s="60">
        <f>VLOOKUP($A33,'Return Data'!$B$7:$R$2292,11,0)</f>
        <v>3.254</v>
      </c>
      <c r="G33" s="61">
        <f t="shared" si="1"/>
        <v>7</v>
      </c>
      <c r="H33" s="60">
        <f>VLOOKUP($A33,'Return Data'!$B$7:$R$2292,12,0)</f>
        <v>6.5460000000000003</v>
      </c>
      <c r="I33" s="61">
        <f t="shared" si="2"/>
        <v>5</v>
      </c>
      <c r="J33" s="60">
        <f>VLOOKUP($A33,'Return Data'!$B$7:$R$2292,13,0)</f>
        <v>1.9363999999999999</v>
      </c>
      <c r="K33" s="61">
        <f t="shared" si="3"/>
        <v>8</v>
      </c>
      <c r="L33" s="60">
        <f>VLOOKUP($A33,'Return Data'!$B$7:$R$2292,17,0)</f>
        <v>17.863199999999999</v>
      </c>
      <c r="M33" s="61">
        <f t="shared" si="4"/>
        <v>9</v>
      </c>
      <c r="N33" s="60">
        <f>VLOOKUP($A33,'Return Data'!$B$7:$R$2292,14,0)</f>
        <v>18.063099999999999</v>
      </c>
      <c r="O33" s="61">
        <f t="shared" si="5"/>
        <v>6</v>
      </c>
      <c r="P33" s="60">
        <f>VLOOKUP($A33,'Return Data'!$B$7:$R$2292,15,0)</f>
        <v>9.3056999999999999</v>
      </c>
      <c r="Q33" s="61">
        <f t="shared" si="7"/>
        <v>16</v>
      </c>
      <c r="R33" s="60">
        <f>VLOOKUP($A33,'Return Data'!$B$7:$R$2292,16,0)</f>
        <v>12.800599999999999</v>
      </c>
      <c r="S33" s="62">
        <f t="shared" si="6"/>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-3.6983230769230775</v>
      </c>
      <c r="E35" s="69"/>
      <c r="F35" s="70">
        <f>AVERAGE(F8:F33)</f>
        <v>1.2875923076923077</v>
      </c>
      <c r="G35" s="69"/>
      <c r="H35" s="70">
        <f>AVERAGE(H8:H33)</f>
        <v>2.8866038461538461</v>
      </c>
      <c r="I35" s="69"/>
      <c r="J35" s="70">
        <f>AVERAGE(J8:J33)</f>
        <v>-0.69101923076923077</v>
      </c>
      <c r="K35" s="69"/>
      <c r="L35" s="70">
        <f>AVERAGE(L8:L33)</f>
        <v>15.670803846153849</v>
      </c>
      <c r="M35" s="69"/>
      <c r="N35" s="70">
        <f>AVERAGE(N8:N33)</f>
        <v>15.890462500000003</v>
      </c>
      <c r="O35" s="69"/>
      <c r="P35" s="70">
        <f>AVERAGE(P8:P33)</f>
        <v>10.222395238095238</v>
      </c>
      <c r="Q35" s="69"/>
      <c r="R35" s="70">
        <f>AVERAGE(R8:R33)</f>
        <v>14.970076923076922</v>
      </c>
      <c r="S35" s="71"/>
    </row>
    <row r="36" spans="1:19" x14ac:dyDescent="0.3">
      <c r="A36" s="68" t="s">
        <v>28</v>
      </c>
      <c r="B36" s="69"/>
      <c r="C36" s="69"/>
      <c r="D36" s="70">
        <f>MIN(D8:D33)</f>
        <v>-7.0274000000000001</v>
      </c>
      <c r="E36" s="69"/>
      <c r="F36" s="70">
        <f>MIN(F8:F33)</f>
        <v>-4.1822999999999997</v>
      </c>
      <c r="G36" s="69"/>
      <c r="H36" s="70">
        <f>MIN(H8:H33)</f>
        <v>-6.5198</v>
      </c>
      <c r="I36" s="69"/>
      <c r="J36" s="70">
        <f>MIN(J8:J33)</f>
        <v>-14.027900000000001</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0</v>
      </c>
      <c r="E37" s="73"/>
      <c r="F37" s="74">
        <f>MAX(F8:F33)</f>
        <v>7.0296000000000003</v>
      </c>
      <c r="G37" s="73"/>
      <c r="H37" s="74">
        <f>MAX(H8:H33)</f>
        <v>9.8371999999999993</v>
      </c>
      <c r="I37" s="73"/>
      <c r="J37" s="74">
        <f>MAX(J8:J33)</f>
        <v>6.5491999999999999</v>
      </c>
      <c r="K37" s="73"/>
      <c r="L37" s="74">
        <f>MAX(L8:L33)</f>
        <v>23.680399999999999</v>
      </c>
      <c r="M37" s="73"/>
      <c r="N37" s="74">
        <f>MAX(N8:N33)</f>
        <v>23.931999999999999</v>
      </c>
      <c r="O37" s="73"/>
      <c r="P37" s="74">
        <f>MAX(P8:P33)</f>
        <v>13.7081</v>
      </c>
      <c r="Q37" s="73"/>
      <c r="R37" s="74">
        <f>MAX(R8:R33)</f>
        <v>21.910399999999999</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1714</v>
      </c>
      <c r="B8" s="59">
        <f>VLOOKUP($A8,'Return Data'!$B$7:$R$2292,3,0)</f>
        <v>44958</v>
      </c>
      <c r="C8" s="60">
        <f>VLOOKUP($A8,'Return Data'!$B$7:$R$2292,4,0)</f>
        <v>695.20841847587894</v>
      </c>
      <c r="D8" s="60">
        <f>VLOOKUP($A8,'Return Data'!$B$7:$R$2292,10,0)</f>
        <v>-7.2215999999999996</v>
      </c>
      <c r="E8" s="61">
        <f t="shared" ref="E8:E33" si="0">RANK(D8,D$8:D$33,0)</f>
        <v>26</v>
      </c>
      <c r="F8" s="60">
        <f>VLOOKUP($A8,'Return Data'!$B$7:$R$2292,11,0)</f>
        <v>-4.0122</v>
      </c>
      <c r="G8" s="61">
        <f t="shared" ref="G8:G33" si="1">RANK(F8,F$8:F$33,0)</f>
        <v>24</v>
      </c>
      <c r="H8" s="60">
        <f>VLOOKUP($A8,'Return Data'!$B$7:$R$2292,12,0)</f>
        <v>-7.1243999999999996</v>
      </c>
      <c r="I8" s="61">
        <f t="shared" ref="I8:I33" si="2">RANK(H8,H$8:H$33,0)</f>
        <v>26</v>
      </c>
      <c r="J8" s="60">
        <f>VLOOKUP($A8,'Return Data'!$B$7:$R$2292,13,0)</f>
        <v>-14.761699999999999</v>
      </c>
      <c r="K8" s="61">
        <f t="shared" ref="K8:K32" si="3">RANK(J8,J$8:J$33,0)</f>
        <v>26</v>
      </c>
      <c r="L8" s="60">
        <f>VLOOKUP($A8,'Return Data'!$B$7:$R$2292,17,0)</f>
        <v>6.4588000000000001</v>
      </c>
      <c r="M8" s="61">
        <f t="shared" ref="M8" si="4">RANK(L8,L$8:L$33,0)</f>
        <v>25</v>
      </c>
      <c r="N8" s="60">
        <f>VLOOKUP($A8,'Return Data'!$B$7:$R$2292,14,0)</f>
        <v>9.5487000000000002</v>
      </c>
      <c r="O8" s="61">
        <f t="shared" ref="O8" si="5">RANK(N8,N$8:N$33,0)</f>
        <v>23</v>
      </c>
      <c r="P8" s="60">
        <f>VLOOKUP($A8,'Return Data'!$B$7:$R$2292,15,0)</f>
        <v>5.6688999999999998</v>
      </c>
      <c r="Q8" s="61">
        <f t="shared" ref="Q8" si="6">RANK(P8,P$8:P$33,0)</f>
        <v>20</v>
      </c>
      <c r="R8" s="60">
        <f>VLOOKUP($A8,'Return Data'!$B$7:$R$2292,16,0)</f>
        <v>16.6418</v>
      </c>
      <c r="S8" s="62">
        <f t="shared" ref="S8" si="7">RANK(R8,R$8:R$33,0)</f>
        <v>8</v>
      </c>
    </row>
    <row r="9" spans="1:20" x14ac:dyDescent="0.3">
      <c r="A9" s="58" t="s">
        <v>845</v>
      </c>
      <c r="B9" s="59">
        <f>VLOOKUP($A9,'Return Data'!$B$7:$R$2292,3,0)</f>
        <v>44958</v>
      </c>
      <c r="C9" s="60">
        <f>VLOOKUP($A9,'Return Data'!$B$7:$R$2292,4,0)</f>
        <v>19.03</v>
      </c>
      <c r="D9" s="60">
        <f>VLOOKUP($A9,'Return Data'!$B$7:$R$2292,10,0)</f>
        <v>-5.2290999999999999</v>
      </c>
      <c r="E9" s="61">
        <f t="shared" si="0"/>
        <v>20</v>
      </c>
      <c r="F9" s="60">
        <f>VLOOKUP($A9,'Return Data'!$B$7:$R$2292,11,0)</f>
        <v>-4.8499999999999996</v>
      </c>
      <c r="G9" s="61">
        <f t="shared" si="1"/>
        <v>26</v>
      </c>
      <c r="H9" s="60">
        <f>VLOOKUP($A9,'Return Data'!$B$7:$R$2292,12,0)</f>
        <v>-5.5114000000000001</v>
      </c>
      <c r="I9" s="61">
        <f t="shared" si="2"/>
        <v>25</v>
      </c>
      <c r="J9" s="60">
        <f>VLOOKUP($A9,'Return Data'!$B$7:$R$2292,13,0)</f>
        <v>-8.1563999999999997</v>
      </c>
      <c r="K9" s="61">
        <f t="shared" si="3"/>
        <v>25</v>
      </c>
      <c r="L9" s="60">
        <f>VLOOKUP($A9,'Return Data'!$B$7:$R$2292,17,0)</f>
        <v>14.0116</v>
      </c>
      <c r="M9" s="61">
        <f t="shared" ref="M9:M33" si="8">RANK(L9,L$8:L$33,0)</f>
        <v>15</v>
      </c>
      <c r="N9" s="60">
        <f>VLOOKUP($A9,'Return Data'!$B$7:$R$2292,14,0)</f>
        <v>15.753299999999999</v>
      </c>
      <c r="O9" s="61">
        <f t="shared" ref="O9:O33" si="9">RANK(N9,N$8:N$33,0)</f>
        <v>10</v>
      </c>
      <c r="P9" s="60"/>
      <c r="Q9" s="61"/>
      <c r="R9" s="60">
        <f>VLOOKUP($A9,'Return Data'!$B$7:$R$2292,16,0)</f>
        <v>16.2133</v>
      </c>
      <c r="S9" s="62">
        <f t="shared" ref="S9:S33" si="10">RANK(R9,R$8:R$33,0)</f>
        <v>10</v>
      </c>
    </row>
    <row r="10" spans="1:20" x14ac:dyDescent="0.3">
      <c r="A10" s="58" t="s">
        <v>1976</v>
      </c>
      <c r="B10" s="59">
        <f>VLOOKUP($A10,'Return Data'!$B$7:$R$2292,3,0)</f>
        <v>44958</v>
      </c>
      <c r="C10" s="60">
        <f>VLOOKUP($A10,'Return Data'!$B$7:$R$2292,4,0)</f>
        <v>55.42</v>
      </c>
      <c r="D10" s="60">
        <f>VLOOKUP($A10,'Return Data'!$B$7:$R$2292,10,0)</f>
        <v>-2.7719</v>
      </c>
      <c r="E10" s="61">
        <f t="shared" si="0"/>
        <v>9</v>
      </c>
      <c r="F10" s="60">
        <f>VLOOKUP($A10,'Return Data'!$B$7:$R$2292,11,0)</f>
        <v>2.0438000000000001</v>
      </c>
      <c r="G10" s="61">
        <f t="shared" si="1"/>
        <v>10</v>
      </c>
      <c r="H10" s="60">
        <f>VLOOKUP($A10,'Return Data'!$B$7:$R$2292,12,0)</f>
        <v>4.2709000000000001</v>
      </c>
      <c r="I10" s="61">
        <f t="shared" si="2"/>
        <v>9</v>
      </c>
      <c r="J10" s="60">
        <f>VLOOKUP($A10,'Return Data'!$B$7:$R$2292,13,0)</f>
        <v>-1.4756</v>
      </c>
      <c r="K10" s="61">
        <f t="shared" si="3"/>
        <v>12</v>
      </c>
      <c r="L10" s="60">
        <f>VLOOKUP($A10,'Return Data'!$B$7:$R$2292,17,0)</f>
        <v>15.186400000000001</v>
      </c>
      <c r="M10" s="61">
        <f t="shared" si="8"/>
        <v>12</v>
      </c>
      <c r="N10" s="60">
        <f>VLOOKUP($A10,'Return Data'!$B$7:$R$2292,14,0)</f>
        <v>14.7819</v>
      </c>
      <c r="O10" s="61">
        <f t="shared" si="9"/>
        <v>13</v>
      </c>
      <c r="P10" s="60">
        <f>VLOOKUP($A10,'Return Data'!$B$7:$R$2292,15,0)</f>
        <v>7.2323000000000004</v>
      </c>
      <c r="Q10" s="61">
        <f t="shared" ref="Q10:Q33" si="11">RANK(P10,P$8:P$33,0)</f>
        <v>18</v>
      </c>
      <c r="R10" s="60">
        <f>VLOOKUP($A10,'Return Data'!$B$7:$R$2292,16,0)</f>
        <v>12.73</v>
      </c>
      <c r="S10" s="62">
        <f t="shared" si="10"/>
        <v>16</v>
      </c>
    </row>
    <row r="11" spans="1:20" x14ac:dyDescent="0.3">
      <c r="A11" s="58" t="s">
        <v>847</v>
      </c>
      <c r="B11" s="59">
        <f>VLOOKUP($A11,'Return Data'!$B$7:$R$2292,3,0)</f>
        <v>44958</v>
      </c>
      <c r="C11" s="60">
        <f>VLOOKUP($A11,'Return Data'!$B$7:$R$2292,4,0)</f>
        <v>157.25</v>
      </c>
      <c r="D11" s="60">
        <f>VLOOKUP($A11,'Return Data'!$B$7:$R$2292,10,0)</f>
        <v>-5.8834</v>
      </c>
      <c r="E11" s="61">
        <f t="shared" si="0"/>
        <v>22</v>
      </c>
      <c r="F11" s="60">
        <f>VLOOKUP($A11,'Return Data'!$B$7:$R$2292,11,0)</f>
        <v>-1.6634</v>
      </c>
      <c r="G11" s="61">
        <f t="shared" si="1"/>
        <v>21</v>
      </c>
      <c r="H11" s="60">
        <f>VLOOKUP($A11,'Return Data'!$B$7:$R$2292,12,0)</f>
        <v>0.64639999999999997</v>
      </c>
      <c r="I11" s="61">
        <f t="shared" si="2"/>
        <v>16</v>
      </c>
      <c r="J11" s="60">
        <f>VLOOKUP($A11,'Return Data'!$B$7:$R$2292,13,0)</f>
        <v>-4.3781999999999996</v>
      </c>
      <c r="K11" s="61">
        <f t="shared" si="3"/>
        <v>19</v>
      </c>
      <c r="L11" s="60">
        <f>VLOOKUP($A11,'Return Data'!$B$7:$R$2292,17,0)</f>
        <v>13.188499999999999</v>
      </c>
      <c r="M11" s="61">
        <f t="shared" si="8"/>
        <v>18</v>
      </c>
      <c r="N11" s="60">
        <f>VLOOKUP($A11,'Return Data'!$B$7:$R$2292,14,0)</f>
        <v>15.8476</v>
      </c>
      <c r="O11" s="61">
        <f t="shared" si="9"/>
        <v>9</v>
      </c>
      <c r="P11" s="60">
        <f>VLOOKUP($A11,'Return Data'!$B$7:$R$2292,15,0)</f>
        <v>10.2003</v>
      </c>
      <c r="Q11" s="61">
        <f t="shared" si="11"/>
        <v>9</v>
      </c>
      <c r="R11" s="60">
        <f>VLOOKUP($A11,'Return Data'!$B$7:$R$2292,16,0)</f>
        <v>16.633400000000002</v>
      </c>
      <c r="S11" s="62">
        <f t="shared" si="10"/>
        <v>9</v>
      </c>
    </row>
    <row r="12" spans="1:20" x14ac:dyDescent="0.3">
      <c r="A12" s="58" t="s">
        <v>849</v>
      </c>
      <c r="B12" s="59">
        <f>VLOOKUP($A12,'Return Data'!$B$7:$R$2292,3,0)</f>
        <v>44958</v>
      </c>
      <c r="C12" s="60">
        <f>VLOOKUP($A12,'Return Data'!$B$7:$R$2292,4,0)</f>
        <v>357.94200000000001</v>
      </c>
      <c r="D12" s="60">
        <f>VLOOKUP($A12,'Return Data'!$B$7:$R$2292,10,0)</f>
        <v>-2.6217000000000001</v>
      </c>
      <c r="E12" s="61">
        <f t="shared" si="0"/>
        <v>7</v>
      </c>
      <c r="F12" s="60">
        <f>VLOOKUP($A12,'Return Data'!$B$7:$R$2292,11,0)</f>
        <v>2.2551000000000001</v>
      </c>
      <c r="G12" s="61">
        <f t="shared" si="1"/>
        <v>9</v>
      </c>
      <c r="H12" s="60">
        <f>VLOOKUP($A12,'Return Data'!$B$7:$R$2292,12,0)</f>
        <v>5.5468000000000002</v>
      </c>
      <c r="I12" s="61">
        <f t="shared" si="2"/>
        <v>6</v>
      </c>
      <c r="J12" s="60">
        <f>VLOOKUP($A12,'Return Data'!$B$7:$R$2292,13,0)</f>
        <v>-0.1857</v>
      </c>
      <c r="K12" s="61">
        <f t="shared" si="3"/>
        <v>10</v>
      </c>
      <c r="L12" s="60">
        <f>VLOOKUP($A12,'Return Data'!$B$7:$R$2292,17,0)</f>
        <v>13.133699999999999</v>
      </c>
      <c r="M12" s="61">
        <f t="shared" si="8"/>
        <v>19</v>
      </c>
      <c r="N12" s="60">
        <f>VLOOKUP($A12,'Return Data'!$B$7:$R$2292,14,0)</f>
        <v>14.2559</v>
      </c>
      <c r="O12" s="61">
        <f t="shared" si="9"/>
        <v>16</v>
      </c>
      <c r="P12" s="60">
        <f>VLOOKUP($A12,'Return Data'!$B$7:$R$2292,15,0)</f>
        <v>9.3183000000000007</v>
      </c>
      <c r="Q12" s="61">
        <f t="shared" si="11"/>
        <v>12</v>
      </c>
      <c r="R12" s="60">
        <f>VLOOKUP($A12,'Return Data'!$B$7:$R$2292,16,0)</f>
        <v>17.047799999999999</v>
      </c>
      <c r="S12" s="62">
        <f t="shared" si="10"/>
        <v>6</v>
      </c>
    </row>
    <row r="13" spans="1:20" x14ac:dyDescent="0.3">
      <c r="A13" s="58" t="s">
        <v>851</v>
      </c>
      <c r="B13" s="59">
        <f>VLOOKUP($A13,'Return Data'!$B$7:$R$2292,3,0)</f>
        <v>44958</v>
      </c>
      <c r="C13" s="60">
        <f>VLOOKUP($A13,'Return Data'!$B$7:$R$2292,4,0)</f>
        <v>52.148000000000003</v>
      </c>
      <c r="D13" s="60">
        <f>VLOOKUP($A13,'Return Data'!$B$7:$R$2292,10,0)</f>
        <v>-5.2370999999999999</v>
      </c>
      <c r="E13" s="61">
        <f t="shared" si="0"/>
        <v>21</v>
      </c>
      <c r="F13" s="60">
        <f>VLOOKUP($A13,'Return Data'!$B$7:$R$2292,11,0)</f>
        <v>-0.1799</v>
      </c>
      <c r="G13" s="61">
        <f t="shared" si="1"/>
        <v>15</v>
      </c>
      <c r="H13" s="60">
        <f>VLOOKUP($A13,'Return Data'!$B$7:$R$2292,12,0)</f>
        <v>2.4217</v>
      </c>
      <c r="I13" s="61">
        <f t="shared" si="2"/>
        <v>11</v>
      </c>
      <c r="J13" s="60">
        <f>VLOOKUP($A13,'Return Data'!$B$7:$R$2292,13,0)</f>
        <v>-1.9036999999999999</v>
      </c>
      <c r="K13" s="61">
        <f t="shared" si="3"/>
        <v>14</v>
      </c>
      <c r="L13" s="60">
        <f>VLOOKUP($A13,'Return Data'!$B$7:$R$2292,17,0)</f>
        <v>14.159700000000001</v>
      </c>
      <c r="M13" s="61">
        <f t="shared" si="8"/>
        <v>14</v>
      </c>
      <c r="N13" s="60">
        <f>VLOOKUP($A13,'Return Data'!$B$7:$R$2292,14,0)</f>
        <v>15.645899999999999</v>
      </c>
      <c r="O13" s="61">
        <f t="shared" si="9"/>
        <v>11</v>
      </c>
      <c r="P13" s="60">
        <f>VLOOKUP($A13,'Return Data'!$B$7:$R$2292,15,0)</f>
        <v>10.4367</v>
      </c>
      <c r="Q13" s="61">
        <f t="shared" si="11"/>
        <v>8</v>
      </c>
      <c r="R13" s="60">
        <f>VLOOKUP($A13,'Return Data'!$B$7:$R$2292,16,0)</f>
        <v>11.132199999999999</v>
      </c>
      <c r="S13" s="62">
        <f t="shared" si="10"/>
        <v>23</v>
      </c>
    </row>
    <row r="14" spans="1:20" x14ac:dyDescent="0.3">
      <c r="A14" s="58" t="s">
        <v>852</v>
      </c>
      <c r="B14" s="59">
        <f>VLOOKUP($A14,'Return Data'!$B$7:$R$2292,3,0)</f>
        <v>44958</v>
      </c>
      <c r="C14" s="60">
        <f>VLOOKUP($A14,'Return Data'!$B$7:$R$2292,4,0)</f>
        <v>117.7775</v>
      </c>
      <c r="D14" s="60">
        <f>VLOOKUP($A14,'Return Data'!$B$7:$R$2292,10,0)</f>
        <v>-3.2185999999999999</v>
      </c>
      <c r="E14" s="61">
        <f t="shared" si="0"/>
        <v>10</v>
      </c>
      <c r="F14" s="60">
        <f>VLOOKUP($A14,'Return Data'!$B$7:$R$2292,11,0)</f>
        <v>-2.5705</v>
      </c>
      <c r="G14" s="61">
        <f t="shared" si="1"/>
        <v>23</v>
      </c>
      <c r="H14" s="60">
        <f>VLOOKUP($A14,'Return Data'!$B$7:$R$2292,12,0)</f>
        <v>-1.0854999999999999</v>
      </c>
      <c r="I14" s="61">
        <f t="shared" si="2"/>
        <v>22</v>
      </c>
      <c r="J14" s="60">
        <f>VLOOKUP($A14,'Return Data'!$B$7:$R$2292,13,0)</f>
        <v>-5.7752999999999997</v>
      </c>
      <c r="K14" s="61">
        <f t="shared" si="3"/>
        <v>22</v>
      </c>
      <c r="L14" s="60">
        <f>VLOOKUP($A14,'Return Data'!$B$7:$R$2292,17,0)</f>
        <v>11.6495</v>
      </c>
      <c r="M14" s="61">
        <f t="shared" si="8"/>
        <v>22</v>
      </c>
      <c r="N14" s="60">
        <f>VLOOKUP($A14,'Return Data'!$B$7:$R$2292,14,0)</f>
        <v>13.219200000000001</v>
      </c>
      <c r="O14" s="61">
        <f t="shared" si="9"/>
        <v>18</v>
      </c>
      <c r="P14" s="60">
        <f>VLOOKUP($A14,'Return Data'!$B$7:$R$2292,15,0)</f>
        <v>7.3651999999999997</v>
      </c>
      <c r="Q14" s="61">
        <f t="shared" si="11"/>
        <v>17</v>
      </c>
      <c r="R14" s="60">
        <f>VLOOKUP($A14,'Return Data'!$B$7:$R$2292,16,0)</f>
        <v>14.744199999999999</v>
      </c>
      <c r="S14" s="62">
        <f t="shared" si="10"/>
        <v>12</v>
      </c>
    </row>
    <row r="15" spans="1:20" x14ac:dyDescent="0.3">
      <c r="A15" s="58" t="s">
        <v>1830</v>
      </c>
      <c r="B15" s="59">
        <f>VLOOKUP($A15,'Return Data'!$B$7:$R$2292,3,0)</f>
        <v>44958</v>
      </c>
      <c r="C15" s="60">
        <f>VLOOKUP($A15,'Return Data'!$B$7:$R$2292,4,0)</f>
        <v>263.67034031003499</v>
      </c>
      <c r="D15" s="60">
        <f>VLOOKUP($A15,'Return Data'!$B$7:$R$2292,10,0)</f>
        <v>-2.4988999999999999</v>
      </c>
      <c r="E15" s="61">
        <f t="shared" si="0"/>
        <v>6</v>
      </c>
      <c r="F15" s="60">
        <f>VLOOKUP($A15,'Return Data'!$B$7:$R$2292,11,0)</f>
        <v>2.6427</v>
      </c>
      <c r="G15" s="61">
        <f t="shared" si="1"/>
        <v>8</v>
      </c>
      <c r="H15" s="60">
        <f>VLOOKUP($A15,'Return Data'!$B$7:$R$2292,12,0)</f>
        <v>5.0975999999999999</v>
      </c>
      <c r="I15" s="61">
        <f t="shared" si="2"/>
        <v>7</v>
      </c>
      <c r="J15" s="60">
        <f>VLOOKUP($A15,'Return Data'!$B$7:$R$2292,13,0)</f>
        <v>3.5621</v>
      </c>
      <c r="K15" s="61">
        <f t="shared" si="3"/>
        <v>4</v>
      </c>
      <c r="L15" s="60">
        <f>VLOOKUP($A15,'Return Data'!$B$7:$R$2292,17,0)</f>
        <v>20.0489</v>
      </c>
      <c r="M15" s="61">
        <f t="shared" si="8"/>
        <v>3</v>
      </c>
      <c r="N15" s="60">
        <f>VLOOKUP($A15,'Return Data'!$B$7:$R$2292,14,0)</f>
        <v>19.097200000000001</v>
      </c>
      <c r="O15" s="61">
        <f t="shared" si="9"/>
        <v>3</v>
      </c>
      <c r="P15" s="60">
        <f>VLOOKUP($A15,'Return Data'!$B$7:$R$2292,15,0)</f>
        <v>10.857100000000001</v>
      </c>
      <c r="Q15" s="61">
        <f t="shared" si="11"/>
        <v>7</v>
      </c>
      <c r="R15" s="60">
        <f>VLOOKUP($A15,'Return Data'!$B$7:$R$2292,16,0)</f>
        <v>11.956300000000001</v>
      </c>
      <c r="S15" s="62">
        <f t="shared" si="10"/>
        <v>19</v>
      </c>
    </row>
    <row r="16" spans="1:20" x14ac:dyDescent="0.3">
      <c r="A16" t="s">
        <v>2032</v>
      </c>
      <c r="B16" s="59">
        <f>VLOOKUP($A16,'Return Data'!$B$7:$R$2292,3,0)</f>
        <v>44958</v>
      </c>
      <c r="C16" s="60">
        <f>VLOOKUP($A16,'Return Data'!$B$7:$R$2292,4,0)</f>
        <v>15.273999999999999</v>
      </c>
      <c r="D16" s="60">
        <f>VLOOKUP($A16,'Return Data'!$B$7:$R$2292,10,0)</f>
        <v>-4.4862000000000002</v>
      </c>
      <c r="E16" s="61">
        <f t="shared" si="0"/>
        <v>16</v>
      </c>
      <c r="F16" s="60">
        <f>VLOOKUP($A16,'Return Data'!$B$7:$R$2292,11,0)</f>
        <v>-1.1424000000000001</v>
      </c>
      <c r="G16" s="61">
        <f t="shared" si="1"/>
        <v>18</v>
      </c>
      <c r="H16" s="60">
        <f>VLOOKUP($A16,'Return Data'!$B$7:$R$2292,12,0)</f>
        <v>-0.3211</v>
      </c>
      <c r="I16" s="61">
        <f t="shared" si="2"/>
        <v>20</v>
      </c>
      <c r="J16" s="60">
        <f>VLOOKUP($A16,'Return Data'!$B$7:$R$2292,13,0)</f>
        <v>-5.9066000000000001</v>
      </c>
      <c r="K16" s="61">
        <f t="shared" si="3"/>
        <v>23</v>
      </c>
      <c r="L16" s="60">
        <f>VLOOKUP($A16,'Return Data'!$B$7:$R$2292,17,0)</f>
        <v>11.0373</v>
      </c>
      <c r="M16" s="61">
        <f t="shared" si="8"/>
        <v>23</v>
      </c>
      <c r="N16" s="60">
        <f>VLOOKUP($A16,'Return Data'!$B$7:$R$2292,14,0)</f>
        <v>12.363099999999999</v>
      </c>
      <c r="O16" s="61">
        <f t="shared" si="9"/>
        <v>20</v>
      </c>
      <c r="P16" s="60"/>
      <c r="Q16" s="61"/>
      <c r="R16" s="60">
        <f>VLOOKUP($A16,'Return Data'!$B$7:$R$2292,16,0)</f>
        <v>11.623200000000001</v>
      </c>
      <c r="S16" s="62">
        <f t="shared" si="10"/>
        <v>21</v>
      </c>
    </row>
    <row r="17" spans="1:19" x14ac:dyDescent="0.3">
      <c r="A17" s="58" t="s">
        <v>854</v>
      </c>
      <c r="B17" s="59">
        <f>VLOOKUP($A17,'Return Data'!$B$7:$R$2292,3,0)</f>
        <v>44958</v>
      </c>
      <c r="C17" s="60">
        <f>VLOOKUP($A17,'Return Data'!$B$7:$R$2292,4,0)</f>
        <v>575.75</v>
      </c>
      <c r="D17" s="60">
        <f>VLOOKUP($A17,'Return Data'!$B$7:$R$2292,10,0)</f>
        <v>-1.8647</v>
      </c>
      <c r="E17" s="61">
        <f t="shared" si="0"/>
        <v>3</v>
      </c>
      <c r="F17" s="60">
        <f>VLOOKUP($A17,'Return Data'!$B$7:$R$2292,11,0)</f>
        <v>4.7084999999999999</v>
      </c>
      <c r="G17" s="61">
        <f t="shared" si="1"/>
        <v>3</v>
      </c>
      <c r="H17" s="60">
        <f>VLOOKUP($A17,'Return Data'!$B$7:$R$2292,12,0)</f>
        <v>7.4882</v>
      </c>
      <c r="I17" s="61">
        <f t="shared" si="2"/>
        <v>3</v>
      </c>
      <c r="J17" s="60">
        <f>VLOOKUP($A17,'Return Data'!$B$7:$R$2292,13,0)</f>
        <v>4.9508999999999999</v>
      </c>
      <c r="K17" s="61">
        <f t="shared" si="3"/>
        <v>2</v>
      </c>
      <c r="L17" s="60">
        <f>VLOOKUP($A17,'Return Data'!$B$7:$R$2292,17,0)</f>
        <v>22.676500000000001</v>
      </c>
      <c r="M17" s="61">
        <f t="shared" si="8"/>
        <v>1</v>
      </c>
      <c r="N17" s="60">
        <f>VLOOKUP($A17,'Return Data'!$B$7:$R$2292,14,0)</f>
        <v>19.779599999999999</v>
      </c>
      <c r="O17" s="61">
        <f t="shared" si="9"/>
        <v>2</v>
      </c>
      <c r="P17" s="60">
        <f>VLOOKUP($A17,'Return Data'!$B$7:$R$2292,15,0)</f>
        <v>11.437200000000001</v>
      </c>
      <c r="Q17" s="61">
        <f t="shared" si="11"/>
        <v>3</v>
      </c>
      <c r="R17" s="60">
        <f>VLOOKUP($A17,'Return Data'!$B$7:$R$2292,16,0)</f>
        <v>17.923999999999999</v>
      </c>
      <c r="S17" s="62">
        <f t="shared" si="10"/>
        <v>2</v>
      </c>
    </row>
    <row r="18" spans="1:19" x14ac:dyDescent="0.3">
      <c r="A18" s="58" t="s">
        <v>857</v>
      </c>
      <c r="B18" s="59">
        <f>VLOOKUP($A18,'Return Data'!$B$7:$R$2292,3,0)</f>
        <v>44958</v>
      </c>
      <c r="C18" s="60">
        <f>VLOOKUP($A18,'Return Data'!$B$7:$R$2292,4,0)</f>
        <v>72.736000000000004</v>
      </c>
      <c r="D18" s="60">
        <f>VLOOKUP($A18,'Return Data'!$B$7:$R$2292,10,0)</f>
        <v>-2.1983999999999999</v>
      </c>
      <c r="E18" s="61">
        <f t="shared" si="0"/>
        <v>5</v>
      </c>
      <c r="F18" s="60">
        <f>VLOOKUP($A18,'Return Data'!$B$7:$R$2292,11,0)</f>
        <v>5.3992000000000004</v>
      </c>
      <c r="G18" s="61">
        <f t="shared" si="1"/>
        <v>2</v>
      </c>
      <c r="H18" s="60">
        <f>VLOOKUP($A18,'Return Data'!$B$7:$R$2292,12,0)</f>
        <v>7.4546000000000001</v>
      </c>
      <c r="I18" s="61">
        <f t="shared" si="2"/>
        <v>4</v>
      </c>
      <c r="J18" s="60">
        <f>VLOOKUP($A18,'Return Data'!$B$7:$R$2292,13,0)</f>
        <v>2.8652000000000002</v>
      </c>
      <c r="K18" s="61">
        <f t="shared" si="3"/>
        <v>6</v>
      </c>
      <c r="L18" s="60">
        <f>VLOOKUP($A18,'Return Data'!$B$7:$R$2292,17,0)</f>
        <v>16.501899999999999</v>
      </c>
      <c r="M18" s="61">
        <f t="shared" si="8"/>
        <v>7</v>
      </c>
      <c r="N18" s="60">
        <f>VLOOKUP($A18,'Return Data'!$B$7:$R$2292,14,0)</f>
        <v>15.860200000000001</v>
      </c>
      <c r="O18" s="61">
        <f t="shared" si="9"/>
        <v>8</v>
      </c>
      <c r="P18" s="60">
        <f>VLOOKUP($A18,'Return Data'!$B$7:$R$2292,15,0)</f>
        <v>8.9318000000000008</v>
      </c>
      <c r="Q18" s="61">
        <f t="shared" si="11"/>
        <v>14</v>
      </c>
      <c r="R18" s="60">
        <f>VLOOKUP($A18,'Return Data'!$B$7:$R$2292,16,0)</f>
        <v>12.0114</v>
      </c>
      <c r="S18" s="62">
        <f t="shared" si="10"/>
        <v>18</v>
      </c>
    </row>
    <row r="19" spans="1:19" x14ac:dyDescent="0.3">
      <c r="A19" s="58" t="s">
        <v>858</v>
      </c>
      <c r="B19" s="59">
        <f>VLOOKUP($A19,'Return Data'!$B$7:$R$2292,3,0)</f>
        <v>44958</v>
      </c>
      <c r="C19" s="60">
        <f>VLOOKUP($A19,'Return Data'!$B$7:$R$2292,4,0)</f>
        <v>51.27</v>
      </c>
      <c r="D19" s="60">
        <f>VLOOKUP($A19,'Return Data'!$B$7:$R$2292,10,0)</f>
        <v>-4.7911000000000001</v>
      </c>
      <c r="E19" s="61">
        <f t="shared" si="0"/>
        <v>17</v>
      </c>
      <c r="F19" s="60">
        <f>VLOOKUP($A19,'Return Data'!$B$7:$R$2292,11,0)</f>
        <v>1.0046999999999999</v>
      </c>
      <c r="G19" s="61">
        <f t="shared" si="1"/>
        <v>12</v>
      </c>
      <c r="H19" s="60">
        <f>VLOOKUP($A19,'Return Data'!$B$7:$R$2292,12,0)</f>
        <v>2.3965999999999998</v>
      </c>
      <c r="I19" s="61">
        <f t="shared" si="2"/>
        <v>12</v>
      </c>
      <c r="J19" s="60">
        <f>VLOOKUP($A19,'Return Data'!$B$7:$R$2292,13,0)</f>
        <v>-3.2275999999999998</v>
      </c>
      <c r="K19" s="61">
        <f t="shared" si="3"/>
        <v>15</v>
      </c>
      <c r="L19" s="60">
        <f>VLOOKUP($A19,'Return Data'!$B$7:$R$2292,17,0)</f>
        <v>10.0025</v>
      </c>
      <c r="M19" s="61">
        <f t="shared" si="8"/>
        <v>24</v>
      </c>
      <c r="N19" s="60">
        <f>VLOOKUP($A19,'Return Data'!$B$7:$R$2292,14,0)</f>
        <v>11.6752</v>
      </c>
      <c r="O19" s="61">
        <f t="shared" si="9"/>
        <v>22</v>
      </c>
      <c r="P19" s="60">
        <f>VLOOKUP($A19,'Return Data'!$B$7:$R$2292,15,0)</f>
        <v>8.8140000000000001</v>
      </c>
      <c r="Q19" s="61">
        <f t="shared" si="11"/>
        <v>15</v>
      </c>
      <c r="R19" s="60">
        <f>VLOOKUP($A19,'Return Data'!$B$7:$R$2292,16,0)</f>
        <v>11.1266</v>
      </c>
      <c r="S19" s="62">
        <f t="shared" si="10"/>
        <v>24</v>
      </c>
    </row>
    <row r="20" spans="1:19" x14ac:dyDescent="0.3">
      <c r="A20" s="58" t="s">
        <v>860</v>
      </c>
      <c r="B20" s="59">
        <f>VLOOKUP($A20,'Return Data'!$B$7:$R$2292,3,0)</f>
        <v>44958</v>
      </c>
      <c r="C20" s="60">
        <f>VLOOKUP($A20,'Return Data'!$B$7:$R$2292,4,0)</f>
        <v>203.048</v>
      </c>
      <c r="D20" s="60">
        <f>VLOOKUP($A20,'Return Data'!$B$7:$R$2292,10,0)</f>
        <v>-3.3896000000000002</v>
      </c>
      <c r="E20" s="61">
        <f t="shared" si="0"/>
        <v>12</v>
      </c>
      <c r="F20" s="60">
        <f>VLOOKUP($A20,'Return Data'!$B$7:$R$2292,11,0)</f>
        <v>2.0371999999999999</v>
      </c>
      <c r="G20" s="61">
        <f t="shared" si="1"/>
        <v>11</v>
      </c>
      <c r="H20" s="60">
        <f>VLOOKUP($A20,'Return Data'!$B$7:$R$2292,12,0)</f>
        <v>4.1218000000000004</v>
      </c>
      <c r="I20" s="61">
        <f t="shared" si="2"/>
        <v>10</v>
      </c>
      <c r="J20" s="60">
        <f>VLOOKUP($A20,'Return Data'!$B$7:$R$2292,13,0)</f>
        <v>2.3195000000000001</v>
      </c>
      <c r="K20" s="61">
        <f t="shared" si="3"/>
        <v>7</v>
      </c>
      <c r="L20" s="60">
        <f>VLOOKUP($A20,'Return Data'!$B$7:$R$2292,17,0)</f>
        <v>15.4428</v>
      </c>
      <c r="M20" s="61">
        <f t="shared" si="8"/>
        <v>11</v>
      </c>
      <c r="N20" s="60">
        <f>VLOOKUP($A20,'Return Data'!$B$7:$R$2292,14,0)</f>
        <v>15.1366</v>
      </c>
      <c r="O20" s="61">
        <f t="shared" si="9"/>
        <v>12</v>
      </c>
      <c r="P20" s="60">
        <f>VLOOKUP($A20,'Return Data'!$B$7:$R$2292,15,0)</f>
        <v>11.0664</v>
      </c>
      <c r="Q20" s="61">
        <f t="shared" si="11"/>
        <v>6</v>
      </c>
      <c r="R20" s="60">
        <f>VLOOKUP($A20,'Return Data'!$B$7:$R$2292,16,0)</f>
        <v>17.7697</v>
      </c>
      <c r="S20" s="62">
        <f t="shared" si="10"/>
        <v>3</v>
      </c>
    </row>
    <row r="21" spans="1:19" x14ac:dyDescent="0.3">
      <c r="A21" s="58" t="s">
        <v>863</v>
      </c>
      <c r="B21" s="59">
        <f>VLOOKUP($A21,'Return Data'!$B$7:$R$2292,3,0)</f>
        <v>0</v>
      </c>
      <c r="C21" s="60">
        <f>VLOOKUP($A21,'Return Data'!$B$7:$R$2292,4,0)</f>
        <v>0</v>
      </c>
      <c r="D21" s="60">
        <f>VLOOKUP($A21,'Return Data'!$B$7:$R$2292,10,0)</f>
        <v>0</v>
      </c>
      <c r="E21" s="61">
        <f t="shared" si="0"/>
        <v>1</v>
      </c>
      <c r="F21" s="60">
        <f>VLOOKUP($A21,'Return Data'!$B$7:$R$2292,11,0)</f>
        <v>0</v>
      </c>
      <c r="G21" s="61">
        <f t="shared" si="1"/>
        <v>14</v>
      </c>
      <c r="H21" s="60">
        <f>VLOOKUP($A21,'Return Data'!$B$7:$R$2292,12,0)</f>
        <v>0</v>
      </c>
      <c r="I21" s="61">
        <f t="shared" si="2"/>
        <v>18</v>
      </c>
      <c r="J21" s="60">
        <f>VLOOKUP($A21,'Return Data'!$B$7:$R$2292,13,0)</f>
        <v>0</v>
      </c>
      <c r="K21" s="61">
        <f t="shared" si="3"/>
        <v>9</v>
      </c>
      <c r="L21" s="60">
        <f>VLOOKUP($A21,'Return Data'!$B$7:$R$2292,17,0)</f>
        <v>0</v>
      </c>
      <c r="M21" s="61">
        <f t="shared" si="8"/>
        <v>26</v>
      </c>
      <c r="N21" s="60">
        <f>VLOOKUP($A21,'Return Data'!$B$7:$R$2292,14,0)</f>
        <v>0</v>
      </c>
      <c r="O21" s="61">
        <f t="shared" si="9"/>
        <v>24</v>
      </c>
      <c r="P21" s="60">
        <f>VLOOKUP($A21,'Return Data'!$B$7:$R$2292,15,0)</f>
        <v>0</v>
      </c>
      <c r="Q21" s="61">
        <f t="shared" si="11"/>
        <v>21</v>
      </c>
      <c r="R21" s="60">
        <f>VLOOKUP($A21,'Return Data'!$B$7:$R$2292,16,0)</f>
        <v>0</v>
      </c>
      <c r="S21" s="62">
        <f t="shared" si="10"/>
        <v>26</v>
      </c>
    </row>
    <row r="22" spans="1:19" x14ac:dyDescent="0.3">
      <c r="A22" s="58" t="s">
        <v>865</v>
      </c>
      <c r="B22" s="59">
        <f>VLOOKUP($A22,'Return Data'!$B$7:$R$2292,3,0)</f>
        <v>44958</v>
      </c>
      <c r="C22" s="60">
        <f>VLOOKUP($A22,'Return Data'!$B$7:$R$2292,4,0)</f>
        <v>23.215</v>
      </c>
      <c r="D22" s="60">
        <f>VLOOKUP($A22,'Return Data'!$B$7:$R$2292,10,0)</f>
        <v>-7.1700999999999997</v>
      </c>
      <c r="E22" s="61">
        <f t="shared" si="0"/>
        <v>25</v>
      </c>
      <c r="F22" s="60">
        <f>VLOOKUP($A22,'Return Data'!$B$7:$R$2292,11,0)</f>
        <v>-4.2332999999999998</v>
      </c>
      <c r="G22" s="61">
        <f t="shared" si="1"/>
        <v>25</v>
      </c>
      <c r="H22" s="60">
        <f>VLOOKUP($A22,'Return Data'!$B$7:$R$2292,12,0)</f>
        <v>-2.8062999999999998</v>
      </c>
      <c r="I22" s="61">
        <f t="shared" si="2"/>
        <v>24</v>
      </c>
      <c r="J22" s="60">
        <f>VLOOKUP($A22,'Return Data'!$B$7:$R$2292,13,0)</f>
        <v>-6.5742000000000003</v>
      </c>
      <c r="K22" s="61">
        <f t="shared" si="3"/>
        <v>24</v>
      </c>
      <c r="L22" s="60">
        <f>VLOOKUP($A22,'Return Data'!$B$7:$R$2292,17,0)</f>
        <v>12.5977</v>
      </c>
      <c r="M22" s="61">
        <f t="shared" si="8"/>
        <v>21</v>
      </c>
      <c r="N22" s="60">
        <f>VLOOKUP($A22,'Return Data'!$B$7:$R$2292,14,0)</f>
        <v>11.9764</v>
      </c>
      <c r="O22" s="61">
        <f t="shared" si="9"/>
        <v>21</v>
      </c>
      <c r="P22" s="60">
        <f>VLOOKUP($A22,'Return Data'!$B$7:$R$2292,15,0)</f>
        <v>9.0276999999999994</v>
      </c>
      <c r="Q22" s="61">
        <f t="shared" si="11"/>
        <v>13</v>
      </c>
      <c r="R22" s="60">
        <f>VLOOKUP($A22,'Return Data'!$B$7:$R$2292,16,0)</f>
        <v>11.1906</v>
      </c>
      <c r="S22" s="62">
        <f t="shared" si="10"/>
        <v>22</v>
      </c>
    </row>
    <row r="23" spans="1:19" x14ac:dyDescent="0.3">
      <c r="A23" s="58" t="s">
        <v>867</v>
      </c>
      <c r="B23" s="59">
        <f>VLOOKUP($A23,'Return Data'!$B$7:$R$2292,3,0)</f>
        <v>44958</v>
      </c>
      <c r="C23" s="60">
        <f>VLOOKUP($A23,'Return Data'!$B$7:$R$2292,4,0)</f>
        <v>16.4191</v>
      </c>
      <c r="D23" s="60">
        <f>VLOOKUP($A23,'Return Data'!$B$7:$R$2292,10,0)</f>
        <v>-7.1166</v>
      </c>
      <c r="E23" s="61">
        <f t="shared" si="0"/>
        <v>24</v>
      </c>
      <c r="F23" s="60">
        <f>VLOOKUP($A23,'Return Data'!$B$7:$R$2292,11,0)</f>
        <v>-1.7273000000000001</v>
      </c>
      <c r="G23" s="61">
        <f t="shared" si="1"/>
        <v>22</v>
      </c>
      <c r="H23" s="60">
        <f>VLOOKUP($A23,'Return Data'!$B$7:$R$2292,12,0)</f>
        <v>-2.7892000000000001</v>
      </c>
      <c r="I23" s="61">
        <f t="shared" si="2"/>
        <v>23</v>
      </c>
      <c r="J23" s="60">
        <f>VLOOKUP($A23,'Return Data'!$B$7:$R$2292,13,0)</f>
        <v>-4.6870000000000003</v>
      </c>
      <c r="K23" s="61">
        <f t="shared" si="3"/>
        <v>21</v>
      </c>
      <c r="L23" s="60">
        <f>VLOOKUP($A23,'Return Data'!$B$7:$R$2292,17,0)</f>
        <v>16.287500000000001</v>
      </c>
      <c r="M23" s="61">
        <f t="shared" si="8"/>
        <v>8</v>
      </c>
      <c r="N23" s="60"/>
      <c r="O23" s="61"/>
      <c r="P23" s="60"/>
      <c r="Q23" s="61"/>
      <c r="R23" s="60">
        <f>VLOOKUP($A23,'Return Data'!$B$7:$R$2292,16,0)</f>
        <v>17.3874</v>
      </c>
      <c r="S23" s="62">
        <f t="shared" si="10"/>
        <v>5</v>
      </c>
    </row>
    <row r="24" spans="1:19" x14ac:dyDescent="0.3">
      <c r="A24" s="58" t="s">
        <v>869</v>
      </c>
      <c r="B24" s="59">
        <f>VLOOKUP($A24,'Return Data'!$B$7:$R$2292,3,0)</f>
        <v>44958</v>
      </c>
      <c r="C24" s="60">
        <f>VLOOKUP($A24,'Return Data'!$B$7:$R$2292,4,0)</f>
        <v>94.123999999999995</v>
      </c>
      <c r="D24" s="60">
        <f>VLOOKUP($A24,'Return Data'!$B$7:$R$2292,10,0)</f>
        <v>-2.6970999999999998</v>
      </c>
      <c r="E24" s="61">
        <f t="shared" si="0"/>
        <v>8</v>
      </c>
      <c r="F24" s="60">
        <f>VLOOKUP($A24,'Return Data'!$B$7:$R$2292,11,0)</f>
        <v>-1.4388000000000001</v>
      </c>
      <c r="G24" s="61">
        <f t="shared" si="1"/>
        <v>19</v>
      </c>
      <c r="H24" s="60">
        <f>VLOOKUP($A24,'Return Data'!$B$7:$R$2292,12,0)</f>
        <v>0.1095</v>
      </c>
      <c r="I24" s="61">
        <f t="shared" si="2"/>
        <v>17</v>
      </c>
      <c r="J24" s="60">
        <f>VLOOKUP($A24,'Return Data'!$B$7:$R$2292,13,0)</f>
        <v>-4.6265999999999998</v>
      </c>
      <c r="K24" s="61">
        <f t="shared" si="3"/>
        <v>20</v>
      </c>
      <c r="L24" s="60">
        <f>VLOOKUP($A24,'Return Data'!$B$7:$R$2292,17,0)</f>
        <v>12.8515</v>
      </c>
      <c r="M24" s="61">
        <f t="shared" si="8"/>
        <v>20</v>
      </c>
      <c r="N24" s="60">
        <f>VLOOKUP($A24,'Return Data'!$B$7:$R$2292,14,0)</f>
        <v>17.325199999999999</v>
      </c>
      <c r="O24" s="61">
        <f t="shared" si="9"/>
        <v>6</v>
      </c>
      <c r="P24" s="60">
        <f>VLOOKUP($A24,'Return Data'!$B$7:$R$2292,15,0)</f>
        <v>12.495799999999999</v>
      </c>
      <c r="Q24" s="61">
        <f t="shared" si="11"/>
        <v>2</v>
      </c>
      <c r="R24" s="60">
        <f>VLOOKUP($A24,'Return Data'!$B$7:$R$2292,16,0)</f>
        <v>19.5169</v>
      </c>
      <c r="S24" s="62">
        <f t="shared" si="10"/>
        <v>1</v>
      </c>
    </row>
    <row r="25" spans="1:19" x14ac:dyDescent="0.3">
      <c r="A25" s="58" t="s">
        <v>871</v>
      </c>
      <c r="B25" s="59">
        <f>VLOOKUP($A25,'Return Data'!$B$7:$R$2292,3,0)</f>
        <v>44958</v>
      </c>
      <c r="C25" s="60">
        <f>VLOOKUP($A25,'Return Data'!$B$7:$R$2292,4,0)</f>
        <v>16.783200000000001</v>
      </c>
      <c r="D25" s="60">
        <f>VLOOKUP($A25,'Return Data'!$B$7:$R$2292,10,0)</f>
        <v>-1.1083000000000001</v>
      </c>
      <c r="E25" s="61">
        <f t="shared" si="0"/>
        <v>2</v>
      </c>
      <c r="F25" s="60">
        <f>VLOOKUP($A25,'Return Data'!$B$7:$R$2292,11,0)</f>
        <v>6.1637000000000004</v>
      </c>
      <c r="G25" s="61">
        <f t="shared" si="1"/>
        <v>1</v>
      </c>
      <c r="H25" s="60">
        <f>VLOOKUP($A25,'Return Data'!$B$7:$R$2292,12,0)</f>
        <v>7.8507999999999996</v>
      </c>
      <c r="I25" s="61">
        <f t="shared" si="2"/>
        <v>2</v>
      </c>
      <c r="J25" s="60">
        <f>VLOOKUP($A25,'Return Data'!$B$7:$R$2292,13,0)</f>
        <v>-1.7699</v>
      </c>
      <c r="K25" s="61">
        <f t="shared" si="3"/>
        <v>13</v>
      </c>
      <c r="L25" s="60">
        <f>VLOOKUP($A25,'Return Data'!$B$7:$R$2292,17,0)</f>
        <v>16.154</v>
      </c>
      <c r="M25" s="61">
        <f t="shared" si="8"/>
        <v>9</v>
      </c>
      <c r="N25" s="60">
        <f>VLOOKUP($A25,'Return Data'!$B$7:$R$2292,14,0)</f>
        <v>14.598100000000001</v>
      </c>
      <c r="O25" s="61">
        <f t="shared" si="9"/>
        <v>14</v>
      </c>
      <c r="P25" s="60"/>
      <c r="Q25" s="61"/>
      <c r="R25" s="60">
        <f>VLOOKUP($A25,'Return Data'!$B$7:$R$2292,16,0)</f>
        <v>17.011600000000001</v>
      </c>
      <c r="S25" s="62">
        <f t="shared" si="10"/>
        <v>7</v>
      </c>
    </row>
    <row r="26" spans="1:19" x14ac:dyDescent="0.3">
      <c r="A26" s="58" t="s">
        <v>1820</v>
      </c>
      <c r="B26" s="59">
        <f>VLOOKUP($A26,'Return Data'!$B$7:$R$2292,3,0)</f>
        <v>44958</v>
      </c>
      <c r="C26" s="60">
        <f>VLOOKUP($A26,'Return Data'!$B$7:$R$2292,4,0)</f>
        <v>23.976500000000001</v>
      </c>
      <c r="D26" s="60">
        <f>VLOOKUP($A26,'Return Data'!$B$7:$R$2292,10,0)</f>
        <v>-4.9840999999999998</v>
      </c>
      <c r="E26" s="61">
        <f t="shared" si="0"/>
        <v>19</v>
      </c>
      <c r="F26" s="60">
        <f>VLOOKUP($A26,'Return Data'!$B$7:$R$2292,11,0)</f>
        <v>-0.31180000000000002</v>
      </c>
      <c r="G26" s="61">
        <f t="shared" si="1"/>
        <v>17</v>
      </c>
      <c r="H26" s="60">
        <f>VLOOKUP($A26,'Return Data'!$B$7:$R$2292,12,0)</f>
        <v>-0.89200000000000002</v>
      </c>
      <c r="I26" s="61">
        <f t="shared" si="2"/>
        <v>21</v>
      </c>
      <c r="J26" s="60">
        <f>VLOOKUP($A26,'Return Data'!$B$7:$R$2292,13,0)</f>
        <v>-3.9430000000000001</v>
      </c>
      <c r="K26" s="61">
        <f t="shared" si="3"/>
        <v>17</v>
      </c>
      <c r="L26" s="60">
        <f>VLOOKUP($A26,'Return Data'!$B$7:$R$2292,17,0)</f>
        <v>16.9131</v>
      </c>
      <c r="M26" s="61">
        <f t="shared" si="8"/>
        <v>6</v>
      </c>
      <c r="N26" s="60">
        <f>VLOOKUP($A26,'Return Data'!$B$7:$R$2292,14,0)</f>
        <v>13.7826</v>
      </c>
      <c r="O26" s="61">
        <f t="shared" si="9"/>
        <v>17</v>
      </c>
      <c r="P26" s="60">
        <f>VLOOKUP($A26,'Return Data'!$B$7:$R$2292,15,0)</f>
        <v>9.4212000000000007</v>
      </c>
      <c r="Q26" s="61">
        <f t="shared" si="11"/>
        <v>11</v>
      </c>
      <c r="R26" s="60">
        <f>VLOOKUP($A26,'Return Data'!$B$7:$R$2292,16,0)</f>
        <v>12.992800000000001</v>
      </c>
      <c r="S26" s="62">
        <f t="shared" si="10"/>
        <v>14</v>
      </c>
    </row>
    <row r="27" spans="1:19" x14ac:dyDescent="0.3">
      <c r="A27" s="58" t="s">
        <v>872</v>
      </c>
      <c r="B27" s="59">
        <f>VLOOKUP($A27,'Return Data'!$B$7:$R$2292,3,0)</f>
        <v>44958</v>
      </c>
      <c r="C27" s="60">
        <f>VLOOKUP($A27,'Return Data'!$B$7:$R$2292,4,0)</f>
        <v>820.07960000000003</v>
      </c>
      <c r="D27" s="60">
        <f>VLOOKUP($A27,'Return Data'!$B$7:$R$2292,10,0)</f>
        <v>-4.3872</v>
      </c>
      <c r="E27" s="61">
        <f t="shared" si="0"/>
        <v>14</v>
      </c>
      <c r="F27" s="60">
        <f>VLOOKUP($A27,'Return Data'!$B$7:$R$2292,11,0)</f>
        <v>0.92090000000000005</v>
      </c>
      <c r="G27" s="61">
        <f t="shared" si="1"/>
        <v>13</v>
      </c>
      <c r="H27" s="60">
        <f>VLOOKUP($A27,'Return Data'!$B$7:$R$2292,12,0)</f>
        <v>2.0554999999999999</v>
      </c>
      <c r="I27" s="61">
        <f t="shared" si="2"/>
        <v>14</v>
      </c>
      <c r="J27" s="60">
        <f>VLOOKUP($A27,'Return Data'!$B$7:$R$2292,13,0)</f>
        <v>-0.6492</v>
      </c>
      <c r="K27" s="61">
        <f t="shared" si="3"/>
        <v>11</v>
      </c>
      <c r="L27" s="60">
        <f>VLOOKUP($A27,'Return Data'!$B$7:$R$2292,17,0)</f>
        <v>13.577299999999999</v>
      </c>
      <c r="M27" s="61">
        <f t="shared" si="8"/>
        <v>16</v>
      </c>
      <c r="N27" s="60">
        <f>VLOOKUP($A27,'Return Data'!$B$7:$R$2292,14,0)</f>
        <v>14.5336</v>
      </c>
      <c r="O27" s="61">
        <f t="shared" si="9"/>
        <v>15</v>
      </c>
      <c r="P27" s="60">
        <f>VLOOKUP($A27,'Return Data'!$B$7:$R$2292,15,0)</f>
        <v>5.9787999999999997</v>
      </c>
      <c r="Q27" s="61">
        <f t="shared" si="11"/>
        <v>19</v>
      </c>
      <c r="R27" s="60">
        <f>VLOOKUP($A27,'Return Data'!$B$7:$R$2292,16,0)</f>
        <v>17.4924</v>
      </c>
      <c r="S27" s="62">
        <f t="shared" si="10"/>
        <v>4</v>
      </c>
    </row>
    <row r="28" spans="1:19" x14ac:dyDescent="0.3">
      <c r="A28" s="58" t="s">
        <v>876</v>
      </c>
      <c r="B28" s="59">
        <f>VLOOKUP($A28,'Return Data'!$B$7:$R$2292,3,0)</f>
        <v>44958</v>
      </c>
      <c r="C28" s="60">
        <f>VLOOKUP($A28,'Return Data'!$B$7:$R$2292,4,0)</f>
        <v>70.91</v>
      </c>
      <c r="D28" s="60">
        <f>VLOOKUP($A28,'Return Data'!$B$7:$R$2292,10,0)</f>
        <v>-3.3515999999999999</v>
      </c>
      <c r="E28" s="61">
        <f t="shared" si="0"/>
        <v>11</v>
      </c>
      <c r="F28" s="60">
        <f>VLOOKUP($A28,'Return Data'!$B$7:$R$2292,11,0)</f>
        <v>3.1627000000000001</v>
      </c>
      <c r="G28" s="61">
        <f t="shared" si="1"/>
        <v>6</v>
      </c>
      <c r="H28" s="60">
        <f>VLOOKUP($A28,'Return Data'!$B$7:$R$2292,12,0)</f>
        <v>2.2206999999999999</v>
      </c>
      <c r="I28" s="61">
        <f t="shared" si="2"/>
        <v>13</v>
      </c>
      <c r="J28" s="60">
        <f>VLOOKUP($A28,'Return Data'!$B$7:$R$2292,13,0)</f>
        <v>4.2354000000000003</v>
      </c>
      <c r="K28" s="61">
        <f t="shared" si="3"/>
        <v>3</v>
      </c>
      <c r="L28" s="60">
        <f>VLOOKUP($A28,'Return Data'!$B$7:$R$2292,17,0)</f>
        <v>20.977599999999999</v>
      </c>
      <c r="M28" s="61">
        <f t="shared" si="8"/>
        <v>2</v>
      </c>
      <c r="N28" s="60">
        <f>VLOOKUP($A28,'Return Data'!$B$7:$R$2292,14,0)</f>
        <v>22.3657</v>
      </c>
      <c r="O28" s="61">
        <f t="shared" si="9"/>
        <v>1</v>
      </c>
      <c r="P28" s="60">
        <f>VLOOKUP($A28,'Return Data'!$B$7:$R$2292,15,0)</f>
        <v>12.6379</v>
      </c>
      <c r="Q28" s="61">
        <f t="shared" si="11"/>
        <v>1</v>
      </c>
      <c r="R28" s="60">
        <f>VLOOKUP($A28,'Return Data'!$B$7:$R$2292,16,0)</f>
        <v>12.892300000000001</v>
      </c>
      <c r="S28" s="62">
        <f t="shared" si="10"/>
        <v>15</v>
      </c>
    </row>
    <row r="29" spans="1:19" x14ac:dyDescent="0.3">
      <c r="A29" s="58" t="s">
        <v>1718</v>
      </c>
      <c r="B29" s="59">
        <f>VLOOKUP($A29,'Return Data'!$B$7:$R$2292,3,0)</f>
        <v>44958</v>
      </c>
      <c r="C29" s="60">
        <f>VLOOKUP($A29,'Return Data'!$B$7:$R$2292,4,0)</f>
        <v>569.40172398392394</v>
      </c>
      <c r="D29" s="60">
        <f>VLOOKUP($A29,'Return Data'!$B$7:$R$2292,10,0)</f>
        <v>-4.3956999999999997</v>
      </c>
      <c r="E29" s="61">
        <f t="shared" si="0"/>
        <v>15</v>
      </c>
      <c r="F29" s="60">
        <f>VLOOKUP($A29,'Return Data'!$B$7:$R$2292,11,0)</f>
        <v>4.2674000000000003</v>
      </c>
      <c r="G29" s="61">
        <f t="shared" si="1"/>
        <v>5</v>
      </c>
      <c r="H29" s="60">
        <f>VLOOKUP($A29,'Return Data'!$B$7:$R$2292,12,0)</f>
        <v>4.8517999999999999</v>
      </c>
      <c r="I29" s="61">
        <f t="shared" si="2"/>
        <v>8</v>
      </c>
      <c r="J29" s="60">
        <f>VLOOKUP($A29,'Return Data'!$B$7:$R$2292,13,0)</f>
        <v>3.0977999999999999</v>
      </c>
      <c r="K29" s="61">
        <f t="shared" si="3"/>
        <v>5</v>
      </c>
      <c r="L29" s="60">
        <f>VLOOKUP($A29,'Return Data'!$B$7:$R$2292,17,0)</f>
        <v>18.7623</v>
      </c>
      <c r="M29" s="61">
        <f t="shared" si="8"/>
        <v>4</v>
      </c>
      <c r="N29" s="60">
        <f>VLOOKUP($A29,'Return Data'!$B$7:$R$2292,14,0)</f>
        <v>17.5443</v>
      </c>
      <c r="O29" s="61">
        <f t="shared" si="9"/>
        <v>4</v>
      </c>
      <c r="P29" s="60">
        <f>VLOOKUP($A29,'Return Data'!$B$7:$R$2292,15,0)</f>
        <v>11.4041</v>
      </c>
      <c r="Q29" s="61">
        <f t="shared" si="11"/>
        <v>4</v>
      </c>
      <c r="R29" s="60">
        <f>VLOOKUP($A29,'Return Data'!$B$7:$R$2292,16,0)</f>
        <v>14.4514</v>
      </c>
      <c r="S29" s="62">
        <f t="shared" si="10"/>
        <v>13</v>
      </c>
    </row>
    <row r="30" spans="1:19" x14ac:dyDescent="0.3">
      <c r="A30" s="58" t="s">
        <v>878</v>
      </c>
      <c r="B30" s="59">
        <f>VLOOKUP($A30,'Return Data'!$B$7:$R$2292,3,0)</f>
        <v>44958</v>
      </c>
      <c r="C30" s="60">
        <f>VLOOKUP($A30,'Return Data'!$B$7:$R$2292,4,0)</f>
        <v>53.640099999999997</v>
      </c>
      <c r="D30" s="60">
        <f>VLOOKUP($A30,'Return Data'!$B$7:$R$2292,10,0)</f>
        <v>-4.8049999999999997</v>
      </c>
      <c r="E30" s="61">
        <f t="shared" si="0"/>
        <v>18</v>
      </c>
      <c r="F30" s="60">
        <f>VLOOKUP($A30,'Return Data'!$B$7:$R$2292,11,0)</f>
        <v>-0.2878</v>
      </c>
      <c r="G30" s="61">
        <f t="shared" si="1"/>
        <v>16</v>
      </c>
      <c r="H30" s="60">
        <f>VLOOKUP($A30,'Return Data'!$B$7:$R$2292,12,0)</f>
        <v>0.75529999999999997</v>
      </c>
      <c r="I30" s="61">
        <f t="shared" si="2"/>
        <v>15</v>
      </c>
      <c r="J30" s="60">
        <f>VLOOKUP($A30,'Return Data'!$B$7:$R$2292,13,0)</f>
        <v>-4.0488</v>
      </c>
      <c r="K30" s="61">
        <f t="shared" si="3"/>
        <v>18</v>
      </c>
      <c r="L30" s="60">
        <f>VLOOKUP($A30,'Return Data'!$B$7:$R$2292,17,0)</f>
        <v>14.356</v>
      </c>
      <c r="M30" s="61">
        <f t="shared" si="8"/>
        <v>13</v>
      </c>
      <c r="N30" s="60">
        <f>VLOOKUP($A30,'Return Data'!$B$7:$R$2292,14,0)</f>
        <v>12.780799999999999</v>
      </c>
      <c r="O30" s="61">
        <f t="shared" si="9"/>
        <v>19</v>
      </c>
      <c r="P30" s="60">
        <f>VLOOKUP($A30,'Return Data'!$B$7:$R$2292,15,0)</f>
        <v>9.7565000000000008</v>
      </c>
      <c r="Q30" s="61">
        <f t="shared" si="11"/>
        <v>10</v>
      </c>
      <c r="R30" s="60">
        <f>VLOOKUP($A30,'Return Data'!$B$7:$R$2292,16,0)</f>
        <v>11.113200000000001</v>
      </c>
      <c r="S30" s="62">
        <f t="shared" si="10"/>
        <v>25</v>
      </c>
    </row>
    <row r="31" spans="1:19" x14ac:dyDescent="0.3">
      <c r="A31" s="58" t="s">
        <v>880</v>
      </c>
      <c r="B31" s="59">
        <f>VLOOKUP($A31,'Return Data'!$B$7:$R$2292,3,0)</f>
        <v>44958</v>
      </c>
      <c r="C31" s="60">
        <f>VLOOKUP($A31,'Return Data'!$B$7:$R$2292,4,0)</f>
        <v>347.7894</v>
      </c>
      <c r="D31" s="60">
        <f>VLOOKUP($A31,'Return Data'!$B$7:$R$2292,10,0)</f>
        <v>-3.5070000000000001</v>
      </c>
      <c r="E31" s="61">
        <f t="shared" si="0"/>
        <v>13</v>
      </c>
      <c r="F31" s="60">
        <f>VLOOKUP($A31,'Return Data'!$B$7:$R$2292,11,0)</f>
        <v>4.5822000000000003</v>
      </c>
      <c r="G31" s="61">
        <f t="shared" si="1"/>
        <v>4</v>
      </c>
      <c r="H31" s="60">
        <f>VLOOKUP($A31,'Return Data'!$B$7:$R$2292,12,0)</f>
        <v>8.9055999999999997</v>
      </c>
      <c r="I31" s="61">
        <f t="shared" si="2"/>
        <v>1</v>
      </c>
      <c r="J31" s="60">
        <f>VLOOKUP($A31,'Return Data'!$B$7:$R$2292,13,0)</f>
        <v>5.3529999999999998</v>
      </c>
      <c r="K31" s="61">
        <f t="shared" si="3"/>
        <v>1</v>
      </c>
      <c r="L31" s="60">
        <f>VLOOKUP($A31,'Return Data'!$B$7:$R$2292,17,0)</f>
        <v>15.9709</v>
      </c>
      <c r="M31" s="61">
        <f t="shared" si="8"/>
        <v>10</v>
      </c>
      <c r="N31" s="60">
        <f>VLOOKUP($A31,'Return Data'!$B$7:$R$2292,14,0)</f>
        <v>16.014600000000002</v>
      </c>
      <c r="O31" s="61">
        <f t="shared" si="9"/>
        <v>7</v>
      </c>
      <c r="P31" s="60">
        <f>VLOOKUP($A31,'Return Data'!$B$7:$R$2292,15,0)</f>
        <v>11.0722</v>
      </c>
      <c r="Q31" s="61">
        <f t="shared" si="11"/>
        <v>5</v>
      </c>
      <c r="R31" s="60">
        <f>VLOOKUP($A31,'Return Data'!$B$7:$R$2292,16,0)</f>
        <v>12.578900000000001</v>
      </c>
      <c r="S31" s="62">
        <f t="shared" si="10"/>
        <v>17</v>
      </c>
    </row>
    <row r="32" spans="1:19" x14ac:dyDescent="0.3">
      <c r="A32" s="58" t="s">
        <v>883</v>
      </c>
      <c r="B32" s="59">
        <f>VLOOKUP($A32,'Return Data'!$B$7:$R$2292,3,0)</f>
        <v>44958</v>
      </c>
      <c r="C32" s="60">
        <f>VLOOKUP($A32,'Return Data'!$B$7:$R$2292,4,0)</f>
        <v>16.059999999999999</v>
      </c>
      <c r="D32" s="60">
        <f>VLOOKUP($A32,'Return Data'!$B$7:$R$2292,10,0)</f>
        <v>-6.4648000000000003</v>
      </c>
      <c r="E32" s="61">
        <f t="shared" si="0"/>
        <v>23</v>
      </c>
      <c r="F32" s="60">
        <f>VLOOKUP($A32,'Return Data'!$B$7:$R$2292,11,0)</f>
        <v>-1.6534</v>
      </c>
      <c r="G32" s="61">
        <f t="shared" si="1"/>
        <v>20</v>
      </c>
      <c r="H32" s="60">
        <f>VLOOKUP($A32,'Return Data'!$B$7:$R$2292,12,0)</f>
        <v>-0.1244</v>
      </c>
      <c r="I32" s="61">
        <f t="shared" si="2"/>
        <v>19</v>
      </c>
      <c r="J32" s="60">
        <f>VLOOKUP($A32,'Return Data'!$B$7:$R$2292,13,0)</f>
        <v>-3.3694000000000002</v>
      </c>
      <c r="K32" s="61">
        <f t="shared" si="3"/>
        <v>16</v>
      </c>
      <c r="L32" s="60">
        <f>VLOOKUP($A32,'Return Data'!$B$7:$R$2292,17,0)</f>
        <v>13.530799999999999</v>
      </c>
      <c r="M32" s="61">
        <f t="shared" si="8"/>
        <v>17</v>
      </c>
      <c r="N32" s="60"/>
      <c r="O32" s="61"/>
      <c r="P32" s="60"/>
      <c r="Q32" s="61"/>
      <c r="R32" s="60">
        <f>VLOOKUP($A32,'Return Data'!$B$7:$R$2292,16,0)</f>
        <v>16.180199999999999</v>
      </c>
      <c r="S32" s="62">
        <f t="shared" si="10"/>
        <v>11</v>
      </c>
    </row>
    <row r="33" spans="1:19" x14ac:dyDescent="0.3">
      <c r="A33" s="58" t="s">
        <v>885</v>
      </c>
      <c r="B33" s="59">
        <f>VLOOKUP($A33,'Return Data'!$B$7:$R$2292,3,0)</f>
        <v>44958</v>
      </c>
      <c r="C33" s="60">
        <f>VLOOKUP($A33,'Return Data'!$B$7:$R$2292,4,0)</f>
        <v>201.9436</v>
      </c>
      <c r="D33" s="60">
        <f>VLOOKUP($A33,'Return Data'!$B$7:$R$2292,10,0)</f>
        <v>-2.1661999999999999</v>
      </c>
      <c r="E33" s="61">
        <f t="shared" si="0"/>
        <v>4</v>
      </c>
      <c r="F33" s="60">
        <f>VLOOKUP($A33,'Return Data'!$B$7:$R$2292,11,0)</f>
        <v>2.8837000000000002</v>
      </c>
      <c r="G33" s="61">
        <f t="shared" si="1"/>
        <v>7</v>
      </c>
      <c r="H33" s="60">
        <f>VLOOKUP($A33,'Return Data'!$B$7:$R$2292,12,0)</f>
        <v>5.9692999999999996</v>
      </c>
      <c r="I33" s="61">
        <f t="shared" si="2"/>
        <v>5</v>
      </c>
      <c r="J33" s="60">
        <f>VLOOKUP($A33,'Return Data'!$B$7:$R$2292,13,0)</f>
        <v>1.2270000000000001</v>
      </c>
      <c r="K33" s="61">
        <f>RANK(J33,J$8:J$33,0)</f>
        <v>8</v>
      </c>
      <c r="L33" s="60">
        <f>VLOOKUP($A33,'Return Data'!$B$7:$R$2292,17,0)</f>
        <v>17.131900000000002</v>
      </c>
      <c r="M33" s="61">
        <f t="shared" si="8"/>
        <v>5</v>
      </c>
      <c r="N33" s="60">
        <f>VLOOKUP($A33,'Return Data'!$B$7:$R$2292,14,0)</f>
        <v>17.391300000000001</v>
      </c>
      <c r="O33" s="61">
        <f t="shared" si="9"/>
        <v>5</v>
      </c>
      <c r="P33" s="60">
        <f>VLOOKUP($A33,'Return Data'!$B$7:$R$2292,15,0)</f>
        <v>8.7053999999999991</v>
      </c>
      <c r="Q33" s="61">
        <f t="shared" si="11"/>
        <v>16</v>
      </c>
      <c r="R33" s="60">
        <f>VLOOKUP($A33,'Return Data'!$B$7:$R$2292,16,0)</f>
        <v>11.9032</v>
      </c>
      <c r="S33" s="62">
        <f t="shared" si="10"/>
        <v>20</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-3.9833076923076933</v>
      </c>
      <c r="E35" s="69"/>
      <c r="F35" s="70">
        <f>AVERAGE(F8:F33)</f>
        <v>0.69234615384615372</v>
      </c>
      <c r="G35" s="69"/>
      <c r="H35" s="70">
        <f>AVERAGE(H8:H33)</f>
        <v>1.981107692307692</v>
      </c>
      <c r="I35" s="69"/>
      <c r="J35" s="70">
        <f>AVERAGE(J8:J33)</f>
        <v>-1.8395384615384613</v>
      </c>
      <c r="K35" s="69"/>
      <c r="L35" s="70">
        <f>AVERAGE(L8:L33)</f>
        <v>14.331103846153841</v>
      </c>
      <c r="M35" s="69"/>
      <c r="N35" s="70">
        <f>AVERAGE(N8:N33)</f>
        <v>14.636541666666664</v>
      </c>
      <c r="O35" s="69"/>
      <c r="P35" s="70">
        <f>AVERAGE(P8:P33)</f>
        <v>9.1346571428571419</v>
      </c>
      <c r="Q35" s="69"/>
      <c r="R35" s="70">
        <f>AVERAGE(R8:R33)</f>
        <v>13.933261538461535</v>
      </c>
      <c r="S35" s="71"/>
    </row>
    <row r="36" spans="1:19" x14ac:dyDescent="0.3">
      <c r="A36" s="68" t="s">
        <v>28</v>
      </c>
      <c r="B36" s="69"/>
      <c r="C36" s="69"/>
      <c r="D36" s="70">
        <f>MIN(D8:D33)</f>
        <v>-7.2215999999999996</v>
      </c>
      <c r="E36" s="69"/>
      <c r="F36" s="70">
        <f>MIN(F8:F33)</f>
        <v>-4.8499999999999996</v>
      </c>
      <c r="G36" s="69"/>
      <c r="H36" s="70">
        <f>MIN(H8:H33)</f>
        <v>-7.1243999999999996</v>
      </c>
      <c r="I36" s="69"/>
      <c r="J36" s="70">
        <f>MIN(J8:J33)</f>
        <v>-14.761699999999999</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0</v>
      </c>
      <c r="E37" s="73"/>
      <c r="F37" s="74">
        <f>MAX(F8:F33)</f>
        <v>6.1637000000000004</v>
      </c>
      <c r="G37" s="73"/>
      <c r="H37" s="74">
        <f>MAX(H8:H33)</f>
        <v>8.9055999999999997</v>
      </c>
      <c r="I37" s="73"/>
      <c r="J37" s="74">
        <f>MAX(J8:J33)</f>
        <v>5.3529999999999998</v>
      </c>
      <c r="K37" s="73"/>
      <c r="L37" s="74">
        <f>MAX(L8:L33)</f>
        <v>22.676500000000001</v>
      </c>
      <c r="M37" s="73"/>
      <c r="N37" s="74">
        <f>MAX(N8:N33)</f>
        <v>22.3657</v>
      </c>
      <c r="O37" s="73"/>
      <c r="P37" s="74">
        <f>MAX(P8:P33)</f>
        <v>12.6379</v>
      </c>
      <c r="Q37" s="73"/>
      <c r="R37" s="74">
        <f>MAX(R8:R33)</f>
        <v>19.5169</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44958</v>
      </c>
      <c r="C8" s="60">
        <f>VLOOKUP($A8,'Return Data'!$B$7:$R$2292,4,0)</f>
        <v>52.42</v>
      </c>
      <c r="D8" s="60">
        <f>VLOOKUP($A8,'Return Data'!$B$7:$R$2292,10,0)</f>
        <v>-3.9399000000000002</v>
      </c>
      <c r="E8" s="61">
        <f t="shared" ref="E8:E39" si="0">RANK(D8,D$8:D$63,0)</f>
        <v>24</v>
      </c>
      <c r="F8" s="60">
        <f>VLOOKUP($A8,'Return Data'!$B$7:$R$2292,11,0)</f>
        <v>-1.8720000000000001</v>
      </c>
      <c r="G8" s="61">
        <f t="shared" ref="G8:G39" si="1">RANK(F8,F$8:F$63,0)</f>
        <v>53</v>
      </c>
      <c r="H8" s="60">
        <f>VLOOKUP($A8,'Return Data'!$B$7:$R$2292,12,0)</f>
        <v>-0.88859999999999995</v>
      </c>
      <c r="I8" s="61">
        <f t="shared" ref="I8:I39" si="2">RANK(H8,H$8:H$63,0)</f>
        <v>51</v>
      </c>
      <c r="J8" s="60">
        <f>VLOOKUP($A8,'Return Data'!$B$7:$R$2292,13,0)</f>
        <v>-4.8811</v>
      </c>
      <c r="K8" s="61">
        <f>RANK(J8,J$8:J$63,0)</f>
        <v>50</v>
      </c>
      <c r="L8" s="60">
        <f>VLOOKUP($A8,'Return Data'!$B$7:$R$2292,17,0)</f>
        <v>3.1890000000000001</v>
      </c>
      <c r="M8" s="61">
        <f>RANK(L8,L$8:L$63,0)</f>
        <v>56</v>
      </c>
      <c r="N8" s="60">
        <f>VLOOKUP($A8,'Return Data'!$B$7:$R$2292,14,0)</f>
        <v>6.681</v>
      </c>
      <c r="O8" s="61">
        <f>RANK(N8,N$8:N$63,0)</f>
        <v>56</v>
      </c>
      <c r="P8" s="60">
        <f>VLOOKUP($A8,'Return Data'!$B$7:$R$2292,15,0)</f>
        <v>4.4154999999999998</v>
      </c>
      <c r="Q8" s="61">
        <f>RANK(P8,P$8:P$63,0)</f>
        <v>44</v>
      </c>
      <c r="R8" s="60">
        <f>VLOOKUP($A8,'Return Data'!$B$7:$R$2292,16,0)</f>
        <v>12.8491</v>
      </c>
      <c r="S8" s="62">
        <f>RANK(R8,R$8:R$63,0)</f>
        <v>39</v>
      </c>
    </row>
    <row r="9" spans="1:20" x14ac:dyDescent="0.3">
      <c r="A9" s="58" t="s">
        <v>164</v>
      </c>
      <c r="B9" s="59">
        <f>VLOOKUP($A9,'Return Data'!$B$7:$R$2292,3,0)</f>
        <v>44958</v>
      </c>
      <c r="C9" s="60">
        <f>VLOOKUP($A9,'Return Data'!$B$7:$R$2292,4,0)</f>
        <v>43.31</v>
      </c>
      <c r="D9" s="60">
        <f>VLOOKUP($A9,'Return Data'!$B$7:$R$2292,10,0)</f>
        <v>-4.2026000000000003</v>
      </c>
      <c r="E9" s="61">
        <f t="shared" si="0"/>
        <v>27</v>
      </c>
      <c r="F9" s="60">
        <f>VLOOKUP($A9,'Return Data'!$B$7:$R$2292,11,0)</f>
        <v>-1.9692000000000001</v>
      </c>
      <c r="G9" s="61">
        <f t="shared" si="1"/>
        <v>54</v>
      </c>
      <c r="H9" s="60">
        <f>VLOOKUP($A9,'Return Data'!$B$7:$R$2292,12,0)</f>
        <v>-0.64229999999999998</v>
      </c>
      <c r="I9" s="61">
        <f t="shared" si="2"/>
        <v>49</v>
      </c>
      <c r="J9" s="60">
        <f>VLOOKUP($A9,'Return Data'!$B$7:$R$2292,13,0)</f>
        <v>-4.3506999999999998</v>
      </c>
      <c r="K9" s="61">
        <f t="shared" ref="K9:K63" si="3">RANK(J9,J$8:J$63,0)</f>
        <v>48</v>
      </c>
      <c r="L9" s="60">
        <f>VLOOKUP($A9,'Return Data'!$B$7:$R$2292,17,0)</f>
        <v>3.8090000000000002</v>
      </c>
      <c r="M9" s="61">
        <f t="shared" ref="M9:M63" si="4">RANK(L9,L$8:L$63,0)</f>
        <v>55</v>
      </c>
      <c r="N9" s="60">
        <f>VLOOKUP($A9,'Return Data'!$B$7:$R$2292,14,0)</f>
        <v>7.5503999999999998</v>
      </c>
      <c r="O9" s="61">
        <f t="shared" ref="O9:O63" si="5">RANK(N9,N$8:N$63,0)</f>
        <v>55</v>
      </c>
      <c r="P9" s="60">
        <f>VLOOKUP($A9,'Return Data'!$B$7:$R$2292,15,0)</f>
        <v>5.2743000000000002</v>
      </c>
      <c r="Q9" s="61">
        <f t="shared" ref="Q9:Q63" si="6">RANK(P9,P$8:P$63,0)</f>
        <v>43</v>
      </c>
      <c r="R9" s="60">
        <f>VLOOKUP($A9,'Return Data'!$B$7:$R$2292,16,0)</f>
        <v>13.5923</v>
      </c>
      <c r="S9" s="62">
        <f t="shared" ref="S9:S63" si="7">RANK(R9,R$8:R$63,0)</f>
        <v>31</v>
      </c>
    </row>
    <row r="10" spans="1:20" x14ac:dyDescent="0.3">
      <c r="A10" s="58" t="s">
        <v>165</v>
      </c>
      <c r="B10" s="59">
        <f>VLOOKUP($A10,'Return Data'!$B$7:$R$2292,3,0)</f>
        <v>44958</v>
      </c>
      <c r="C10" s="60">
        <f>VLOOKUP($A10,'Return Data'!$B$7:$R$2292,4,0)</f>
        <v>68.575100000000006</v>
      </c>
      <c r="D10" s="60">
        <f>VLOOKUP($A10,'Return Data'!$B$7:$R$2292,10,0)</f>
        <v>-8.3575999999999997</v>
      </c>
      <c r="E10" s="61">
        <f t="shared" si="0"/>
        <v>55</v>
      </c>
      <c r="F10" s="60">
        <f>VLOOKUP($A10,'Return Data'!$B$7:$R$2292,11,0)</f>
        <v>-6.9657</v>
      </c>
      <c r="G10" s="61">
        <f t="shared" si="1"/>
        <v>56</v>
      </c>
      <c r="H10" s="60">
        <f>VLOOKUP($A10,'Return Data'!$B$7:$R$2292,12,0)</f>
        <v>-7.6473000000000004</v>
      </c>
      <c r="I10" s="61">
        <f t="shared" si="2"/>
        <v>56</v>
      </c>
      <c r="J10" s="60">
        <f>VLOOKUP($A10,'Return Data'!$B$7:$R$2292,13,0)</f>
        <v>-11.9557</v>
      </c>
      <c r="K10" s="61">
        <f t="shared" si="3"/>
        <v>56</v>
      </c>
      <c r="L10" s="60">
        <f>VLOOKUP($A10,'Return Data'!$B$7:$R$2292,17,0)</f>
        <v>4.0909000000000004</v>
      </c>
      <c r="M10" s="61">
        <f t="shared" si="4"/>
        <v>54</v>
      </c>
      <c r="N10" s="60">
        <f>VLOOKUP($A10,'Return Data'!$B$7:$R$2292,14,0)</f>
        <v>8.0497999999999994</v>
      </c>
      <c r="O10" s="61">
        <f t="shared" si="5"/>
        <v>54</v>
      </c>
      <c r="P10" s="60">
        <f>VLOOKUP($A10,'Return Data'!$B$7:$R$2292,15,0)</f>
        <v>8.8369999999999997</v>
      </c>
      <c r="Q10" s="61">
        <f t="shared" si="6"/>
        <v>32</v>
      </c>
      <c r="R10" s="60">
        <f>VLOOKUP($A10,'Return Data'!$B$7:$R$2292,16,0)</f>
        <v>16.3218</v>
      </c>
      <c r="S10" s="62">
        <f t="shared" si="7"/>
        <v>12</v>
      </c>
    </row>
    <row r="11" spans="1:20" x14ac:dyDescent="0.3">
      <c r="A11" s="58" t="s">
        <v>1966</v>
      </c>
      <c r="B11" s="59">
        <f>VLOOKUP($A11,'Return Data'!$B$7:$R$2292,3,0)</f>
        <v>44958</v>
      </c>
      <c r="C11" s="60">
        <f>VLOOKUP($A11,'Return Data'!$B$7:$R$2292,4,0)</f>
        <v>16.579999999999998</v>
      </c>
      <c r="D11" s="60">
        <f>VLOOKUP($A11,'Return Data'!$B$7:$R$2292,10,0)</f>
        <v>-7.3742999999999999</v>
      </c>
      <c r="E11" s="61">
        <f t="shared" si="0"/>
        <v>54</v>
      </c>
      <c r="F11" s="60">
        <f>VLOOKUP($A11,'Return Data'!$B$7:$R$2292,11,0)</f>
        <v>-1.7190000000000001</v>
      </c>
      <c r="G11" s="61">
        <f t="shared" si="1"/>
        <v>52</v>
      </c>
      <c r="H11" s="60">
        <f>VLOOKUP($A11,'Return Data'!$B$7:$R$2292,12,0)</f>
        <v>-2.0672999999999999</v>
      </c>
      <c r="I11" s="61">
        <f t="shared" si="2"/>
        <v>55</v>
      </c>
      <c r="J11" s="60">
        <f>VLOOKUP($A11,'Return Data'!$B$7:$R$2292,13,0)</f>
        <v>-7.8376999999999999</v>
      </c>
      <c r="K11" s="61">
        <f t="shared" si="3"/>
        <v>54</v>
      </c>
      <c r="L11" s="60">
        <f>VLOOKUP($A11,'Return Data'!$B$7:$R$2292,17,0)</f>
        <v>15.960699999999999</v>
      </c>
      <c r="M11" s="61">
        <f t="shared" si="4"/>
        <v>23</v>
      </c>
      <c r="N11" s="60">
        <f>VLOOKUP($A11,'Return Data'!$B$7:$R$2292,14,0)</f>
        <v>19.3626</v>
      </c>
      <c r="O11" s="61">
        <f t="shared" si="5"/>
        <v>17</v>
      </c>
      <c r="P11" s="60"/>
      <c r="Q11" s="61"/>
      <c r="R11" s="60">
        <f>VLOOKUP($A11,'Return Data'!$B$7:$R$2292,16,0)</f>
        <v>10.746499999999999</v>
      </c>
      <c r="S11" s="62">
        <f t="shared" si="7"/>
        <v>52</v>
      </c>
    </row>
    <row r="12" spans="1:20" x14ac:dyDescent="0.3">
      <c r="A12" s="58" t="s">
        <v>1968</v>
      </c>
      <c r="B12" s="59">
        <f>VLOOKUP($A12,'Return Data'!$B$7:$R$2292,3,0)</f>
        <v>44958</v>
      </c>
      <c r="C12" s="60">
        <f>VLOOKUP($A12,'Return Data'!$B$7:$R$2292,4,0)</f>
        <v>19.96</v>
      </c>
      <c r="D12" s="60">
        <f>VLOOKUP($A12,'Return Data'!$B$7:$R$2292,10,0)</f>
        <v>-6.9029999999999996</v>
      </c>
      <c r="E12" s="61">
        <f t="shared" si="0"/>
        <v>53</v>
      </c>
      <c r="F12" s="60">
        <f>VLOOKUP($A12,'Return Data'!$B$7:$R$2292,11,0)</f>
        <v>-0.74590000000000001</v>
      </c>
      <c r="G12" s="61">
        <f t="shared" si="1"/>
        <v>47</v>
      </c>
      <c r="H12" s="60">
        <f>VLOOKUP($A12,'Return Data'!$B$7:$R$2292,12,0)</f>
        <v>-2.0127999999999999</v>
      </c>
      <c r="I12" s="61">
        <f t="shared" si="2"/>
        <v>54</v>
      </c>
      <c r="J12" s="60">
        <f>VLOOKUP($A12,'Return Data'!$B$7:$R$2292,13,0)</f>
        <v>-7.1196000000000002</v>
      </c>
      <c r="K12" s="61">
        <f t="shared" si="3"/>
        <v>53</v>
      </c>
      <c r="L12" s="60">
        <f>VLOOKUP($A12,'Return Data'!$B$7:$R$2292,17,0)</f>
        <v>15.201000000000001</v>
      </c>
      <c r="M12" s="61">
        <f t="shared" si="4"/>
        <v>30</v>
      </c>
      <c r="N12" s="60">
        <f>VLOOKUP($A12,'Return Data'!$B$7:$R$2292,14,0)</f>
        <v>17.4465</v>
      </c>
      <c r="O12" s="61">
        <f t="shared" si="5"/>
        <v>23</v>
      </c>
      <c r="P12" s="60"/>
      <c r="Q12" s="61"/>
      <c r="R12" s="60">
        <f>VLOOKUP($A12,'Return Data'!$B$7:$R$2292,16,0)</f>
        <v>17.479099999999999</v>
      </c>
      <c r="S12" s="62">
        <f t="shared" si="7"/>
        <v>6</v>
      </c>
    </row>
    <row r="13" spans="1:20" x14ac:dyDescent="0.3">
      <c r="A13" s="58" t="s">
        <v>1970</v>
      </c>
      <c r="B13" s="59">
        <f>VLOOKUP($A13,'Return Data'!$B$7:$R$2292,3,0)</f>
        <v>44958</v>
      </c>
      <c r="C13" s="60">
        <f>VLOOKUP($A13,'Return Data'!$B$7:$R$2292,4,0)</f>
        <v>110.57</v>
      </c>
      <c r="D13" s="60">
        <f>VLOOKUP($A13,'Return Data'!$B$7:$R$2292,10,0)</f>
        <v>-4.5740999999999996</v>
      </c>
      <c r="E13" s="61">
        <f t="shared" si="0"/>
        <v>35</v>
      </c>
      <c r="F13" s="60">
        <f>VLOOKUP($A13,'Return Data'!$B$7:$R$2292,11,0)</f>
        <v>3.0283000000000002</v>
      </c>
      <c r="G13" s="61">
        <f t="shared" si="1"/>
        <v>12</v>
      </c>
      <c r="H13" s="60">
        <f>VLOOKUP($A13,'Return Data'!$B$7:$R$2292,12,0)</f>
        <v>2.6267</v>
      </c>
      <c r="I13" s="61">
        <f t="shared" si="2"/>
        <v>36</v>
      </c>
      <c r="J13" s="60">
        <f>VLOOKUP($A13,'Return Data'!$B$7:$R$2292,13,0)</f>
        <v>-0.98499999999999999</v>
      </c>
      <c r="K13" s="61">
        <f t="shared" si="3"/>
        <v>36</v>
      </c>
      <c r="L13" s="60">
        <f>VLOOKUP($A13,'Return Data'!$B$7:$R$2292,17,0)</f>
        <v>16.806999999999999</v>
      </c>
      <c r="M13" s="61">
        <f t="shared" si="4"/>
        <v>20</v>
      </c>
      <c r="N13" s="60">
        <f>VLOOKUP($A13,'Return Data'!$B$7:$R$2292,14,0)</f>
        <v>20.5124</v>
      </c>
      <c r="O13" s="61">
        <f t="shared" si="5"/>
        <v>15</v>
      </c>
      <c r="P13" s="60">
        <f>VLOOKUP($A13,'Return Data'!$B$7:$R$2292,15,0)</f>
        <v>12.3498</v>
      </c>
      <c r="Q13" s="61">
        <f t="shared" si="6"/>
        <v>10</v>
      </c>
      <c r="R13" s="60">
        <f>VLOOKUP($A13,'Return Data'!$B$7:$R$2292,16,0)</f>
        <v>16.647300000000001</v>
      </c>
      <c r="S13" s="62">
        <f t="shared" si="7"/>
        <v>9</v>
      </c>
    </row>
    <row r="14" spans="1:20" x14ac:dyDescent="0.3">
      <c r="A14" s="58" t="s">
        <v>1914</v>
      </c>
      <c r="B14" s="59">
        <f>VLOOKUP($A14,'Return Data'!$B$7:$R$2292,3,0)</f>
        <v>44958</v>
      </c>
      <c r="C14" s="60">
        <f>VLOOKUP($A14,'Return Data'!$B$7:$R$2292,4,0)</f>
        <v>62.382300000000001</v>
      </c>
      <c r="D14" s="60">
        <f>VLOOKUP($A14,'Return Data'!$B$7:$R$2292,10,0)</f>
        <v>-3.7747999999999999</v>
      </c>
      <c r="E14" s="61">
        <f t="shared" si="0"/>
        <v>21</v>
      </c>
      <c r="F14" s="60">
        <f>VLOOKUP($A14,'Return Data'!$B$7:$R$2292,11,0)</f>
        <v>-0.50829999999999997</v>
      </c>
      <c r="G14" s="61">
        <f t="shared" si="1"/>
        <v>46</v>
      </c>
      <c r="H14" s="60">
        <f>VLOOKUP($A14,'Return Data'!$B$7:$R$2292,12,0)</f>
        <v>1.4850000000000001</v>
      </c>
      <c r="I14" s="61">
        <f t="shared" si="2"/>
        <v>40</v>
      </c>
      <c r="J14" s="60">
        <f>VLOOKUP($A14,'Return Data'!$B$7:$R$2292,13,0)</f>
        <v>-5.0713999999999997</v>
      </c>
      <c r="K14" s="61">
        <f t="shared" si="3"/>
        <v>51</v>
      </c>
      <c r="L14" s="60">
        <f>VLOOKUP($A14,'Return Data'!$B$7:$R$2292,17,0)</f>
        <v>8.4396000000000004</v>
      </c>
      <c r="M14" s="61">
        <f t="shared" si="4"/>
        <v>53</v>
      </c>
      <c r="N14" s="60">
        <f>VLOOKUP($A14,'Return Data'!$B$7:$R$2292,14,0)</f>
        <v>11.860900000000001</v>
      </c>
      <c r="O14" s="61">
        <f t="shared" si="5"/>
        <v>49</v>
      </c>
      <c r="P14" s="60">
        <f>VLOOKUP($A14,'Return Data'!$B$7:$R$2292,15,0)</f>
        <v>9.1807999999999996</v>
      </c>
      <c r="Q14" s="61">
        <f t="shared" si="6"/>
        <v>26</v>
      </c>
      <c r="R14" s="60">
        <f>VLOOKUP($A14,'Return Data'!$B$7:$R$2292,16,0)</f>
        <v>13.7338</v>
      </c>
      <c r="S14" s="62">
        <f t="shared" si="7"/>
        <v>29</v>
      </c>
    </row>
    <row r="15" spans="1:20" x14ac:dyDescent="0.3">
      <c r="A15" s="58" t="s">
        <v>171</v>
      </c>
      <c r="B15" s="59">
        <f>VLOOKUP($A15,'Return Data'!$B$7:$R$2292,3,0)</f>
        <v>44958</v>
      </c>
      <c r="C15" s="60">
        <f>VLOOKUP($A15,'Return Data'!$B$7:$R$2292,4,0)</f>
        <v>123.43</v>
      </c>
      <c r="D15" s="60">
        <f>VLOOKUP($A15,'Return Data'!$B$7:$R$2292,10,0)</f>
        <v>-4.6651999999999996</v>
      </c>
      <c r="E15" s="61">
        <f t="shared" si="0"/>
        <v>36</v>
      </c>
      <c r="F15" s="60">
        <f>VLOOKUP($A15,'Return Data'!$B$7:$R$2292,11,0)</f>
        <v>0.1298</v>
      </c>
      <c r="G15" s="61">
        <f t="shared" si="1"/>
        <v>43</v>
      </c>
      <c r="H15" s="60">
        <f>VLOOKUP($A15,'Return Data'!$B$7:$R$2292,12,0)</f>
        <v>3.4619</v>
      </c>
      <c r="I15" s="61">
        <f t="shared" si="2"/>
        <v>25</v>
      </c>
      <c r="J15" s="60">
        <f>VLOOKUP($A15,'Return Data'!$B$7:$R$2292,13,0)</f>
        <v>-2.1406000000000001</v>
      </c>
      <c r="K15" s="61">
        <f t="shared" si="3"/>
        <v>44</v>
      </c>
      <c r="L15" s="60">
        <f>VLOOKUP($A15,'Return Data'!$B$7:$R$2292,17,0)</f>
        <v>13.532</v>
      </c>
      <c r="M15" s="61">
        <f t="shared" si="4"/>
        <v>38</v>
      </c>
      <c r="N15" s="60">
        <f>VLOOKUP($A15,'Return Data'!$B$7:$R$2292,14,0)</f>
        <v>19.1114</v>
      </c>
      <c r="O15" s="61">
        <f t="shared" si="5"/>
        <v>18</v>
      </c>
      <c r="P15" s="60">
        <f>VLOOKUP($A15,'Return Data'!$B$7:$R$2292,15,0)</f>
        <v>14.468999999999999</v>
      </c>
      <c r="Q15" s="61">
        <f t="shared" si="6"/>
        <v>4</v>
      </c>
      <c r="R15" s="60">
        <f>VLOOKUP($A15,'Return Data'!$B$7:$R$2292,16,0)</f>
        <v>15.0976</v>
      </c>
      <c r="S15" s="62">
        <f t="shared" si="7"/>
        <v>16</v>
      </c>
    </row>
    <row r="16" spans="1:20" x14ac:dyDescent="0.3">
      <c r="A16" s="58" t="s">
        <v>172</v>
      </c>
      <c r="B16" s="59">
        <f>VLOOKUP($A16,'Return Data'!$B$7:$R$2292,3,0)</f>
        <v>44958</v>
      </c>
      <c r="C16" s="60">
        <f>VLOOKUP($A16,'Return Data'!$B$7:$R$2292,4,0)</f>
        <v>88.631</v>
      </c>
      <c r="D16" s="60">
        <f>VLOOKUP($A16,'Return Data'!$B$7:$R$2292,10,0)</f>
        <v>-2.6375000000000002</v>
      </c>
      <c r="E16" s="61">
        <f t="shared" si="0"/>
        <v>13</v>
      </c>
      <c r="F16" s="60">
        <f>VLOOKUP($A16,'Return Data'!$B$7:$R$2292,11,0)</f>
        <v>1.8771</v>
      </c>
      <c r="G16" s="61">
        <f t="shared" si="1"/>
        <v>25</v>
      </c>
      <c r="H16" s="60">
        <f>VLOOKUP($A16,'Return Data'!$B$7:$R$2292,12,0)</f>
        <v>3.7808999999999999</v>
      </c>
      <c r="I16" s="61">
        <f t="shared" si="2"/>
        <v>23</v>
      </c>
      <c r="J16" s="60">
        <f>VLOOKUP($A16,'Return Data'!$B$7:$R$2292,13,0)</f>
        <v>-0.12280000000000001</v>
      </c>
      <c r="K16" s="61">
        <f t="shared" si="3"/>
        <v>29</v>
      </c>
      <c r="L16" s="60">
        <f>VLOOKUP($A16,'Return Data'!$B$7:$R$2292,17,0)</f>
        <v>16.131699999999999</v>
      </c>
      <c r="M16" s="61">
        <f t="shared" si="4"/>
        <v>21</v>
      </c>
      <c r="N16" s="60">
        <f>VLOOKUP($A16,'Return Data'!$B$7:$R$2292,14,0)</f>
        <v>17.363399999999999</v>
      </c>
      <c r="O16" s="61">
        <f t="shared" si="5"/>
        <v>25</v>
      </c>
      <c r="P16" s="60">
        <f>VLOOKUP($A16,'Return Data'!$B$7:$R$2292,15,0)</f>
        <v>12.0379</v>
      </c>
      <c r="Q16" s="61">
        <f t="shared" si="6"/>
        <v>12</v>
      </c>
      <c r="R16" s="60">
        <f>VLOOKUP($A16,'Return Data'!$B$7:$R$2292,16,0)</f>
        <v>16.526499999999999</v>
      </c>
      <c r="S16" s="62">
        <f t="shared" si="7"/>
        <v>10</v>
      </c>
    </row>
    <row r="17" spans="1:19" x14ac:dyDescent="0.3">
      <c r="A17" s="58" t="s">
        <v>173</v>
      </c>
      <c r="B17" s="59">
        <f>VLOOKUP($A17,'Return Data'!$B$7:$R$2292,3,0)</f>
        <v>44958</v>
      </c>
      <c r="C17" s="60">
        <f>VLOOKUP($A17,'Return Data'!$B$7:$R$2292,4,0)</f>
        <v>79.400000000000006</v>
      </c>
      <c r="D17" s="60">
        <f>VLOOKUP($A17,'Return Data'!$B$7:$R$2292,10,0)</f>
        <v>-3.8391999999999999</v>
      </c>
      <c r="E17" s="61">
        <f t="shared" si="0"/>
        <v>22</v>
      </c>
      <c r="F17" s="60">
        <f>VLOOKUP($A17,'Return Data'!$B$7:$R$2292,11,0)</f>
        <v>1.5345</v>
      </c>
      <c r="G17" s="61">
        <f t="shared" si="1"/>
        <v>29</v>
      </c>
      <c r="H17" s="60">
        <f>VLOOKUP($A17,'Return Data'!$B$7:$R$2292,12,0)</f>
        <v>3.5202</v>
      </c>
      <c r="I17" s="61">
        <f t="shared" si="2"/>
        <v>24</v>
      </c>
      <c r="J17" s="60">
        <f>VLOOKUP($A17,'Return Data'!$B$7:$R$2292,13,0)</f>
        <v>-1.8177000000000001</v>
      </c>
      <c r="K17" s="61">
        <f t="shared" si="3"/>
        <v>42</v>
      </c>
      <c r="L17" s="60">
        <f>VLOOKUP($A17,'Return Data'!$B$7:$R$2292,17,0)</f>
        <v>13.156499999999999</v>
      </c>
      <c r="M17" s="61">
        <f t="shared" si="4"/>
        <v>40</v>
      </c>
      <c r="N17" s="60">
        <f>VLOOKUP($A17,'Return Data'!$B$7:$R$2292,14,0)</f>
        <v>14.5321</v>
      </c>
      <c r="O17" s="61">
        <f t="shared" si="5"/>
        <v>39</v>
      </c>
      <c r="P17" s="60">
        <f>VLOOKUP($A17,'Return Data'!$B$7:$R$2292,15,0)</f>
        <v>8.8496000000000006</v>
      </c>
      <c r="Q17" s="61">
        <f t="shared" si="6"/>
        <v>31</v>
      </c>
      <c r="R17" s="60">
        <f>VLOOKUP($A17,'Return Data'!$B$7:$R$2292,16,0)</f>
        <v>13.7463</v>
      </c>
      <c r="S17" s="62">
        <f t="shared" si="7"/>
        <v>28</v>
      </c>
    </row>
    <row r="18" spans="1:19" x14ac:dyDescent="0.3">
      <c r="A18" s="58" t="s">
        <v>175</v>
      </c>
      <c r="B18" s="59">
        <f>VLOOKUP($A18,'Return Data'!$B$7:$R$2292,3,0)</f>
        <v>44958</v>
      </c>
      <c r="C18" s="60">
        <f>VLOOKUP($A18,'Return Data'!$B$7:$R$2292,4,0)</f>
        <v>960.95860000000005</v>
      </c>
      <c r="D18" s="60">
        <f>VLOOKUP($A18,'Return Data'!$B$7:$R$2292,10,0)</f>
        <v>-4.2756999999999996</v>
      </c>
      <c r="E18" s="61">
        <f t="shared" si="0"/>
        <v>29</v>
      </c>
      <c r="F18" s="60">
        <f>VLOOKUP($A18,'Return Data'!$B$7:$R$2292,11,0)</f>
        <v>3.9809000000000001</v>
      </c>
      <c r="G18" s="61">
        <f t="shared" si="1"/>
        <v>7</v>
      </c>
      <c r="H18" s="60">
        <f>VLOOKUP($A18,'Return Data'!$B$7:$R$2292,12,0)</f>
        <v>5.2351999999999999</v>
      </c>
      <c r="I18" s="61">
        <f t="shared" si="2"/>
        <v>12</v>
      </c>
      <c r="J18" s="60">
        <f>VLOOKUP($A18,'Return Data'!$B$7:$R$2292,13,0)</f>
        <v>-2.0000000000000001E-4</v>
      </c>
      <c r="K18" s="61">
        <f t="shared" si="3"/>
        <v>28</v>
      </c>
      <c r="L18" s="60">
        <f>VLOOKUP($A18,'Return Data'!$B$7:$R$2292,17,0)</f>
        <v>16.0029</v>
      </c>
      <c r="M18" s="61">
        <f t="shared" si="4"/>
        <v>22</v>
      </c>
      <c r="N18" s="60">
        <f>VLOOKUP($A18,'Return Data'!$B$7:$R$2292,14,0)</f>
        <v>16.125299999999999</v>
      </c>
      <c r="O18" s="61">
        <f t="shared" si="5"/>
        <v>31</v>
      </c>
      <c r="P18" s="60">
        <f>VLOOKUP($A18,'Return Data'!$B$7:$R$2292,15,0)</f>
        <v>10.0503</v>
      </c>
      <c r="Q18" s="61">
        <f t="shared" si="6"/>
        <v>21</v>
      </c>
      <c r="R18" s="60">
        <f>VLOOKUP($A18,'Return Data'!$B$7:$R$2292,16,0)</f>
        <v>14.6145</v>
      </c>
      <c r="S18" s="62">
        <f t="shared" si="7"/>
        <v>23</v>
      </c>
    </row>
    <row r="19" spans="1:19" x14ac:dyDescent="0.3">
      <c r="A19" s="58" t="s">
        <v>177</v>
      </c>
      <c r="B19" s="59">
        <f>VLOOKUP($A19,'Return Data'!$B$7:$R$2292,3,0)</f>
        <v>44958</v>
      </c>
      <c r="C19" s="60">
        <f>VLOOKUP($A19,'Return Data'!$B$7:$R$2292,4,0)</f>
        <v>849.64200000000005</v>
      </c>
      <c r="D19" s="60">
        <f>VLOOKUP($A19,'Return Data'!$B$7:$R$2292,10,0)</f>
        <v>-2.5831</v>
      </c>
      <c r="E19" s="61">
        <f t="shared" si="0"/>
        <v>11</v>
      </c>
      <c r="F19" s="60">
        <f>VLOOKUP($A19,'Return Data'!$B$7:$R$2292,11,0)</f>
        <v>4.9988000000000001</v>
      </c>
      <c r="G19" s="61">
        <f t="shared" si="1"/>
        <v>3</v>
      </c>
      <c r="H19" s="60">
        <f>VLOOKUP($A19,'Return Data'!$B$7:$R$2292,12,0)</f>
        <v>9.0782000000000007</v>
      </c>
      <c r="I19" s="61">
        <f t="shared" si="2"/>
        <v>2</v>
      </c>
      <c r="J19" s="60">
        <f>VLOOKUP($A19,'Return Data'!$B$7:$R$2292,13,0)</f>
        <v>7.9850000000000003</v>
      </c>
      <c r="K19" s="61">
        <f t="shared" si="3"/>
        <v>1</v>
      </c>
      <c r="L19" s="60">
        <f>VLOOKUP($A19,'Return Data'!$B$7:$R$2292,17,0)</f>
        <v>19.517199999999999</v>
      </c>
      <c r="M19" s="61">
        <f t="shared" si="4"/>
        <v>15</v>
      </c>
      <c r="N19" s="60">
        <f>VLOOKUP($A19,'Return Data'!$B$7:$R$2292,14,0)</f>
        <v>16.915400000000002</v>
      </c>
      <c r="O19" s="61">
        <f t="shared" si="5"/>
        <v>26</v>
      </c>
      <c r="P19" s="60">
        <f>VLOOKUP($A19,'Return Data'!$B$7:$R$2292,15,0)</f>
        <v>8.1600999999999999</v>
      </c>
      <c r="Q19" s="61">
        <f t="shared" si="6"/>
        <v>34</v>
      </c>
      <c r="R19" s="60">
        <f>VLOOKUP($A19,'Return Data'!$B$7:$R$2292,16,0)</f>
        <v>13.1587</v>
      </c>
      <c r="S19" s="62">
        <f t="shared" si="7"/>
        <v>37</v>
      </c>
    </row>
    <row r="20" spans="1:19" x14ac:dyDescent="0.3">
      <c r="A20" s="102" t="s">
        <v>2025</v>
      </c>
      <c r="B20" s="59">
        <f>VLOOKUP($A20,'Return Data'!$B$7:$R$2292,3,0)</f>
        <v>44958</v>
      </c>
      <c r="C20" s="60">
        <f>VLOOKUP($A20,'Return Data'!$B$7:$R$2292,4,0)</f>
        <v>82.839600000000004</v>
      </c>
      <c r="D20" s="60">
        <f>VLOOKUP($A20,'Return Data'!$B$7:$R$2292,10,0)</f>
        <v>-4.7404999999999999</v>
      </c>
      <c r="E20" s="61">
        <f t="shared" si="0"/>
        <v>37</v>
      </c>
      <c r="F20" s="60">
        <f>VLOOKUP($A20,'Return Data'!$B$7:$R$2292,11,0)</f>
        <v>1.4930000000000001</v>
      </c>
      <c r="G20" s="61">
        <f t="shared" si="1"/>
        <v>30</v>
      </c>
      <c r="H20" s="60">
        <f>VLOOKUP($A20,'Return Data'!$B$7:$R$2292,12,0)</f>
        <v>1.2807999999999999</v>
      </c>
      <c r="I20" s="61">
        <f t="shared" si="2"/>
        <v>41</v>
      </c>
      <c r="J20" s="60">
        <f>VLOOKUP($A20,'Return Data'!$B$7:$R$2292,13,0)</f>
        <v>-2.9117000000000002</v>
      </c>
      <c r="K20" s="61">
        <f t="shared" si="3"/>
        <v>46</v>
      </c>
      <c r="L20" s="60">
        <f>VLOOKUP($A20,'Return Data'!$B$7:$R$2292,17,0)</f>
        <v>11.5861</v>
      </c>
      <c r="M20" s="61">
        <f t="shared" si="4"/>
        <v>46</v>
      </c>
      <c r="N20" s="60">
        <f>VLOOKUP($A20,'Return Data'!$B$7:$R$2292,14,0)</f>
        <v>12.2477</v>
      </c>
      <c r="O20" s="61">
        <f t="shared" si="5"/>
        <v>47</v>
      </c>
      <c r="P20" s="60">
        <f>VLOOKUP($A20,'Return Data'!$B$7:$R$2292,15,0)</f>
        <v>6.4973999999999998</v>
      </c>
      <c r="Q20" s="61">
        <f t="shared" si="6"/>
        <v>41</v>
      </c>
      <c r="R20" s="60">
        <f>VLOOKUP($A20,'Return Data'!$B$7:$R$2292,16,0)</f>
        <v>13.225899999999999</v>
      </c>
      <c r="S20" s="62">
        <f t="shared" si="7"/>
        <v>36</v>
      </c>
    </row>
    <row r="21" spans="1:19" x14ac:dyDescent="0.3">
      <c r="A21" s="58" t="s">
        <v>178</v>
      </c>
      <c r="B21" s="59">
        <f>VLOOKUP($A21,'Return Data'!$B$7:$R$2292,3,0)</f>
        <v>44958</v>
      </c>
      <c r="C21" s="60">
        <f>VLOOKUP($A21,'Return Data'!$B$7:$R$2292,4,0)</f>
        <v>59.924799999999998</v>
      </c>
      <c r="D21" s="60">
        <f>VLOOKUP($A21,'Return Data'!$B$7:$R$2292,10,0)</f>
        <v>-4.4863</v>
      </c>
      <c r="E21" s="61">
        <f t="shared" si="0"/>
        <v>33</v>
      </c>
      <c r="F21" s="60">
        <f>VLOOKUP($A21,'Return Data'!$B$7:$R$2292,11,0)</f>
        <v>-1.1152</v>
      </c>
      <c r="G21" s="61">
        <f t="shared" si="1"/>
        <v>50</v>
      </c>
      <c r="H21" s="60">
        <f>VLOOKUP($A21,'Return Data'!$B$7:$R$2292,12,0)</f>
        <v>0.74099999999999999</v>
      </c>
      <c r="I21" s="61">
        <f t="shared" si="2"/>
        <v>45</v>
      </c>
      <c r="J21" s="60">
        <f>VLOOKUP($A21,'Return Data'!$B$7:$R$2292,13,0)</f>
        <v>-4.4215999999999998</v>
      </c>
      <c r="K21" s="61">
        <f t="shared" si="3"/>
        <v>49</v>
      </c>
      <c r="L21" s="60">
        <f>VLOOKUP($A21,'Return Data'!$B$7:$R$2292,17,0)</f>
        <v>12.467599999999999</v>
      </c>
      <c r="M21" s="61">
        <f t="shared" si="4"/>
        <v>45</v>
      </c>
      <c r="N21" s="60">
        <f>VLOOKUP($A21,'Return Data'!$B$7:$R$2292,14,0)</f>
        <v>13.1098</v>
      </c>
      <c r="O21" s="61">
        <f t="shared" si="5"/>
        <v>43</v>
      </c>
      <c r="P21" s="60">
        <f>VLOOKUP($A21,'Return Data'!$B$7:$R$2292,15,0)</f>
        <v>7.7598000000000003</v>
      </c>
      <c r="Q21" s="61">
        <f t="shared" si="6"/>
        <v>37</v>
      </c>
      <c r="R21" s="60">
        <f>VLOOKUP($A21,'Return Data'!$B$7:$R$2292,16,0)</f>
        <v>13.3256</v>
      </c>
      <c r="S21" s="62">
        <f t="shared" si="7"/>
        <v>33</v>
      </c>
    </row>
    <row r="22" spans="1:19" x14ac:dyDescent="0.3">
      <c r="A22" s="58" t="s">
        <v>179</v>
      </c>
      <c r="B22" s="59">
        <f>VLOOKUP($A22,'Return Data'!$B$7:$R$2292,3,0)</f>
        <v>44958</v>
      </c>
      <c r="C22" s="60">
        <f>VLOOKUP($A22,'Return Data'!$B$7:$R$2292,4,0)</f>
        <v>645.13</v>
      </c>
      <c r="D22" s="60">
        <f>VLOOKUP($A22,'Return Data'!$B$7:$R$2292,10,0)</f>
        <v>-4.3288000000000002</v>
      </c>
      <c r="E22" s="61">
        <f t="shared" si="0"/>
        <v>30</v>
      </c>
      <c r="F22" s="60">
        <f>VLOOKUP($A22,'Return Data'!$B$7:$R$2292,11,0)</f>
        <v>0.50480000000000003</v>
      </c>
      <c r="G22" s="61">
        <f t="shared" si="1"/>
        <v>40</v>
      </c>
      <c r="H22" s="60">
        <f>VLOOKUP($A22,'Return Data'!$B$7:$R$2292,12,0)</f>
        <v>2.9325999999999999</v>
      </c>
      <c r="I22" s="61">
        <f t="shared" si="2"/>
        <v>31</v>
      </c>
      <c r="J22" s="60">
        <f>VLOOKUP($A22,'Return Data'!$B$7:$R$2292,13,0)</f>
        <v>-1.1976</v>
      </c>
      <c r="K22" s="61">
        <f t="shared" si="3"/>
        <v>39</v>
      </c>
      <c r="L22" s="60">
        <f>VLOOKUP($A22,'Return Data'!$B$7:$R$2292,17,0)</f>
        <v>14.256500000000001</v>
      </c>
      <c r="M22" s="61">
        <f t="shared" si="4"/>
        <v>36</v>
      </c>
      <c r="N22" s="60">
        <f>VLOOKUP($A22,'Return Data'!$B$7:$R$2292,14,0)</f>
        <v>15.4163</v>
      </c>
      <c r="O22" s="61">
        <f t="shared" si="5"/>
        <v>34</v>
      </c>
      <c r="P22" s="60">
        <f>VLOOKUP($A22,'Return Data'!$B$7:$R$2292,15,0)</f>
        <v>11.023400000000001</v>
      </c>
      <c r="Q22" s="61">
        <f t="shared" si="6"/>
        <v>16</v>
      </c>
      <c r="R22" s="60">
        <f>VLOOKUP($A22,'Return Data'!$B$7:$R$2292,16,0)</f>
        <v>14.8858</v>
      </c>
      <c r="S22" s="62">
        <f t="shared" si="7"/>
        <v>20</v>
      </c>
    </row>
    <row r="23" spans="1:19" x14ac:dyDescent="0.3">
      <c r="A23" s="58" t="s">
        <v>180</v>
      </c>
      <c r="B23" s="59">
        <f>VLOOKUP($A23,'Return Data'!$B$7:$R$2292,3,0)</f>
        <v>44958</v>
      </c>
      <c r="C23" s="60">
        <f>VLOOKUP($A23,'Return Data'!$B$7:$R$2292,4,0)</f>
        <v>17.68</v>
      </c>
      <c r="D23" s="60">
        <f>VLOOKUP($A23,'Return Data'!$B$7:$R$2292,10,0)</f>
        <v>-4.3807</v>
      </c>
      <c r="E23" s="61">
        <f t="shared" si="0"/>
        <v>31</v>
      </c>
      <c r="F23" s="60">
        <f>VLOOKUP($A23,'Return Data'!$B$7:$R$2292,11,0)</f>
        <v>0.51170000000000004</v>
      </c>
      <c r="G23" s="61">
        <f t="shared" si="1"/>
        <v>39</v>
      </c>
      <c r="H23" s="60">
        <f>VLOOKUP($A23,'Return Data'!$B$7:$R$2292,12,0)</f>
        <v>7.6736000000000004</v>
      </c>
      <c r="I23" s="61">
        <f t="shared" si="2"/>
        <v>3</v>
      </c>
      <c r="J23" s="60">
        <f>VLOOKUP($A23,'Return Data'!$B$7:$R$2292,13,0)</f>
        <v>5.9317000000000002</v>
      </c>
      <c r="K23" s="61">
        <f t="shared" si="3"/>
        <v>3</v>
      </c>
      <c r="L23" s="60">
        <f>VLOOKUP($A23,'Return Data'!$B$7:$R$2292,17,0)</f>
        <v>15.863899999999999</v>
      </c>
      <c r="M23" s="61">
        <f t="shared" si="4"/>
        <v>25</v>
      </c>
      <c r="N23" s="60">
        <f>VLOOKUP($A23,'Return Data'!$B$7:$R$2292,14,0)</f>
        <v>14.1433</v>
      </c>
      <c r="O23" s="61">
        <f t="shared" si="5"/>
        <v>40</v>
      </c>
      <c r="P23" s="60"/>
      <c r="Q23" s="61"/>
      <c r="R23" s="60">
        <f>VLOOKUP($A23,'Return Data'!$B$7:$R$2292,16,0)</f>
        <v>12.424799999999999</v>
      </c>
      <c r="S23" s="62">
        <f t="shared" si="7"/>
        <v>45</v>
      </c>
    </row>
    <row r="24" spans="1:19" x14ac:dyDescent="0.3">
      <c r="A24" s="58" t="s">
        <v>181</v>
      </c>
      <c r="B24" s="59">
        <f>VLOOKUP($A24,'Return Data'!$B$7:$R$2292,3,0)</f>
        <v>44958</v>
      </c>
      <c r="C24" s="60">
        <f>VLOOKUP($A24,'Return Data'!$B$7:$R$2292,4,0)</f>
        <v>42.65</v>
      </c>
      <c r="D24" s="60">
        <f>VLOOKUP($A24,'Return Data'!$B$7:$R$2292,10,0)</f>
        <v>-4.2004000000000001</v>
      </c>
      <c r="E24" s="61">
        <f t="shared" si="0"/>
        <v>26</v>
      </c>
      <c r="F24" s="60">
        <f>VLOOKUP($A24,'Return Data'!$B$7:$R$2292,11,0)</f>
        <v>1.4028</v>
      </c>
      <c r="G24" s="61">
        <f t="shared" si="1"/>
        <v>33</v>
      </c>
      <c r="H24" s="60">
        <f>VLOOKUP($A24,'Return Data'!$B$7:$R$2292,12,0)</f>
        <v>2.9695999999999998</v>
      </c>
      <c r="I24" s="61">
        <f t="shared" si="2"/>
        <v>30</v>
      </c>
      <c r="J24" s="60">
        <f>VLOOKUP($A24,'Return Data'!$B$7:$R$2292,13,0)</f>
        <v>-0.69850000000000001</v>
      </c>
      <c r="K24" s="61">
        <f t="shared" si="3"/>
        <v>32</v>
      </c>
      <c r="L24" s="60">
        <f>VLOOKUP($A24,'Return Data'!$B$7:$R$2292,17,0)</f>
        <v>12.5982</v>
      </c>
      <c r="M24" s="61">
        <f t="shared" si="4"/>
        <v>43</v>
      </c>
      <c r="N24" s="60">
        <f>VLOOKUP($A24,'Return Data'!$B$7:$R$2292,14,0)</f>
        <v>11.535399999999999</v>
      </c>
      <c r="O24" s="61">
        <f t="shared" si="5"/>
        <v>51</v>
      </c>
      <c r="P24" s="60">
        <f>VLOOKUP($A24,'Return Data'!$B$7:$R$2292,15,0)</f>
        <v>8.5519999999999996</v>
      </c>
      <c r="Q24" s="61">
        <f t="shared" si="6"/>
        <v>33</v>
      </c>
      <c r="R24" s="60">
        <f>VLOOKUP($A24,'Return Data'!$B$7:$R$2292,16,0)</f>
        <v>16.6844</v>
      </c>
      <c r="S24" s="62">
        <f t="shared" si="7"/>
        <v>8</v>
      </c>
    </row>
    <row r="25" spans="1:19" x14ac:dyDescent="0.3">
      <c r="A25" s="58" t="s">
        <v>182</v>
      </c>
      <c r="B25" s="59">
        <f>VLOOKUP($A25,'Return Data'!$B$7:$R$2292,3,0)</f>
        <v>44958</v>
      </c>
      <c r="C25" s="60">
        <f>VLOOKUP($A25,'Return Data'!$B$7:$R$2292,4,0)</f>
        <v>111.367</v>
      </c>
      <c r="D25" s="60">
        <f>VLOOKUP($A25,'Return Data'!$B$7:$R$2292,10,0)</f>
        <v>-2.3121999999999998</v>
      </c>
      <c r="E25" s="61">
        <f t="shared" si="0"/>
        <v>8</v>
      </c>
      <c r="F25" s="60">
        <f>VLOOKUP($A25,'Return Data'!$B$7:$R$2292,11,0)</f>
        <v>3.8677000000000001</v>
      </c>
      <c r="G25" s="61">
        <f t="shared" si="1"/>
        <v>9</v>
      </c>
      <c r="H25" s="60">
        <f>VLOOKUP($A25,'Return Data'!$B$7:$R$2292,12,0)</f>
        <v>2.7654999999999998</v>
      </c>
      <c r="I25" s="61">
        <f t="shared" si="2"/>
        <v>33</v>
      </c>
      <c r="J25" s="60">
        <f>VLOOKUP($A25,'Return Data'!$B$7:$R$2292,13,0)</f>
        <v>1.0956999999999999</v>
      </c>
      <c r="K25" s="61">
        <f t="shared" si="3"/>
        <v>17</v>
      </c>
      <c r="L25" s="60">
        <f>VLOOKUP($A25,'Return Data'!$B$7:$R$2292,17,0)</f>
        <v>21.9375</v>
      </c>
      <c r="M25" s="61">
        <f t="shared" si="4"/>
        <v>12</v>
      </c>
      <c r="N25" s="60">
        <f>VLOOKUP($A25,'Return Data'!$B$7:$R$2292,14,0)</f>
        <v>22.490100000000002</v>
      </c>
      <c r="O25" s="61">
        <f t="shared" si="5"/>
        <v>14</v>
      </c>
      <c r="P25" s="60">
        <f>VLOOKUP($A25,'Return Data'!$B$7:$R$2292,15,0)</f>
        <v>11.8569</v>
      </c>
      <c r="Q25" s="61">
        <f t="shared" si="6"/>
        <v>13</v>
      </c>
      <c r="R25" s="60">
        <f>VLOOKUP($A25,'Return Data'!$B$7:$R$2292,16,0)</f>
        <v>17.2728</v>
      </c>
      <c r="S25" s="62">
        <f t="shared" si="7"/>
        <v>7</v>
      </c>
    </row>
    <row r="26" spans="1:19" x14ac:dyDescent="0.3">
      <c r="A26" s="58" t="s">
        <v>183</v>
      </c>
      <c r="B26" s="59">
        <f>VLOOKUP($A26,'Return Data'!$B$7:$R$2292,3,0)</f>
        <v>44958</v>
      </c>
      <c r="C26" s="60">
        <f>VLOOKUP($A26,'Return Data'!$B$7:$R$2292,4,0)</f>
        <v>14.35</v>
      </c>
      <c r="D26" s="60">
        <f>VLOOKUP($A26,'Return Data'!$B$7:$R$2292,10,0)</f>
        <v>-4.2055999999999996</v>
      </c>
      <c r="E26" s="61">
        <f t="shared" si="0"/>
        <v>28</v>
      </c>
      <c r="F26" s="60">
        <f>VLOOKUP($A26,'Return Data'!$B$7:$R$2292,11,0)</f>
        <v>0.1396</v>
      </c>
      <c r="G26" s="61">
        <f t="shared" si="1"/>
        <v>42</v>
      </c>
      <c r="H26" s="60">
        <f>VLOOKUP($A26,'Return Data'!$B$7:$R$2292,12,0)</f>
        <v>3.3862000000000001</v>
      </c>
      <c r="I26" s="61">
        <f t="shared" si="2"/>
        <v>26</v>
      </c>
      <c r="J26" s="60">
        <f>VLOOKUP($A26,'Return Data'!$B$7:$R$2292,13,0)</f>
        <v>-1.1027</v>
      </c>
      <c r="K26" s="61">
        <f t="shared" si="3"/>
        <v>38</v>
      </c>
      <c r="L26" s="60">
        <f>VLOOKUP($A26,'Return Data'!$B$7:$R$2292,17,0)</f>
        <v>10.842000000000001</v>
      </c>
      <c r="M26" s="61">
        <f t="shared" si="4"/>
        <v>49</v>
      </c>
      <c r="N26" s="60">
        <f>VLOOKUP($A26,'Return Data'!$B$7:$R$2292,14,0)</f>
        <v>12.0281</v>
      </c>
      <c r="O26" s="61">
        <f t="shared" si="5"/>
        <v>48</v>
      </c>
      <c r="P26" s="60"/>
      <c r="Q26" s="61"/>
      <c r="R26" s="60">
        <f>VLOOKUP($A26,'Return Data'!$B$7:$R$2292,16,0)</f>
        <v>7.3404999999999996</v>
      </c>
      <c r="S26" s="62">
        <f t="shared" si="7"/>
        <v>56</v>
      </c>
    </row>
    <row r="27" spans="1:19" x14ac:dyDescent="0.3">
      <c r="A27" s="58" t="s">
        <v>184</v>
      </c>
      <c r="B27" s="59">
        <f>VLOOKUP($A27,'Return Data'!$B$7:$R$2292,3,0)</f>
        <v>44958</v>
      </c>
      <c r="C27" s="60">
        <f>VLOOKUP($A27,'Return Data'!$B$7:$R$2292,4,0)</f>
        <v>86.69</v>
      </c>
      <c r="D27" s="60">
        <f>VLOOKUP($A27,'Return Data'!$B$7:$R$2292,10,0)</f>
        <v>-5.0597000000000003</v>
      </c>
      <c r="E27" s="61">
        <f t="shared" si="0"/>
        <v>40</v>
      </c>
      <c r="F27" s="60">
        <f>VLOOKUP($A27,'Return Data'!$B$7:$R$2292,11,0)</f>
        <v>-1.1065</v>
      </c>
      <c r="G27" s="61">
        <f t="shared" si="1"/>
        <v>49</v>
      </c>
      <c r="H27" s="60">
        <f>VLOOKUP($A27,'Return Data'!$B$7:$R$2292,12,0)</f>
        <v>-1.6897</v>
      </c>
      <c r="I27" s="61">
        <f t="shared" si="2"/>
        <v>52</v>
      </c>
      <c r="J27" s="60">
        <f>VLOOKUP($A27,'Return Data'!$B$7:$R$2292,13,0)</f>
        <v>-9.3484999999999996</v>
      </c>
      <c r="K27" s="61">
        <f t="shared" si="3"/>
        <v>55</v>
      </c>
      <c r="L27" s="60">
        <f>VLOOKUP($A27,'Return Data'!$B$7:$R$2292,17,0)</f>
        <v>9.0412999999999997</v>
      </c>
      <c r="M27" s="61">
        <f t="shared" si="4"/>
        <v>52</v>
      </c>
      <c r="N27" s="60">
        <f>VLOOKUP($A27,'Return Data'!$B$7:$R$2292,14,0)</f>
        <v>12.7819</v>
      </c>
      <c r="O27" s="61">
        <f t="shared" si="5"/>
        <v>45</v>
      </c>
      <c r="P27" s="60">
        <f>VLOOKUP($A27,'Return Data'!$B$7:$R$2292,15,0)</f>
        <v>9.6935000000000002</v>
      </c>
      <c r="Q27" s="61">
        <f t="shared" si="6"/>
        <v>24</v>
      </c>
      <c r="R27" s="60">
        <f>VLOOKUP($A27,'Return Data'!$B$7:$R$2292,16,0)</f>
        <v>15.7941</v>
      </c>
      <c r="S27" s="62">
        <f t="shared" si="7"/>
        <v>14</v>
      </c>
    </row>
    <row r="28" spans="1:19" x14ac:dyDescent="0.3">
      <c r="A28" s="58" t="s">
        <v>185</v>
      </c>
      <c r="B28" s="59">
        <f>VLOOKUP($A28,'Return Data'!$B$7:$R$2292,3,0)</f>
        <v>44958</v>
      </c>
      <c r="C28" s="60">
        <f>VLOOKUP($A28,'Return Data'!$B$7:$R$2292,4,0)</f>
        <v>14.8645</v>
      </c>
      <c r="D28" s="60">
        <f>VLOOKUP($A28,'Return Data'!$B$7:$R$2292,10,0)</f>
        <v>-3.3460999999999999</v>
      </c>
      <c r="E28" s="61">
        <f t="shared" si="0"/>
        <v>18</v>
      </c>
      <c r="F28" s="60">
        <f>VLOOKUP($A28,'Return Data'!$B$7:$R$2292,11,0)</f>
        <v>3.4981</v>
      </c>
      <c r="G28" s="61">
        <f t="shared" si="1"/>
        <v>10</v>
      </c>
      <c r="H28" s="60">
        <f>VLOOKUP($A28,'Return Data'!$B$7:$R$2292,12,0)</f>
        <v>7.1708999999999996</v>
      </c>
      <c r="I28" s="61">
        <f t="shared" si="2"/>
        <v>7</v>
      </c>
      <c r="J28" s="60">
        <f>VLOOKUP($A28,'Return Data'!$B$7:$R$2292,13,0)</f>
        <v>1.3286</v>
      </c>
      <c r="K28" s="61">
        <f t="shared" si="3"/>
        <v>15</v>
      </c>
      <c r="L28" s="60">
        <f>VLOOKUP($A28,'Return Data'!$B$7:$R$2292,17,0)</f>
        <v>9.2704000000000004</v>
      </c>
      <c r="M28" s="61">
        <f t="shared" si="4"/>
        <v>51</v>
      </c>
      <c r="N28" s="60">
        <f>VLOOKUP($A28,'Return Data'!$B$7:$R$2292,14,0)</f>
        <v>11.151300000000001</v>
      </c>
      <c r="O28" s="61">
        <f t="shared" si="5"/>
        <v>52</v>
      </c>
      <c r="P28" s="60"/>
      <c r="Q28" s="61"/>
      <c r="R28" s="60">
        <f>VLOOKUP($A28,'Return Data'!$B$7:$R$2292,16,0)</f>
        <v>12.7912</v>
      </c>
      <c r="S28" s="62">
        <f t="shared" si="7"/>
        <v>41</v>
      </c>
    </row>
    <row r="29" spans="1:19" x14ac:dyDescent="0.3">
      <c r="A29" s="58" t="s">
        <v>186</v>
      </c>
      <c r="B29" s="59">
        <f>VLOOKUP($A29,'Return Data'!$B$7:$R$2292,3,0)</f>
        <v>44958</v>
      </c>
      <c r="C29" s="60">
        <f>VLOOKUP($A29,'Return Data'!$B$7:$R$2292,4,0)</f>
        <v>31.052600000000002</v>
      </c>
      <c r="D29" s="60">
        <f>VLOOKUP($A29,'Return Data'!$B$7:$R$2292,10,0)</f>
        <v>-3.4028999999999998</v>
      </c>
      <c r="E29" s="61">
        <f t="shared" si="0"/>
        <v>19</v>
      </c>
      <c r="F29" s="60">
        <f>VLOOKUP($A29,'Return Data'!$B$7:$R$2292,11,0)</f>
        <v>1.2524</v>
      </c>
      <c r="G29" s="61">
        <f t="shared" si="1"/>
        <v>35</v>
      </c>
      <c r="H29" s="60">
        <f>VLOOKUP($A29,'Return Data'!$B$7:$R$2292,12,0)</f>
        <v>4.0301999999999998</v>
      </c>
      <c r="I29" s="61">
        <f t="shared" si="2"/>
        <v>20</v>
      </c>
      <c r="J29" s="60">
        <f>VLOOKUP($A29,'Return Data'!$B$7:$R$2292,13,0)</f>
        <v>-2.0602</v>
      </c>
      <c r="K29" s="61">
        <f t="shared" si="3"/>
        <v>43</v>
      </c>
      <c r="L29" s="60">
        <f>VLOOKUP($A29,'Return Data'!$B$7:$R$2292,17,0)</f>
        <v>13.2593</v>
      </c>
      <c r="M29" s="61">
        <f t="shared" si="4"/>
        <v>39</v>
      </c>
      <c r="N29" s="60">
        <f>VLOOKUP($A29,'Return Data'!$B$7:$R$2292,14,0)</f>
        <v>15.2654</v>
      </c>
      <c r="O29" s="61">
        <f t="shared" si="5"/>
        <v>35</v>
      </c>
      <c r="P29" s="60">
        <f>VLOOKUP($A29,'Return Data'!$B$7:$R$2292,15,0)</f>
        <v>11.5052</v>
      </c>
      <c r="Q29" s="61">
        <f t="shared" si="6"/>
        <v>15</v>
      </c>
      <c r="R29" s="60">
        <f>VLOOKUP($A29,'Return Data'!$B$7:$R$2292,16,0)</f>
        <v>15.672499999999999</v>
      </c>
      <c r="S29" s="62">
        <f t="shared" si="7"/>
        <v>15</v>
      </c>
    </row>
    <row r="30" spans="1:19" x14ac:dyDescent="0.3">
      <c r="A30" s="108" t="s">
        <v>187</v>
      </c>
      <c r="B30" s="59">
        <f>VLOOKUP($A30,'Return Data'!$B$7:$R$2292,3,0)</f>
        <v>44958</v>
      </c>
      <c r="C30" s="60">
        <f>VLOOKUP($A30,'Return Data'!$B$7:$R$2292,4,0)</f>
        <v>83.876000000000005</v>
      </c>
      <c r="D30" s="60">
        <f>VLOOKUP($A30,'Return Data'!$B$7:$R$2292,10,0)</f>
        <v>-3.1958000000000002</v>
      </c>
      <c r="E30" s="61">
        <f t="shared" si="0"/>
        <v>16</v>
      </c>
      <c r="F30" s="60">
        <f>VLOOKUP($A30,'Return Data'!$B$7:$R$2292,11,0)</f>
        <v>3.0367000000000002</v>
      </c>
      <c r="G30" s="61">
        <f t="shared" si="1"/>
        <v>11</v>
      </c>
      <c r="H30" s="60">
        <f>VLOOKUP($A30,'Return Data'!$B$7:$R$2292,12,0)</f>
        <v>5.4089</v>
      </c>
      <c r="I30" s="61">
        <f t="shared" si="2"/>
        <v>11</v>
      </c>
      <c r="J30" s="60">
        <f>VLOOKUP($A30,'Return Data'!$B$7:$R$2292,13,0)</f>
        <v>2.4201999999999999</v>
      </c>
      <c r="K30" s="61">
        <f t="shared" si="3"/>
        <v>12</v>
      </c>
      <c r="L30" s="60">
        <f>VLOOKUP($A30,'Return Data'!$B$7:$R$2292,17,0)</f>
        <v>17.123899999999999</v>
      </c>
      <c r="M30" s="61">
        <f t="shared" si="4"/>
        <v>19</v>
      </c>
      <c r="N30" s="60">
        <f>VLOOKUP($A30,'Return Data'!$B$7:$R$2292,14,0)</f>
        <v>16.616199999999999</v>
      </c>
      <c r="O30" s="61">
        <f t="shared" si="5"/>
        <v>28</v>
      </c>
      <c r="P30" s="60">
        <f>VLOOKUP($A30,'Return Data'!$B$7:$R$2292,15,0)</f>
        <v>12.844900000000001</v>
      </c>
      <c r="Q30" s="61">
        <f t="shared" si="6"/>
        <v>8</v>
      </c>
      <c r="R30" s="60">
        <f>VLOOKUP($A30,'Return Data'!$B$7:$R$2292,16,0)</f>
        <v>15.084099999999999</v>
      </c>
      <c r="S30" s="62">
        <f t="shared" si="7"/>
        <v>17</v>
      </c>
    </row>
    <row r="31" spans="1:19" x14ac:dyDescent="0.3">
      <c r="A31" s="58" t="s">
        <v>189</v>
      </c>
      <c r="B31" s="59">
        <f>VLOOKUP($A31,'Return Data'!$B$7:$R$2292,3,0)</f>
        <v>44958</v>
      </c>
      <c r="C31" s="60">
        <f>VLOOKUP($A31,'Return Data'!$B$7:$R$2292,4,0)</f>
        <v>105.8201</v>
      </c>
      <c r="D31" s="60">
        <f>VLOOKUP($A31,'Return Data'!$B$7:$R$2292,10,0)</f>
        <v>-6.5984999999999996</v>
      </c>
      <c r="E31" s="61">
        <f t="shared" si="0"/>
        <v>52</v>
      </c>
      <c r="F31" s="60">
        <f>VLOOKUP($A31,'Return Data'!$B$7:$R$2292,11,0)</f>
        <v>-2.2591999999999999</v>
      </c>
      <c r="G31" s="61">
        <f t="shared" si="1"/>
        <v>55</v>
      </c>
      <c r="H31" s="60">
        <f>VLOOKUP($A31,'Return Data'!$B$7:$R$2292,12,0)</f>
        <v>-0.27539999999999998</v>
      </c>
      <c r="I31" s="61">
        <f t="shared" si="2"/>
        <v>48</v>
      </c>
      <c r="J31" s="60">
        <f>VLOOKUP($A31,'Return Data'!$B$7:$R$2292,13,0)</f>
        <v>-4.0221</v>
      </c>
      <c r="K31" s="61">
        <f t="shared" si="3"/>
        <v>47</v>
      </c>
      <c r="L31" s="60">
        <f>VLOOKUP($A31,'Return Data'!$B$7:$R$2292,17,0)</f>
        <v>10.952999999999999</v>
      </c>
      <c r="M31" s="61">
        <f t="shared" si="4"/>
        <v>48</v>
      </c>
      <c r="N31" s="60">
        <f>VLOOKUP($A31,'Return Data'!$B$7:$R$2292,14,0)</f>
        <v>10.121</v>
      </c>
      <c r="O31" s="61">
        <f t="shared" si="5"/>
        <v>53</v>
      </c>
      <c r="P31" s="60">
        <f>VLOOKUP($A31,'Return Data'!$B$7:$R$2292,15,0)</f>
        <v>9.0132999999999992</v>
      </c>
      <c r="Q31" s="61">
        <f t="shared" si="6"/>
        <v>28</v>
      </c>
      <c r="R31" s="60">
        <f>VLOOKUP($A31,'Return Data'!$B$7:$R$2292,16,0)</f>
        <v>13.306699999999999</v>
      </c>
      <c r="S31" s="62">
        <f t="shared" si="7"/>
        <v>34</v>
      </c>
    </row>
    <row r="32" spans="1:19" x14ac:dyDescent="0.3">
      <c r="A32" s="58" t="s">
        <v>430</v>
      </c>
      <c r="B32" s="59">
        <f>VLOOKUP($A32,'Return Data'!$B$7:$R$2292,3,0)</f>
        <v>44958</v>
      </c>
      <c r="C32" s="60">
        <f>VLOOKUP($A32,'Return Data'!$B$7:$R$2292,4,0)</f>
        <v>21.206499999999998</v>
      </c>
      <c r="D32" s="60">
        <f>VLOOKUP($A32,'Return Data'!$B$7:$R$2292,10,0)</f>
        <v>-2.3929</v>
      </c>
      <c r="E32" s="61">
        <f t="shared" si="0"/>
        <v>9</v>
      </c>
      <c r="F32" s="60">
        <f>VLOOKUP($A32,'Return Data'!$B$7:$R$2292,11,0)</f>
        <v>1.4300999999999999</v>
      </c>
      <c r="G32" s="61">
        <f t="shared" si="1"/>
        <v>32</v>
      </c>
      <c r="H32" s="60">
        <f>VLOOKUP($A32,'Return Data'!$B$7:$R$2292,12,0)</f>
        <v>4.3037000000000001</v>
      </c>
      <c r="I32" s="61">
        <f t="shared" si="2"/>
        <v>18</v>
      </c>
      <c r="J32" s="60">
        <f>VLOOKUP($A32,'Return Data'!$B$7:$R$2292,13,0)</f>
        <v>0.8105</v>
      </c>
      <c r="K32" s="61">
        <f t="shared" si="3"/>
        <v>23</v>
      </c>
      <c r="L32" s="60">
        <f>VLOOKUP($A32,'Return Data'!$B$7:$R$2292,17,0)</f>
        <v>18.126000000000001</v>
      </c>
      <c r="M32" s="61">
        <f t="shared" si="4"/>
        <v>17</v>
      </c>
      <c r="N32" s="60">
        <f>VLOOKUP($A32,'Return Data'!$B$7:$R$2292,14,0)</f>
        <v>18.696999999999999</v>
      </c>
      <c r="O32" s="61">
        <f t="shared" si="5"/>
        <v>19</v>
      </c>
      <c r="P32" s="60">
        <f>VLOOKUP($A32,'Return Data'!$B$7:$R$2292,15,0)</f>
        <v>10.8001</v>
      </c>
      <c r="Q32" s="61">
        <f t="shared" si="6"/>
        <v>18</v>
      </c>
      <c r="R32" s="60">
        <f>VLOOKUP($A32,'Return Data'!$B$7:$R$2292,16,0)</f>
        <v>12.687799999999999</v>
      </c>
      <c r="S32" s="62">
        <f t="shared" si="7"/>
        <v>43</v>
      </c>
    </row>
    <row r="33" spans="1:19" x14ac:dyDescent="0.3">
      <c r="A33" s="58" t="s">
        <v>191</v>
      </c>
      <c r="B33" s="59">
        <f>VLOOKUP($A33,'Return Data'!$B$7:$R$2292,3,0)</f>
        <v>44958</v>
      </c>
      <c r="C33" s="60">
        <f>VLOOKUP($A33,'Return Data'!$B$7:$R$2292,4,0)</f>
        <v>33.744999999999997</v>
      </c>
      <c r="D33" s="60">
        <f>VLOOKUP($A33,'Return Data'!$B$7:$R$2292,10,0)</f>
        <v>-2.1429999999999998</v>
      </c>
      <c r="E33" s="61">
        <f t="shared" si="0"/>
        <v>6</v>
      </c>
      <c r="F33" s="60">
        <f>VLOOKUP($A33,'Return Data'!$B$7:$R$2292,11,0)</f>
        <v>0.72829999999999995</v>
      </c>
      <c r="G33" s="61">
        <f t="shared" si="1"/>
        <v>37</v>
      </c>
      <c r="H33" s="60">
        <f>VLOOKUP($A33,'Return Data'!$B$7:$R$2292,12,0)</f>
        <v>1.8287</v>
      </c>
      <c r="I33" s="61">
        <f t="shared" si="2"/>
        <v>37</v>
      </c>
      <c r="J33" s="60">
        <f>VLOOKUP($A33,'Return Data'!$B$7:$R$2292,13,0)</f>
        <v>-1.6036999999999999</v>
      </c>
      <c r="K33" s="61">
        <f t="shared" si="3"/>
        <v>40</v>
      </c>
      <c r="L33" s="60">
        <f>VLOOKUP($A33,'Return Data'!$B$7:$R$2292,17,0)</f>
        <v>14.292400000000001</v>
      </c>
      <c r="M33" s="61">
        <f t="shared" si="4"/>
        <v>35</v>
      </c>
      <c r="N33" s="60">
        <f>VLOOKUP($A33,'Return Data'!$B$7:$R$2292,14,0)</f>
        <v>18.557500000000001</v>
      </c>
      <c r="O33" s="61">
        <f t="shared" si="5"/>
        <v>20</v>
      </c>
      <c r="P33" s="60">
        <f>VLOOKUP($A33,'Return Data'!$B$7:$R$2292,15,0)</f>
        <v>13.6569</v>
      </c>
      <c r="Q33" s="61">
        <f t="shared" si="6"/>
        <v>6</v>
      </c>
      <c r="R33" s="60">
        <f>VLOOKUP($A33,'Return Data'!$B$7:$R$2292,16,0)</f>
        <v>18.681000000000001</v>
      </c>
      <c r="S33" s="62">
        <f t="shared" si="7"/>
        <v>5</v>
      </c>
    </row>
    <row r="34" spans="1:19" x14ac:dyDescent="0.3">
      <c r="A34" s="58" t="s">
        <v>192</v>
      </c>
      <c r="B34" s="59">
        <f>VLOOKUP($A34,'Return Data'!$B$7:$R$2292,3,0)</f>
        <v>44958</v>
      </c>
      <c r="C34" s="60">
        <f>VLOOKUP($A34,'Return Data'!$B$7:$R$2292,4,0)</f>
        <v>29.6663</v>
      </c>
      <c r="D34" s="60">
        <f>VLOOKUP($A34,'Return Data'!$B$7:$R$2292,10,0)</f>
        <v>-2.1646999999999998</v>
      </c>
      <c r="E34" s="61">
        <f t="shared" si="0"/>
        <v>7</v>
      </c>
      <c r="F34" s="60">
        <f>VLOOKUP($A34,'Return Data'!$B$7:$R$2292,11,0)</f>
        <v>4.4429999999999996</v>
      </c>
      <c r="G34" s="61">
        <f t="shared" si="1"/>
        <v>5</v>
      </c>
      <c r="H34" s="60">
        <f>VLOOKUP($A34,'Return Data'!$B$7:$R$2292,12,0)</f>
        <v>7.2192999999999996</v>
      </c>
      <c r="I34" s="61">
        <f t="shared" si="2"/>
        <v>6</v>
      </c>
      <c r="J34" s="60">
        <f>VLOOKUP($A34,'Return Data'!$B$7:$R$2292,13,0)</f>
        <v>-0.9859</v>
      </c>
      <c r="K34" s="61">
        <f t="shared" si="3"/>
        <v>37</v>
      </c>
      <c r="L34" s="60">
        <f>VLOOKUP($A34,'Return Data'!$B$7:$R$2292,17,0)</f>
        <v>13.8546</v>
      </c>
      <c r="M34" s="61">
        <f t="shared" si="4"/>
        <v>37</v>
      </c>
      <c r="N34" s="60">
        <f>VLOOKUP($A34,'Return Data'!$B$7:$R$2292,14,0)</f>
        <v>12.795400000000001</v>
      </c>
      <c r="O34" s="61">
        <f t="shared" si="5"/>
        <v>44</v>
      </c>
      <c r="P34" s="60">
        <f>VLOOKUP($A34,'Return Data'!$B$7:$R$2292,15,0)</f>
        <v>9.0486000000000004</v>
      </c>
      <c r="Q34" s="61">
        <f t="shared" si="6"/>
        <v>27</v>
      </c>
      <c r="R34" s="60">
        <f>VLOOKUP($A34,'Return Data'!$B$7:$R$2292,16,0)</f>
        <v>14.491</v>
      </c>
      <c r="S34" s="62">
        <f t="shared" si="7"/>
        <v>24</v>
      </c>
    </row>
    <row r="35" spans="1:19" x14ac:dyDescent="0.3">
      <c r="A35" s="76" t="s">
        <v>1900</v>
      </c>
      <c r="B35" s="59">
        <f>VLOOKUP($A35,'Return Data'!$B$7:$R$2292,3,0)</f>
        <v>44958</v>
      </c>
      <c r="C35" s="60">
        <f>VLOOKUP($A35,'Return Data'!$B$7:$R$2292,4,0)</f>
        <v>22.7104</v>
      </c>
      <c r="D35" s="60">
        <f>VLOOKUP($A35,'Return Data'!$B$7:$R$2292,10,0)</f>
        <v>-2.8938999999999999</v>
      </c>
      <c r="E35" s="61">
        <f t="shared" si="0"/>
        <v>15</v>
      </c>
      <c r="F35" s="60">
        <f>VLOOKUP($A35,'Return Data'!$B$7:$R$2292,11,0)</f>
        <v>2.1821999999999999</v>
      </c>
      <c r="G35" s="61">
        <f t="shared" si="1"/>
        <v>21</v>
      </c>
      <c r="H35" s="60">
        <f>VLOOKUP($A35,'Return Data'!$B$7:$R$2292,12,0)</f>
        <v>2.7507999999999999</v>
      </c>
      <c r="I35" s="61">
        <f t="shared" si="2"/>
        <v>34</v>
      </c>
      <c r="J35" s="60">
        <f>VLOOKUP($A35,'Return Data'!$B$7:$R$2292,13,0)</f>
        <v>-2.3666</v>
      </c>
      <c r="K35" s="61">
        <f t="shared" si="3"/>
        <v>45</v>
      </c>
      <c r="L35" s="60">
        <f>VLOOKUP($A35,'Return Data'!$B$7:$R$2292,17,0)</f>
        <v>12.594900000000001</v>
      </c>
      <c r="M35" s="61">
        <f t="shared" si="4"/>
        <v>44</v>
      </c>
      <c r="N35" s="60">
        <f>VLOOKUP($A35,'Return Data'!$B$7:$R$2292,14,0)</f>
        <v>11.797499999999999</v>
      </c>
      <c r="O35" s="61">
        <f t="shared" si="5"/>
        <v>50</v>
      </c>
      <c r="P35" s="60">
        <f>VLOOKUP($A35,'Return Data'!$B$7:$R$2292,15,0)</f>
        <v>8.8719999999999999</v>
      </c>
      <c r="Q35" s="61">
        <f t="shared" si="6"/>
        <v>30</v>
      </c>
      <c r="R35" s="60">
        <f>VLOOKUP($A35,'Return Data'!$B$7:$R$2292,16,0)</f>
        <v>12.2539</v>
      </c>
      <c r="S35" s="62">
        <f t="shared" si="7"/>
        <v>47</v>
      </c>
    </row>
    <row r="36" spans="1:19" x14ac:dyDescent="0.3">
      <c r="A36" s="58" t="s">
        <v>193</v>
      </c>
      <c r="B36" s="59">
        <f>VLOOKUP($A36,'Return Data'!$B$7:$R$2292,3,0)</f>
        <v>44958</v>
      </c>
      <c r="C36" s="60">
        <f>VLOOKUP($A36,'Return Data'!$B$7:$R$2292,4,0)</f>
        <v>84.898899999999998</v>
      </c>
      <c r="D36" s="60">
        <f>VLOOKUP($A36,'Return Data'!$B$7:$R$2292,10,0)</f>
        <v>-2.8536000000000001</v>
      </c>
      <c r="E36" s="61">
        <f t="shared" si="0"/>
        <v>14</v>
      </c>
      <c r="F36" s="60">
        <f>VLOOKUP($A36,'Return Data'!$B$7:$R$2292,11,0)</f>
        <v>1.5817000000000001</v>
      </c>
      <c r="G36" s="61">
        <f t="shared" si="1"/>
        <v>28</v>
      </c>
      <c r="H36" s="60">
        <f>VLOOKUP($A36,'Return Data'!$B$7:$R$2292,12,0)</f>
        <v>4.3742999999999999</v>
      </c>
      <c r="I36" s="61">
        <f t="shared" si="2"/>
        <v>15</v>
      </c>
      <c r="J36" s="60">
        <f>VLOOKUP($A36,'Return Data'!$B$7:$R$2292,13,0)</f>
        <v>1.0781000000000001</v>
      </c>
      <c r="K36" s="61">
        <f t="shared" si="3"/>
        <v>18</v>
      </c>
      <c r="L36" s="60">
        <f>VLOOKUP($A36,'Return Data'!$B$7:$R$2292,17,0)</f>
        <v>17.677900000000001</v>
      </c>
      <c r="M36" s="61">
        <f t="shared" si="4"/>
        <v>18</v>
      </c>
      <c r="N36" s="60">
        <f>VLOOKUP($A36,'Return Data'!$B$7:$R$2292,14,0)</f>
        <v>13.6807</v>
      </c>
      <c r="O36" s="61">
        <f t="shared" si="5"/>
        <v>42</v>
      </c>
      <c r="P36" s="60">
        <f>VLOOKUP($A36,'Return Data'!$B$7:$R$2292,15,0)</f>
        <v>3.8774999999999999</v>
      </c>
      <c r="Q36" s="61">
        <f t="shared" si="6"/>
        <v>45</v>
      </c>
      <c r="R36" s="60">
        <f>VLOOKUP($A36,'Return Data'!$B$7:$R$2292,16,0)</f>
        <v>12.9725</v>
      </c>
      <c r="S36" s="62">
        <f t="shared" si="7"/>
        <v>38</v>
      </c>
    </row>
    <row r="37" spans="1:19" x14ac:dyDescent="0.3">
      <c r="A37" s="58" t="s">
        <v>194</v>
      </c>
      <c r="B37" s="59">
        <f>VLOOKUP($A37,'Return Data'!$B$7:$R$2292,3,0)</f>
        <v>44958</v>
      </c>
      <c r="C37" s="60">
        <f>VLOOKUP($A37,'Return Data'!$B$7:$R$2292,4,0)</f>
        <v>20.933800000000002</v>
      </c>
      <c r="D37" s="60">
        <f>VLOOKUP($A37,'Return Data'!$B$7:$R$2292,10,0)</f>
        <v>-1.2994000000000001</v>
      </c>
      <c r="E37" s="61">
        <f t="shared" si="0"/>
        <v>3</v>
      </c>
      <c r="F37" s="60">
        <f>VLOOKUP($A37,'Return Data'!$B$7:$R$2292,11,0)</f>
        <v>7.6685999999999996</v>
      </c>
      <c r="G37" s="61">
        <f t="shared" si="1"/>
        <v>1</v>
      </c>
      <c r="H37" s="60">
        <f>VLOOKUP($A37,'Return Data'!$B$7:$R$2292,12,0)</f>
        <v>9.7879000000000005</v>
      </c>
      <c r="I37" s="61">
        <f t="shared" si="2"/>
        <v>1</v>
      </c>
      <c r="J37" s="60">
        <f>VLOOKUP($A37,'Return Data'!$B$7:$R$2292,13,0)</f>
        <v>7.0491999999999999</v>
      </c>
      <c r="K37" s="61">
        <f t="shared" si="3"/>
        <v>2</v>
      </c>
      <c r="L37" s="60">
        <f>VLOOKUP($A37,'Return Data'!$B$7:$R$2292,17,0)</f>
        <v>20.716100000000001</v>
      </c>
      <c r="M37" s="61">
        <f t="shared" si="4"/>
        <v>14</v>
      </c>
      <c r="N37" s="60">
        <f>VLOOKUP($A37,'Return Data'!$B$7:$R$2292,14,0)</f>
        <v>24.059799999999999</v>
      </c>
      <c r="O37" s="61">
        <f t="shared" si="5"/>
        <v>10</v>
      </c>
      <c r="P37" s="60"/>
      <c r="Q37" s="61"/>
      <c r="R37" s="60">
        <f>VLOOKUP($A37,'Return Data'!$B$7:$R$2292,16,0)</f>
        <v>23.288799999999998</v>
      </c>
      <c r="S37" s="62">
        <f t="shared" si="7"/>
        <v>1</v>
      </c>
    </row>
    <row r="38" spans="1:19" x14ac:dyDescent="0.3">
      <c r="A38" s="58" t="s">
        <v>1876</v>
      </c>
      <c r="B38" s="59">
        <f>VLOOKUP($A38,'Return Data'!$B$7:$R$2292,3,0)</f>
        <v>44958</v>
      </c>
      <c r="C38" s="60">
        <f>VLOOKUP($A38,'Return Data'!$B$7:$R$2292,4,0)</f>
        <v>26.71</v>
      </c>
      <c r="D38" s="60">
        <f>VLOOKUP($A38,'Return Data'!$B$7:$R$2292,10,0)</f>
        <v>-2.0535000000000001</v>
      </c>
      <c r="E38" s="61">
        <f t="shared" si="0"/>
        <v>5</v>
      </c>
      <c r="F38" s="60">
        <f>VLOOKUP($A38,'Return Data'!$B$7:$R$2292,11,0)</f>
        <v>3.9704000000000002</v>
      </c>
      <c r="G38" s="61">
        <f t="shared" si="1"/>
        <v>8</v>
      </c>
      <c r="H38" s="60">
        <f>VLOOKUP($A38,'Return Data'!$B$7:$R$2292,12,0)</f>
        <v>4.0514000000000001</v>
      </c>
      <c r="I38" s="61">
        <f t="shared" si="2"/>
        <v>19</v>
      </c>
      <c r="J38" s="60">
        <f>VLOOKUP($A38,'Return Data'!$B$7:$R$2292,13,0)</f>
        <v>0.83050000000000002</v>
      </c>
      <c r="K38" s="61">
        <f t="shared" si="3"/>
        <v>22</v>
      </c>
      <c r="L38" s="60">
        <f>VLOOKUP($A38,'Return Data'!$B$7:$R$2292,17,0)</f>
        <v>18.348199999999999</v>
      </c>
      <c r="M38" s="61">
        <f t="shared" si="4"/>
        <v>16</v>
      </c>
      <c r="N38" s="60">
        <f>VLOOKUP($A38,'Return Data'!$B$7:$R$2292,14,0)</f>
        <v>19.568100000000001</v>
      </c>
      <c r="O38" s="61">
        <f t="shared" si="5"/>
        <v>16</v>
      </c>
      <c r="P38" s="60">
        <f>VLOOKUP($A38,'Return Data'!$B$7:$R$2292,15,0)</f>
        <v>12.4808</v>
      </c>
      <c r="Q38" s="61">
        <f t="shared" si="6"/>
        <v>9</v>
      </c>
      <c r="R38" s="60">
        <f>VLOOKUP($A38,'Return Data'!$B$7:$R$2292,16,0)</f>
        <v>14.7339</v>
      </c>
      <c r="S38" s="62">
        <f t="shared" si="7"/>
        <v>22</v>
      </c>
    </row>
    <row r="39" spans="1:19" x14ac:dyDescent="0.3">
      <c r="A39" s="58" t="s">
        <v>198</v>
      </c>
      <c r="B39" s="59">
        <f>VLOOKUP($A39,'Return Data'!$B$7:$R$2292,3,0)</f>
        <v>44958</v>
      </c>
      <c r="C39" s="60">
        <f>VLOOKUP($A39,'Return Data'!$B$7:$R$2292,4,0)</f>
        <v>247.06059999999999</v>
      </c>
      <c r="D39" s="60">
        <f>VLOOKUP($A39,'Return Data'!$B$7:$R$2292,10,0)</f>
        <v>-8.9297000000000004</v>
      </c>
      <c r="E39" s="61">
        <f t="shared" si="0"/>
        <v>56</v>
      </c>
      <c r="F39" s="60">
        <f>VLOOKUP($A39,'Return Data'!$B$7:$R$2292,11,0)</f>
        <v>0.43219999999999997</v>
      </c>
      <c r="G39" s="61">
        <f t="shared" si="1"/>
        <v>41</v>
      </c>
      <c r="H39" s="60">
        <f>VLOOKUP($A39,'Return Data'!$B$7:$R$2292,12,0)</f>
        <v>-3.49E-2</v>
      </c>
      <c r="I39" s="61">
        <f t="shared" si="2"/>
        <v>47</v>
      </c>
      <c r="J39" s="60">
        <f>VLOOKUP($A39,'Return Data'!$B$7:$R$2292,13,0)</f>
        <v>1.6994</v>
      </c>
      <c r="K39" s="61">
        <f t="shared" si="3"/>
        <v>14</v>
      </c>
      <c r="L39" s="60">
        <f>VLOOKUP($A39,'Return Data'!$B$7:$R$2292,17,0)</f>
        <v>28.816500000000001</v>
      </c>
      <c r="M39" s="61">
        <f t="shared" si="4"/>
        <v>7</v>
      </c>
      <c r="N39" s="60">
        <f>VLOOKUP($A39,'Return Data'!$B$7:$R$2292,14,0)</f>
        <v>36.1541</v>
      </c>
      <c r="O39" s="61">
        <f t="shared" si="5"/>
        <v>1</v>
      </c>
      <c r="P39" s="60">
        <f>VLOOKUP($A39,'Return Data'!$B$7:$R$2292,15,0)</f>
        <v>20.7301</v>
      </c>
      <c r="Q39" s="61">
        <f t="shared" si="6"/>
        <v>1</v>
      </c>
      <c r="R39" s="60">
        <f>VLOOKUP($A39,'Return Data'!$B$7:$R$2292,16,0)</f>
        <v>20.065300000000001</v>
      </c>
      <c r="S39" s="62">
        <f t="shared" si="7"/>
        <v>4</v>
      </c>
    </row>
    <row r="40" spans="1:19" x14ac:dyDescent="0.3">
      <c r="A40" s="58" t="s">
        <v>199</v>
      </c>
      <c r="B40" s="59">
        <f>VLOOKUP($A40,'Return Data'!$B$7:$R$2292,3,0)</f>
        <v>44958</v>
      </c>
      <c r="C40" s="60">
        <f>VLOOKUP($A40,'Return Data'!$B$7:$R$2292,4,0)</f>
        <v>80.900000000000006</v>
      </c>
      <c r="D40" s="60">
        <f>VLOOKUP($A40,'Return Data'!$B$7:$R$2292,10,0)</f>
        <v>-0.1235</v>
      </c>
      <c r="E40" s="61">
        <f t="shared" ref="E40:E63" si="8">RANK(D40,D$8:D$63,0)</f>
        <v>1</v>
      </c>
      <c r="F40" s="60">
        <f>VLOOKUP($A40,'Return Data'!$B$7:$R$2292,11,0)</f>
        <v>4.2122999999999999</v>
      </c>
      <c r="G40" s="61">
        <f t="shared" ref="G40:G63" si="9">RANK(F40,F$8:F$63,0)</f>
        <v>6</v>
      </c>
      <c r="H40" s="60">
        <f>VLOOKUP($A40,'Return Data'!$B$7:$R$2292,12,0)</f>
        <v>7.5941000000000001</v>
      </c>
      <c r="I40" s="61">
        <f t="shared" ref="I40:I63" si="10">RANK(H40,H$8:H$63,0)</f>
        <v>4</v>
      </c>
      <c r="J40" s="60">
        <f>VLOOKUP($A40,'Return Data'!$B$7:$R$2292,13,0)</f>
        <v>4.5895000000000001</v>
      </c>
      <c r="K40" s="61">
        <f t="shared" si="3"/>
        <v>5</v>
      </c>
      <c r="L40" s="60">
        <f>VLOOKUP($A40,'Return Data'!$B$7:$R$2292,17,0)</f>
        <v>12.801299999999999</v>
      </c>
      <c r="M40" s="61">
        <f t="shared" si="4"/>
        <v>42</v>
      </c>
      <c r="N40" s="60">
        <f>VLOOKUP($A40,'Return Data'!$B$7:$R$2292,14,0)</f>
        <v>15.5174</v>
      </c>
      <c r="O40" s="61">
        <f t="shared" si="5"/>
        <v>33</v>
      </c>
      <c r="P40" s="60">
        <f>VLOOKUP($A40,'Return Data'!$B$7:$R$2292,15,0)</f>
        <v>8.1130999999999993</v>
      </c>
      <c r="Q40" s="61">
        <f t="shared" si="6"/>
        <v>35</v>
      </c>
      <c r="R40" s="60">
        <f>VLOOKUP($A40,'Return Data'!$B$7:$R$2292,16,0)</f>
        <v>15.9611</v>
      </c>
      <c r="S40" s="62">
        <f t="shared" si="7"/>
        <v>13</v>
      </c>
    </row>
    <row r="41" spans="1:19" x14ac:dyDescent="0.3">
      <c r="A41" s="58" t="s">
        <v>370</v>
      </c>
      <c r="B41" s="59">
        <f>VLOOKUP($A41,'Return Data'!$B$7:$R$2292,3,0)</f>
        <v>44958</v>
      </c>
      <c r="C41" s="60">
        <f>VLOOKUP($A41,'Return Data'!$B$7:$R$2292,4,0)</f>
        <v>247.40960000000001</v>
      </c>
      <c r="D41" s="60">
        <f>VLOOKUP($A41,'Return Data'!$B$7:$R$2292,10,0)</f>
        <v>-2.0358000000000001</v>
      </c>
      <c r="E41" s="61">
        <f t="shared" si="8"/>
        <v>4</v>
      </c>
      <c r="F41" s="60">
        <f>VLOOKUP($A41,'Return Data'!$B$7:$R$2292,11,0)</f>
        <v>4.6755000000000004</v>
      </c>
      <c r="G41" s="61">
        <f t="shared" si="9"/>
        <v>4</v>
      </c>
      <c r="H41" s="60">
        <f>VLOOKUP($A41,'Return Data'!$B$7:$R$2292,12,0)</f>
        <v>7.3727</v>
      </c>
      <c r="I41" s="61">
        <f t="shared" si="10"/>
        <v>5</v>
      </c>
      <c r="J41" s="60">
        <f>VLOOKUP($A41,'Return Data'!$B$7:$R$2292,13,0)</f>
        <v>3.5838999999999999</v>
      </c>
      <c r="K41" s="61">
        <f t="shared" si="3"/>
        <v>8</v>
      </c>
      <c r="L41" s="60">
        <f>VLOOKUP($A41,'Return Data'!$B$7:$R$2292,17,0)</f>
        <v>15.622</v>
      </c>
      <c r="M41" s="61">
        <f t="shared" si="4"/>
        <v>26</v>
      </c>
      <c r="N41" s="60">
        <f>VLOOKUP($A41,'Return Data'!$B$7:$R$2292,14,0)</f>
        <v>17.378699999999998</v>
      </c>
      <c r="O41" s="61">
        <f t="shared" si="5"/>
        <v>24</v>
      </c>
      <c r="P41" s="60">
        <f>VLOOKUP($A41,'Return Data'!$B$7:$R$2292,15,0)</f>
        <v>9.7281999999999993</v>
      </c>
      <c r="Q41" s="61">
        <f t="shared" si="6"/>
        <v>23</v>
      </c>
      <c r="R41" s="60">
        <f>VLOOKUP($A41,'Return Data'!$B$7:$R$2292,16,0)</f>
        <v>13.728</v>
      </c>
      <c r="S41" s="62">
        <f t="shared" si="7"/>
        <v>30</v>
      </c>
    </row>
    <row r="42" spans="1:19" x14ac:dyDescent="0.3">
      <c r="A42" s="58" t="s">
        <v>201</v>
      </c>
      <c r="B42" s="59">
        <f>VLOOKUP($A42,'Return Data'!$B$7:$R$2292,3,0)</f>
        <v>44958</v>
      </c>
      <c r="C42" s="60">
        <f>VLOOKUP($A42,'Return Data'!$B$7:$R$2292,4,0)</f>
        <v>26.9634</v>
      </c>
      <c r="D42" s="60">
        <f>VLOOKUP($A42,'Return Data'!$B$7:$R$2292,10,0)</f>
        <v>-5.2529000000000003</v>
      </c>
      <c r="E42" s="61">
        <f t="shared" si="8"/>
        <v>42</v>
      </c>
      <c r="F42" s="60">
        <f>VLOOKUP($A42,'Return Data'!$B$7:$R$2292,11,0)</f>
        <v>2.8086000000000002</v>
      </c>
      <c r="G42" s="61">
        <f t="shared" si="9"/>
        <v>15</v>
      </c>
      <c r="H42" s="60">
        <f>VLOOKUP($A42,'Return Data'!$B$7:$R$2292,12,0)</f>
        <v>3.9489000000000001</v>
      </c>
      <c r="I42" s="61">
        <f t="shared" si="10"/>
        <v>21</v>
      </c>
      <c r="J42" s="60">
        <f>VLOOKUP($A42,'Return Data'!$B$7:$R$2292,13,0)</f>
        <v>0.14369999999999999</v>
      </c>
      <c r="K42" s="61">
        <f t="shared" si="3"/>
        <v>27</v>
      </c>
      <c r="L42" s="60">
        <f>VLOOKUP($A42,'Return Data'!$B$7:$R$2292,17,0)</f>
        <v>22.364899999999999</v>
      </c>
      <c r="M42" s="61">
        <f t="shared" si="4"/>
        <v>11</v>
      </c>
      <c r="N42" s="60">
        <f>VLOOKUP($A42,'Return Data'!$B$7:$R$2292,14,0)</f>
        <v>23.406700000000001</v>
      </c>
      <c r="O42" s="61">
        <f t="shared" si="5"/>
        <v>13</v>
      </c>
      <c r="P42" s="60">
        <f>VLOOKUP($A42,'Return Data'!$B$7:$R$2292,15,0)</f>
        <v>12.3354</v>
      </c>
      <c r="Q42" s="61">
        <f t="shared" si="6"/>
        <v>11</v>
      </c>
      <c r="R42" s="60">
        <f>VLOOKUP($A42,'Return Data'!$B$7:$R$2292,16,0)</f>
        <v>13.2919</v>
      </c>
      <c r="S42" s="62">
        <f t="shared" si="7"/>
        <v>35</v>
      </c>
    </row>
    <row r="43" spans="1:19" x14ac:dyDescent="0.3">
      <c r="A43" s="58" t="s">
        <v>202</v>
      </c>
      <c r="B43" s="59">
        <f>VLOOKUP($A43,'Return Data'!$B$7:$R$2292,3,0)</f>
        <v>44958</v>
      </c>
      <c r="C43" s="60">
        <f>VLOOKUP($A43,'Return Data'!$B$7:$R$2292,4,0)</f>
        <v>28.192499999999999</v>
      </c>
      <c r="D43" s="60">
        <f>VLOOKUP($A43,'Return Data'!$B$7:$R$2292,10,0)</f>
        <v>-5.4028999999999998</v>
      </c>
      <c r="E43" s="61">
        <f t="shared" si="8"/>
        <v>45</v>
      </c>
      <c r="F43" s="60">
        <f>VLOOKUP($A43,'Return Data'!$B$7:$R$2292,11,0)</f>
        <v>2.3752</v>
      </c>
      <c r="G43" s="61">
        <f t="shared" si="9"/>
        <v>19</v>
      </c>
      <c r="H43" s="60">
        <f>VLOOKUP($A43,'Return Data'!$B$7:$R$2292,12,0)</f>
        <v>3.1053000000000002</v>
      </c>
      <c r="I43" s="61">
        <f t="shared" si="10"/>
        <v>28</v>
      </c>
      <c r="J43" s="60">
        <f>VLOOKUP($A43,'Return Data'!$B$7:$R$2292,13,0)</f>
        <v>-0.73240000000000005</v>
      </c>
      <c r="K43" s="61">
        <f t="shared" si="3"/>
        <v>34</v>
      </c>
      <c r="L43" s="60">
        <f>VLOOKUP($A43,'Return Data'!$B$7:$R$2292,17,0)</f>
        <v>21.405899999999999</v>
      </c>
      <c r="M43" s="61">
        <f t="shared" si="4"/>
        <v>13</v>
      </c>
      <c r="N43" s="60">
        <f>VLOOKUP($A43,'Return Data'!$B$7:$R$2292,14,0)</f>
        <v>23.717400000000001</v>
      </c>
      <c r="O43" s="61">
        <f t="shared" si="5"/>
        <v>12</v>
      </c>
      <c r="P43" s="60">
        <f>VLOOKUP($A43,'Return Data'!$B$7:$R$2292,15,0)</f>
        <v>13.045999999999999</v>
      </c>
      <c r="Q43" s="61">
        <f t="shared" si="6"/>
        <v>7</v>
      </c>
      <c r="R43" s="60">
        <f>VLOOKUP($A43,'Return Data'!$B$7:$R$2292,16,0)</f>
        <v>14.0913</v>
      </c>
      <c r="S43" s="62">
        <f t="shared" si="7"/>
        <v>27</v>
      </c>
    </row>
    <row r="44" spans="1:19" x14ac:dyDescent="0.3">
      <c r="A44" s="58" t="s">
        <v>203</v>
      </c>
      <c r="B44" s="59">
        <f>VLOOKUP($A44,'Return Data'!$B$7:$R$2292,3,0)</f>
        <v>44958</v>
      </c>
      <c r="C44" s="60">
        <f>VLOOKUP($A44,'Return Data'!$B$7:$R$2292,4,0)</f>
        <v>28.465599999999998</v>
      </c>
      <c r="D44" s="60">
        <f>VLOOKUP($A44,'Return Data'!$B$7:$R$2292,10,0)</f>
        <v>-5.2866999999999997</v>
      </c>
      <c r="E44" s="61">
        <f t="shared" si="8"/>
        <v>43</v>
      </c>
      <c r="F44" s="60">
        <f>VLOOKUP($A44,'Return Data'!$B$7:$R$2292,11,0)</f>
        <v>2.9266000000000001</v>
      </c>
      <c r="G44" s="61">
        <f t="shared" si="9"/>
        <v>14</v>
      </c>
      <c r="H44" s="60">
        <f>VLOOKUP($A44,'Return Data'!$B$7:$R$2292,12,0)</f>
        <v>4.3578999999999999</v>
      </c>
      <c r="I44" s="61">
        <f t="shared" si="10"/>
        <v>16</v>
      </c>
      <c r="J44" s="60">
        <f>VLOOKUP($A44,'Return Data'!$B$7:$R$2292,13,0)</f>
        <v>0.77349999999999997</v>
      </c>
      <c r="K44" s="61">
        <f t="shared" si="3"/>
        <v>24</v>
      </c>
      <c r="L44" s="60">
        <f>VLOOKUP($A44,'Return Data'!$B$7:$R$2292,17,0)</f>
        <v>23.001799999999999</v>
      </c>
      <c r="M44" s="61">
        <f t="shared" si="4"/>
        <v>10</v>
      </c>
      <c r="N44" s="60">
        <f>VLOOKUP($A44,'Return Data'!$B$7:$R$2292,14,0)</f>
        <v>24.514299999999999</v>
      </c>
      <c r="O44" s="61">
        <f t="shared" si="5"/>
        <v>8</v>
      </c>
      <c r="P44" s="60">
        <f>VLOOKUP($A44,'Return Data'!$B$7:$R$2292,15,0)</f>
        <v>13.922700000000001</v>
      </c>
      <c r="Q44" s="61">
        <f t="shared" si="6"/>
        <v>5</v>
      </c>
      <c r="R44" s="60">
        <f>VLOOKUP($A44,'Return Data'!$B$7:$R$2292,16,0)</f>
        <v>16.515499999999999</v>
      </c>
      <c r="S44" s="62">
        <f t="shared" si="7"/>
        <v>11</v>
      </c>
    </row>
    <row r="45" spans="1:19" x14ac:dyDescent="0.3">
      <c r="A45" s="58" t="s">
        <v>204</v>
      </c>
      <c r="B45" s="59">
        <f>VLOOKUP($A45,'Return Data'!$B$7:$R$2292,3,0)</f>
        <v>44958</v>
      </c>
      <c r="C45" s="60">
        <f>VLOOKUP($A45,'Return Data'!$B$7:$R$2292,4,0)</f>
        <v>31.292100000000001</v>
      </c>
      <c r="D45" s="60">
        <f>VLOOKUP($A45,'Return Data'!$B$7:$R$2292,10,0)</f>
        <v>-5.6313000000000004</v>
      </c>
      <c r="E45" s="61">
        <f t="shared" si="8"/>
        <v>49</v>
      </c>
      <c r="F45" s="60">
        <f>VLOOKUP($A45,'Return Data'!$B$7:$R$2292,11,0)</f>
        <v>-1.4369000000000001</v>
      </c>
      <c r="G45" s="61">
        <f t="shared" si="9"/>
        <v>51</v>
      </c>
      <c r="H45" s="60">
        <f>VLOOKUP($A45,'Return Data'!$B$7:$R$2292,12,0)</f>
        <v>-1.6967000000000001</v>
      </c>
      <c r="I45" s="61">
        <f t="shared" si="10"/>
        <v>53</v>
      </c>
      <c r="J45" s="60">
        <f>VLOOKUP($A45,'Return Data'!$B$7:$R$2292,13,0)</f>
        <v>-0.72960000000000003</v>
      </c>
      <c r="K45" s="61">
        <f t="shared" si="3"/>
        <v>33</v>
      </c>
      <c r="L45" s="60">
        <f>VLOOKUP($A45,'Return Data'!$B$7:$R$2292,17,0)</f>
        <v>25.998100000000001</v>
      </c>
      <c r="M45" s="61">
        <f t="shared" si="4"/>
        <v>8</v>
      </c>
      <c r="N45" s="60">
        <f>VLOOKUP($A45,'Return Data'!$B$7:$R$2292,14,0)</f>
        <v>27.092400000000001</v>
      </c>
      <c r="O45" s="61">
        <f t="shared" si="5"/>
        <v>3</v>
      </c>
      <c r="P45" s="60">
        <f>VLOOKUP($A45,'Return Data'!$B$7:$R$2292,15,0)</f>
        <v>17.734500000000001</v>
      </c>
      <c r="Q45" s="61">
        <f t="shared" si="6"/>
        <v>3</v>
      </c>
      <c r="R45" s="60">
        <f>VLOOKUP($A45,'Return Data'!$B$7:$R$2292,16,0)</f>
        <v>21.556699999999999</v>
      </c>
      <c r="S45" s="62">
        <f t="shared" si="7"/>
        <v>3</v>
      </c>
    </row>
    <row r="46" spans="1:19" x14ac:dyDescent="0.3">
      <c r="A46" s="58" t="s">
        <v>205</v>
      </c>
      <c r="B46" s="59">
        <f>VLOOKUP($A46,'Return Data'!$B$7:$R$2292,3,0)</f>
        <v>44958</v>
      </c>
      <c r="C46" s="60">
        <f>VLOOKUP($A46,'Return Data'!$B$7:$R$2292,4,0)</f>
        <v>16.945599999999999</v>
      </c>
      <c r="D46" s="60">
        <f>VLOOKUP($A46,'Return Data'!$B$7:$R$2292,10,0)</f>
        <v>-5.3852000000000002</v>
      </c>
      <c r="E46" s="61">
        <f t="shared" si="8"/>
        <v>44</v>
      </c>
      <c r="F46" s="60">
        <f>VLOOKUP($A46,'Return Data'!$B$7:$R$2292,11,0)</f>
        <v>0.58650000000000002</v>
      </c>
      <c r="G46" s="61">
        <f t="shared" si="9"/>
        <v>38</v>
      </c>
      <c r="H46" s="60">
        <f>VLOOKUP($A46,'Return Data'!$B$7:$R$2292,12,0)</f>
        <v>1.7161</v>
      </c>
      <c r="I46" s="61">
        <f t="shared" si="10"/>
        <v>39</v>
      </c>
      <c r="J46" s="60">
        <f>VLOOKUP($A46,'Return Data'!$B$7:$R$2292,13,0)</f>
        <v>-0.95040000000000002</v>
      </c>
      <c r="K46" s="61">
        <f t="shared" si="3"/>
        <v>35</v>
      </c>
      <c r="L46" s="60">
        <f>VLOOKUP($A46,'Return Data'!$B$7:$R$2292,17,0)</f>
        <v>15.452299999999999</v>
      </c>
      <c r="M46" s="61">
        <f t="shared" si="4"/>
        <v>29</v>
      </c>
      <c r="N46" s="60">
        <f>VLOOKUP($A46,'Return Data'!$B$7:$R$2292,14,0)</f>
        <v>15.023999999999999</v>
      </c>
      <c r="O46" s="61">
        <f t="shared" si="5"/>
        <v>36</v>
      </c>
      <c r="P46" s="60"/>
      <c r="Q46" s="61"/>
      <c r="R46" s="60">
        <f>VLOOKUP($A46,'Return Data'!$B$7:$R$2292,16,0)</f>
        <v>11.476100000000001</v>
      </c>
      <c r="S46" s="62">
        <f t="shared" si="7"/>
        <v>48</v>
      </c>
    </row>
    <row r="47" spans="1:19" x14ac:dyDescent="0.3">
      <c r="A47" s="58" t="s">
        <v>206</v>
      </c>
      <c r="B47" s="59">
        <f>VLOOKUP($A47,'Return Data'!$B$7:$R$2292,3,0)</f>
        <v>44958</v>
      </c>
      <c r="C47" s="60">
        <f>VLOOKUP($A47,'Return Data'!$B$7:$R$2292,4,0)</f>
        <v>18.4831</v>
      </c>
      <c r="D47" s="60">
        <f>VLOOKUP($A47,'Return Data'!$B$7:$R$2292,10,0)</f>
        <v>-3.9180000000000001</v>
      </c>
      <c r="E47" s="61">
        <f t="shared" si="8"/>
        <v>23</v>
      </c>
      <c r="F47" s="60">
        <f>VLOOKUP($A47,'Return Data'!$B$7:$R$2292,11,0)</f>
        <v>2.9418000000000002</v>
      </c>
      <c r="G47" s="61">
        <f t="shared" si="9"/>
        <v>13</v>
      </c>
      <c r="H47" s="60">
        <f>VLOOKUP($A47,'Return Data'!$B$7:$R$2292,12,0)</f>
        <v>4.3411999999999997</v>
      </c>
      <c r="I47" s="61">
        <f t="shared" si="10"/>
        <v>17</v>
      </c>
      <c r="J47" s="60">
        <f>VLOOKUP($A47,'Return Data'!$B$7:$R$2292,13,0)</f>
        <v>0.22450000000000001</v>
      </c>
      <c r="K47" s="61">
        <f t="shared" si="3"/>
        <v>26</v>
      </c>
      <c r="L47" s="60">
        <f>VLOOKUP($A47,'Return Data'!$B$7:$R$2292,17,0)</f>
        <v>14.9666</v>
      </c>
      <c r="M47" s="61">
        <f t="shared" si="4"/>
        <v>31</v>
      </c>
      <c r="N47" s="60">
        <f>VLOOKUP($A47,'Return Data'!$B$7:$R$2292,14,0)</f>
        <v>16.791399999999999</v>
      </c>
      <c r="O47" s="61">
        <f t="shared" si="5"/>
        <v>27</v>
      </c>
      <c r="P47" s="60"/>
      <c r="Q47" s="61"/>
      <c r="R47" s="60">
        <f>VLOOKUP($A47,'Return Data'!$B$7:$R$2292,16,0)</f>
        <v>14.4612</v>
      </c>
      <c r="S47" s="62">
        <f t="shared" si="7"/>
        <v>25</v>
      </c>
    </row>
    <row r="48" spans="1:19" x14ac:dyDescent="0.3">
      <c r="A48" s="58" t="s">
        <v>207</v>
      </c>
      <c r="B48" s="59">
        <f>VLOOKUP($A48,'Return Data'!$B$7:$R$2292,3,0)</f>
        <v>44958</v>
      </c>
      <c r="C48" s="60">
        <f>VLOOKUP($A48,'Return Data'!$B$7:$R$2292,4,0)</f>
        <v>63.2836</v>
      </c>
      <c r="D48" s="60">
        <f>VLOOKUP($A48,'Return Data'!$B$7:$R$2292,10,0)</f>
        <v>-4.5205000000000002</v>
      </c>
      <c r="E48" s="61">
        <f t="shared" si="8"/>
        <v>34</v>
      </c>
      <c r="F48" s="60">
        <f>VLOOKUP($A48,'Return Data'!$B$7:$R$2292,11,0)</f>
        <v>9.0200000000000002E-2</v>
      </c>
      <c r="G48" s="61">
        <f t="shared" si="9"/>
        <v>44</v>
      </c>
      <c r="H48" s="60">
        <f>VLOOKUP($A48,'Return Data'!$B$7:$R$2292,12,0)</f>
        <v>2.6999</v>
      </c>
      <c r="I48" s="61">
        <f t="shared" si="10"/>
        <v>35</v>
      </c>
      <c r="J48" s="60">
        <f>VLOOKUP($A48,'Return Data'!$B$7:$R$2292,13,0)</f>
        <v>5.1513999999999998</v>
      </c>
      <c r="K48" s="61">
        <f t="shared" si="3"/>
        <v>4</v>
      </c>
      <c r="L48" s="60">
        <f>VLOOKUP($A48,'Return Data'!$B$7:$R$2292,17,0)</f>
        <v>25.0107</v>
      </c>
      <c r="M48" s="61">
        <f t="shared" si="4"/>
        <v>9</v>
      </c>
      <c r="N48" s="60">
        <f>VLOOKUP($A48,'Return Data'!$B$7:$R$2292,14,0)</f>
        <v>27.944900000000001</v>
      </c>
      <c r="O48" s="61">
        <f t="shared" si="5"/>
        <v>2</v>
      </c>
      <c r="P48" s="60">
        <f>VLOOKUP($A48,'Return Data'!$B$7:$R$2292,15,0)</f>
        <v>20.458100000000002</v>
      </c>
      <c r="Q48" s="61">
        <f t="shared" si="6"/>
        <v>2</v>
      </c>
      <c r="R48" s="60">
        <f>VLOOKUP($A48,'Return Data'!$B$7:$R$2292,16,0)</f>
        <v>23.166399999999999</v>
      </c>
      <c r="S48" s="62">
        <f t="shared" si="7"/>
        <v>2</v>
      </c>
    </row>
    <row r="49" spans="1:19" x14ac:dyDescent="0.3">
      <c r="A49" s="58" t="s">
        <v>208</v>
      </c>
      <c r="B49" s="59">
        <f>VLOOKUP($A49,'Return Data'!$B$7:$R$2292,3,0)</f>
        <v>44958</v>
      </c>
      <c r="C49" s="60">
        <f>VLOOKUP($A49,'Return Data'!$B$7:$R$2292,4,0)</f>
        <v>16.2013</v>
      </c>
      <c r="D49" s="60">
        <f>VLOOKUP($A49,'Return Data'!$B$7:$R$2292,10,0)</f>
        <v>-5.4539999999999997</v>
      </c>
      <c r="E49" s="61">
        <f t="shared" si="8"/>
        <v>46</v>
      </c>
      <c r="F49" s="60">
        <f>VLOOKUP($A49,'Return Data'!$B$7:$R$2292,11,0)</f>
        <v>-0.2979</v>
      </c>
      <c r="G49" s="61">
        <f t="shared" si="9"/>
        <v>45</v>
      </c>
      <c r="H49" s="60">
        <f>VLOOKUP($A49,'Return Data'!$B$7:$R$2292,12,0)</f>
        <v>1.7516</v>
      </c>
      <c r="I49" s="61">
        <f t="shared" si="10"/>
        <v>38</v>
      </c>
      <c r="J49" s="60">
        <f>VLOOKUP($A49,'Return Data'!$B$7:$R$2292,13,0)</f>
        <v>-1.8150999999999999</v>
      </c>
      <c r="K49" s="61">
        <f t="shared" si="3"/>
        <v>41</v>
      </c>
      <c r="L49" s="60">
        <f>VLOOKUP($A49,'Return Data'!$B$7:$R$2292,17,0)</f>
        <v>9.8038000000000007</v>
      </c>
      <c r="M49" s="61">
        <f t="shared" si="4"/>
        <v>50</v>
      </c>
      <c r="N49" s="60">
        <f>VLOOKUP($A49,'Return Data'!$B$7:$R$2292,14,0)</f>
        <v>12.2766</v>
      </c>
      <c r="O49" s="61">
        <f t="shared" si="5"/>
        <v>46</v>
      </c>
      <c r="P49" s="60"/>
      <c r="Q49" s="61"/>
      <c r="R49" s="60">
        <f>VLOOKUP($A49,'Return Data'!$B$7:$R$2292,16,0)</f>
        <v>12.7462</v>
      </c>
      <c r="S49" s="62">
        <f t="shared" si="7"/>
        <v>42</v>
      </c>
    </row>
    <row r="50" spans="1:19" x14ac:dyDescent="0.3">
      <c r="A50" s="58" t="s">
        <v>209</v>
      </c>
      <c r="B50" s="59">
        <f>VLOOKUP($A50,'Return Data'!$B$7:$R$2292,3,0)</f>
        <v>44958</v>
      </c>
      <c r="C50" s="60">
        <f>VLOOKUP($A50,'Return Data'!$B$7:$R$2292,4,0)</f>
        <v>157.95439999999999</v>
      </c>
      <c r="D50" s="60">
        <f>VLOOKUP($A50,'Return Data'!$B$7:$R$2292,10,0)</f>
        <v>-3.6635</v>
      </c>
      <c r="E50" s="61">
        <f t="shared" si="8"/>
        <v>20</v>
      </c>
      <c r="F50" s="60">
        <f>VLOOKUP($A50,'Return Data'!$B$7:$R$2292,11,0)</f>
        <v>1.6252</v>
      </c>
      <c r="G50" s="61">
        <f t="shared" si="9"/>
        <v>27</v>
      </c>
      <c r="H50" s="60">
        <f>VLOOKUP($A50,'Return Data'!$B$7:$R$2292,12,0)</f>
        <v>5.0315000000000003</v>
      </c>
      <c r="I50" s="61">
        <f t="shared" si="10"/>
        <v>13</v>
      </c>
      <c r="J50" s="60">
        <f>VLOOKUP($A50,'Return Data'!$B$7:$R$2292,13,0)</f>
        <v>1.3116000000000001</v>
      </c>
      <c r="K50" s="61">
        <f t="shared" si="3"/>
        <v>16</v>
      </c>
      <c r="L50" s="60">
        <f>VLOOKUP($A50,'Return Data'!$B$7:$R$2292,17,0)</f>
        <v>14.964399999999999</v>
      </c>
      <c r="M50" s="61">
        <f t="shared" si="4"/>
        <v>32</v>
      </c>
      <c r="N50" s="60">
        <f>VLOOKUP($A50,'Return Data'!$B$7:$R$2292,14,0)</f>
        <v>13.864000000000001</v>
      </c>
      <c r="O50" s="61">
        <f t="shared" si="5"/>
        <v>41</v>
      </c>
      <c r="P50" s="60">
        <f>VLOOKUP($A50,'Return Data'!$B$7:$R$2292,15,0)</f>
        <v>7.4272999999999998</v>
      </c>
      <c r="Q50" s="61">
        <f t="shared" si="6"/>
        <v>39</v>
      </c>
      <c r="R50" s="60">
        <f>VLOOKUP($A50,'Return Data'!$B$7:$R$2292,16,0)</f>
        <v>12.372400000000001</v>
      </c>
      <c r="S50" s="62">
        <f t="shared" si="7"/>
        <v>46</v>
      </c>
    </row>
    <row r="51" spans="1:19" x14ac:dyDescent="0.3">
      <c r="A51" s="58" t="s">
        <v>210</v>
      </c>
      <c r="B51" s="59">
        <f>VLOOKUP($A51,'Return Data'!$B$7:$R$2292,3,0)</f>
        <v>44958</v>
      </c>
      <c r="C51" s="60">
        <f>VLOOKUP($A51,'Return Data'!$B$7:$R$2292,4,0)</f>
        <v>19.494399999999999</v>
      </c>
      <c r="D51" s="60">
        <f>VLOOKUP($A51,'Return Data'!$B$7:$R$2292,10,0)</f>
        <v>-5.5846999999999998</v>
      </c>
      <c r="E51" s="61">
        <f t="shared" si="8"/>
        <v>47</v>
      </c>
      <c r="F51" s="60">
        <f>VLOOKUP($A51,'Return Data'!$B$7:$R$2292,11,0)</f>
        <v>2.2877000000000001</v>
      </c>
      <c r="G51" s="61">
        <f t="shared" si="9"/>
        <v>20</v>
      </c>
      <c r="H51" s="60">
        <f>VLOOKUP($A51,'Return Data'!$B$7:$R$2292,12,0)</f>
        <v>0.80459999999999998</v>
      </c>
      <c r="I51" s="61">
        <f t="shared" si="10"/>
        <v>44</v>
      </c>
      <c r="J51" s="60">
        <f>VLOOKUP($A51,'Return Data'!$B$7:$R$2292,13,0)</f>
        <v>1.0177</v>
      </c>
      <c r="K51" s="61">
        <f t="shared" si="3"/>
        <v>19</v>
      </c>
      <c r="L51" s="60">
        <f>VLOOKUP($A51,'Return Data'!$B$7:$R$2292,17,0)</f>
        <v>31.067</v>
      </c>
      <c r="M51" s="61">
        <f t="shared" si="4"/>
        <v>5</v>
      </c>
      <c r="N51" s="60">
        <f>VLOOKUP($A51,'Return Data'!$B$7:$R$2292,14,0)</f>
        <v>24.640499999999999</v>
      </c>
      <c r="O51" s="61">
        <f t="shared" si="5"/>
        <v>7</v>
      </c>
      <c r="P51" s="60">
        <f>VLOOKUP($A51,'Return Data'!$B$7:$R$2292,15,0)</f>
        <v>6.3686999999999996</v>
      </c>
      <c r="Q51" s="61">
        <f t="shared" si="6"/>
        <v>42</v>
      </c>
      <c r="R51" s="60">
        <f>VLOOKUP($A51,'Return Data'!$B$7:$R$2292,16,0)</f>
        <v>11.351900000000001</v>
      </c>
      <c r="S51" s="62">
        <f t="shared" si="7"/>
        <v>49</v>
      </c>
    </row>
    <row r="52" spans="1:19" x14ac:dyDescent="0.3">
      <c r="A52" s="58" t="s">
        <v>211</v>
      </c>
      <c r="B52" s="59">
        <f>VLOOKUP($A52,'Return Data'!$B$7:$R$2292,3,0)</f>
        <v>44958</v>
      </c>
      <c r="C52" s="60">
        <f>VLOOKUP($A52,'Return Data'!$B$7:$R$2292,4,0)</f>
        <v>16.758199999999999</v>
      </c>
      <c r="D52" s="60">
        <f>VLOOKUP($A52,'Return Data'!$B$7:$R$2292,10,0)</f>
        <v>-5.6158000000000001</v>
      </c>
      <c r="E52" s="61">
        <f t="shared" si="8"/>
        <v>48</v>
      </c>
      <c r="F52" s="60">
        <f>VLOOKUP($A52,'Return Data'!$B$7:$R$2292,11,0)</f>
        <v>2.1025999999999998</v>
      </c>
      <c r="G52" s="61">
        <f t="shared" si="9"/>
        <v>22</v>
      </c>
      <c r="H52" s="60">
        <f>VLOOKUP($A52,'Return Data'!$B$7:$R$2292,12,0)</f>
        <v>0.80969999999999998</v>
      </c>
      <c r="I52" s="61">
        <f t="shared" si="10"/>
        <v>43</v>
      </c>
      <c r="J52" s="60">
        <f>VLOOKUP($A52,'Return Data'!$B$7:$R$2292,13,0)</f>
        <v>0.9536</v>
      </c>
      <c r="K52" s="61">
        <f t="shared" si="3"/>
        <v>20</v>
      </c>
      <c r="L52" s="60">
        <f>VLOOKUP($A52,'Return Data'!$B$7:$R$2292,17,0)</f>
        <v>31.849900000000002</v>
      </c>
      <c r="M52" s="61">
        <f t="shared" si="4"/>
        <v>3</v>
      </c>
      <c r="N52" s="60">
        <f>VLOOKUP($A52,'Return Data'!$B$7:$R$2292,14,0)</f>
        <v>25.187000000000001</v>
      </c>
      <c r="O52" s="61">
        <f t="shared" si="5"/>
        <v>5</v>
      </c>
      <c r="P52" s="60">
        <f>VLOOKUP($A52,'Return Data'!$B$7:$R$2292,15,0)</f>
        <v>6.7183999999999999</v>
      </c>
      <c r="Q52" s="61">
        <f t="shared" si="6"/>
        <v>40</v>
      </c>
      <c r="R52" s="60">
        <f>VLOOKUP($A52,'Return Data'!$B$7:$R$2292,16,0)</f>
        <v>9.2055000000000007</v>
      </c>
      <c r="S52" s="62">
        <f t="shared" si="7"/>
        <v>54</v>
      </c>
    </row>
    <row r="53" spans="1:19" x14ac:dyDescent="0.3">
      <c r="A53" s="58" t="s">
        <v>212</v>
      </c>
      <c r="B53" s="59">
        <f>VLOOKUP($A53,'Return Data'!$B$7:$R$2292,3,0)</f>
        <v>44958</v>
      </c>
      <c r="C53" s="60">
        <f>VLOOKUP($A53,'Return Data'!$B$7:$R$2292,4,0)</f>
        <v>16.360700000000001</v>
      </c>
      <c r="D53" s="60">
        <f>VLOOKUP($A53,'Return Data'!$B$7:$R$2292,10,0)</f>
        <v>-5.6372999999999998</v>
      </c>
      <c r="E53" s="61">
        <f t="shared" si="8"/>
        <v>50</v>
      </c>
      <c r="F53" s="60">
        <f>VLOOKUP($A53,'Return Data'!$B$7:$R$2292,11,0)</f>
        <v>1.2282</v>
      </c>
      <c r="G53" s="61">
        <f t="shared" si="9"/>
        <v>36</v>
      </c>
      <c r="H53" s="60">
        <f>VLOOKUP($A53,'Return Data'!$B$7:$R$2292,12,0)</f>
        <v>-0.67810000000000004</v>
      </c>
      <c r="I53" s="61">
        <f t="shared" si="10"/>
        <v>50</v>
      </c>
      <c r="J53" s="60">
        <f>VLOOKUP($A53,'Return Data'!$B$7:$R$2292,13,0)</f>
        <v>-0.4012</v>
      </c>
      <c r="K53" s="61">
        <f t="shared" si="3"/>
        <v>31</v>
      </c>
      <c r="L53" s="60">
        <f>VLOOKUP($A53,'Return Data'!$B$7:$R$2292,17,0)</f>
        <v>31.664899999999999</v>
      </c>
      <c r="M53" s="61">
        <f t="shared" si="4"/>
        <v>4</v>
      </c>
      <c r="N53" s="60">
        <f>VLOOKUP($A53,'Return Data'!$B$7:$R$2292,14,0)</f>
        <v>25.082799999999999</v>
      </c>
      <c r="O53" s="61">
        <f t="shared" si="5"/>
        <v>6</v>
      </c>
      <c r="P53" s="60">
        <f>VLOOKUP($A53,'Return Data'!$B$7:$R$2292,15,0)</f>
        <v>7.5728</v>
      </c>
      <c r="Q53" s="61">
        <f t="shared" si="6"/>
        <v>38</v>
      </c>
      <c r="R53" s="60">
        <f>VLOOKUP($A53,'Return Data'!$B$7:$R$2292,16,0)</f>
        <v>9.2219999999999995</v>
      </c>
      <c r="S53" s="62">
        <f t="shared" si="7"/>
        <v>53</v>
      </c>
    </row>
    <row r="54" spans="1:19" x14ac:dyDescent="0.3">
      <c r="A54" s="58" t="s">
        <v>213</v>
      </c>
      <c r="B54" s="59">
        <f>VLOOKUP($A54,'Return Data'!$B$7:$R$2292,3,0)</f>
        <v>44958</v>
      </c>
      <c r="C54" s="60">
        <f>VLOOKUP($A54,'Return Data'!$B$7:$R$2292,4,0)</f>
        <v>15.8035</v>
      </c>
      <c r="D54" s="60">
        <f>VLOOKUP($A54,'Return Data'!$B$7:$R$2292,10,0)</f>
        <v>-5.1933999999999996</v>
      </c>
      <c r="E54" s="61">
        <f t="shared" si="8"/>
        <v>41</v>
      </c>
      <c r="F54" s="60">
        <f>VLOOKUP($A54,'Return Data'!$B$7:$R$2292,11,0)</f>
        <v>1.8943000000000001</v>
      </c>
      <c r="G54" s="61">
        <f t="shared" si="9"/>
        <v>24</v>
      </c>
      <c r="H54" s="60">
        <f>VLOOKUP($A54,'Return Data'!$B$7:$R$2292,12,0)</f>
        <v>0.53049999999999997</v>
      </c>
      <c r="I54" s="61">
        <f t="shared" si="10"/>
        <v>46</v>
      </c>
      <c r="J54" s="60">
        <f>VLOOKUP($A54,'Return Data'!$B$7:$R$2292,13,0)</f>
        <v>0.83069999999999999</v>
      </c>
      <c r="K54" s="61">
        <f t="shared" si="3"/>
        <v>21</v>
      </c>
      <c r="L54" s="60">
        <f>VLOOKUP($A54,'Return Data'!$B$7:$R$2292,17,0)</f>
        <v>33.596400000000003</v>
      </c>
      <c r="M54" s="61">
        <f t="shared" si="4"/>
        <v>1</v>
      </c>
      <c r="N54" s="60">
        <f>VLOOKUP($A54,'Return Data'!$B$7:$R$2292,14,0)</f>
        <v>25.684699999999999</v>
      </c>
      <c r="O54" s="61">
        <f t="shared" si="5"/>
        <v>4</v>
      </c>
      <c r="P54" s="60">
        <f>VLOOKUP($A54,'Return Data'!$B$7:$R$2292,15,0)</f>
        <v>7.7817999999999996</v>
      </c>
      <c r="Q54" s="61">
        <f t="shared" si="6"/>
        <v>36</v>
      </c>
      <c r="R54" s="60">
        <f>VLOOKUP($A54,'Return Data'!$B$7:$R$2292,16,0)</f>
        <v>8.9342000000000006</v>
      </c>
      <c r="S54" s="62">
        <f t="shared" si="7"/>
        <v>55</v>
      </c>
    </row>
    <row r="55" spans="1:19" x14ac:dyDescent="0.3">
      <c r="A55" s="58" t="s">
        <v>214</v>
      </c>
      <c r="B55" s="59">
        <f>VLOOKUP($A55,'Return Data'!$B$7:$R$2292,3,0)</f>
        <v>44958</v>
      </c>
      <c r="C55" s="60">
        <f>VLOOKUP($A55,'Return Data'!$B$7:$R$2292,4,0)</f>
        <v>23.023800000000001</v>
      </c>
      <c r="D55" s="60">
        <f>VLOOKUP($A55,'Return Data'!$B$7:$R$2292,10,0)</f>
        <v>-2.6341999999999999</v>
      </c>
      <c r="E55" s="61">
        <f t="shared" si="8"/>
        <v>12</v>
      </c>
      <c r="F55" s="60">
        <f>VLOOKUP($A55,'Return Data'!$B$7:$R$2292,11,0)</f>
        <v>2.6208</v>
      </c>
      <c r="G55" s="61">
        <f t="shared" si="9"/>
        <v>17</v>
      </c>
      <c r="H55" s="60">
        <f>VLOOKUP($A55,'Return Data'!$B$7:$R$2292,12,0)</f>
        <v>5.6516000000000002</v>
      </c>
      <c r="I55" s="61">
        <f t="shared" si="10"/>
        <v>9</v>
      </c>
      <c r="J55" s="60">
        <f>VLOOKUP($A55,'Return Data'!$B$7:$R$2292,13,0)</f>
        <v>3.3588</v>
      </c>
      <c r="K55" s="61">
        <f t="shared" si="3"/>
        <v>9</v>
      </c>
      <c r="L55" s="60">
        <f>VLOOKUP($A55,'Return Data'!$B$7:$R$2292,17,0)</f>
        <v>15.956799999999999</v>
      </c>
      <c r="M55" s="61">
        <f t="shared" si="4"/>
        <v>24</v>
      </c>
      <c r="N55" s="60">
        <f>VLOOKUP($A55,'Return Data'!$B$7:$R$2292,14,0)</f>
        <v>16.4542</v>
      </c>
      <c r="O55" s="61">
        <f t="shared" si="5"/>
        <v>29</v>
      </c>
      <c r="P55" s="60">
        <f>VLOOKUP($A55,'Return Data'!$B$7:$R$2292,15,0)</f>
        <v>10.269299999999999</v>
      </c>
      <c r="Q55" s="61">
        <f t="shared" si="6"/>
        <v>20</v>
      </c>
      <c r="R55" s="60">
        <f>VLOOKUP($A55,'Return Data'!$B$7:$R$2292,16,0)</f>
        <v>11.1929</v>
      </c>
      <c r="S55" s="62">
        <f t="shared" si="7"/>
        <v>50</v>
      </c>
    </row>
    <row r="56" spans="1:19" x14ac:dyDescent="0.3">
      <c r="A56" s="58" t="s">
        <v>215</v>
      </c>
      <c r="B56" s="59">
        <f>VLOOKUP($A56,'Return Data'!$B$7:$R$2292,3,0)</f>
        <v>44958</v>
      </c>
      <c r="C56" s="60">
        <f>VLOOKUP($A56,'Return Data'!$B$7:$R$2292,4,0)</f>
        <v>25.058800000000002</v>
      </c>
      <c r="D56" s="60">
        <f>VLOOKUP($A56,'Return Data'!$B$7:$R$2292,10,0)</f>
        <v>-2.4885000000000002</v>
      </c>
      <c r="E56" s="61">
        <f t="shared" si="8"/>
        <v>10</v>
      </c>
      <c r="F56" s="60">
        <f>VLOOKUP($A56,'Return Data'!$B$7:$R$2292,11,0)</f>
        <v>2.4321999999999999</v>
      </c>
      <c r="G56" s="61">
        <f t="shared" si="9"/>
        <v>18</v>
      </c>
      <c r="H56" s="60">
        <f>VLOOKUP($A56,'Return Data'!$B$7:$R$2292,12,0)</f>
        <v>5.6081000000000003</v>
      </c>
      <c r="I56" s="61">
        <f t="shared" si="10"/>
        <v>10</v>
      </c>
      <c r="J56" s="60">
        <f>VLOOKUP($A56,'Return Data'!$B$7:$R$2292,13,0)</f>
        <v>3.0806</v>
      </c>
      <c r="K56" s="61">
        <f t="shared" si="3"/>
        <v>10</v>
      </c>
      <c r="L56" s="60">
        <f>VLOOKUP($A56,'Return Data'!$B$7:$R$2292,17,0)</f>
        <v>15.592499999999999</v>
      </c>
      <c r="M56" s="61">
        <f t="shared" si="4"/>
        <v>27</v>
      </c>
      <c r="N56" s="60">
        <f>VLOOKUP($A56,'Return Data'!$B$7:$R$2292,14,0)</f>
        <v>16.331700000000001</v>
      </c>
      <c r="O56" s="61">
        <f t="shared" si="5"/>
        <v>30</v>
      </c>
      <c r="P56" s="60">
        <f>VLOOKUP($A56,'Return Data'!$B$7:$R$2292,15,0)</f>
        <v>10.641299999999999</v>
      </c>
      <c r="Q56" s="61">
        <f t="shared" si="6"/>
        <v>19</v>
      </c>
      <c r="R56" s="60">
        <f>VLOOKUP($A56,'Return Data'!$B$7:$R$2292,16,0)</f>
        <v>14.3043</v>
      </c>
      <c r="S56" s="62">
        <f t="shared" si="7"/>
        <v>26</v>
      </c>
    </row>
    <row r="57" spans="1:19" x14ac:dyDescent="0.3">
      <c r="A57" s="58" t="s">
        <v>216</v>
      </c>
      <c r="B57" s="59">
        <f>VLOOKUP($A57,'Return Data'!$B$7:$R$2292,3,0)</f>
        <v>44958</v>
      </c>
      <c r="C57" s="60">
        <f>VLOOKUP($A57,'Return Data'!$B$7:$R$2292,4,0)</f>
        <v>16.5458</v>
      </c>
      <c r="D57" s="60">
        <f>VLOOKUP($A57,'Return Data'!$B$7:$R$2292,10,0)</f>
        <v>-4.7728999999999999</v>
      </c>
      <c r="E57" s="61">
        <f t="shared" si="8"/>
        <v>38</v>
      </c>
      <c r="F57" s="60">
        <f>VLOOKUP($A57,'Return Data'!$B$7:$R$2292,11,0)</f>
        <v>1.9319999999999999</v>
      </c>
      <c r="G57" s="61">
        <f t="shared" si="9"/>
        <v>23</v>
      </c>
      <c r="H57" s="60">
        <f>VLOOKUP($A57,'Return Data'!$B$7:$R$2292,12,0)</f>
        <v>3.0910000000000002</v>
      </c>
      <c r="I57" s="61">
        <f t="shared" si="10"/>
        <v>29</v>
      </c>
      <c r="J57" s="60">
        <f>VLOOKUP($A57,'Return Data'!$B$7:$R$2292,13,0)</f>
        <v>3.6334</v>
      </c>
      <c r="K57" s="61">
        <f t="shared" si="3"/>
        <v>7</v>
      </c>
      <c r="L57" s="60">
        <f>VLOOKUP($A57,'Return Data'!$B$7:$R$2292,17,0)</f>
        <v>32.146099999999997</v>
      </c>
      <c r="M57" s="61">
        <f t="shared" si="4"/>
        <v>2</v>
      </c>
      <c r="N57" s="60">
        <f>VLOOKUP($A57,'Return Data'!$B$7:$R$2292,14,0)</f>
        <v>24.2377</v>
      </c>
      <c r="O57" s="61">
        <f t="shared" si="5"/>
        <v>9</v>
      </c>
      <c r="P57" s="60"/>
      <c r="Q57" s="61"/>
      <c r="R57" s="60">
        <f>VLOOKUP($A57,'Return Data'!$B$7:$R$2292,16,0)</f>
        <v>10.935700000000001</v>
      </c>
      <c r="S57" s="62">
        <f t="shared" si="7"/>
        <v>51</v>
      </c>
    </row>
    <row r="58" spans="1:19" x14ac:dyDescent="0.3">
      <c r="A58" s="58" t="s">
        <v>217</v>
      </c>
      <c r="B58" s="59">
        <f>VLOOKUP($A58,'Return Data'!$B$7:$R$2292,3,0)</f>
        <v>44958</v>
      </c>
      <c r="C58" s="60">
        <f>VLOOKUP($A58,'Return Data'!$B$7:$R$2292,4,0)</f>
        <v>18.858000000000001</v>
      </c>
      <c r="D58" s="60">
        <f>VLOOKUP($A58,'Return Data'!$B$7:$R$2292,10,0)</f>
        <v>-4.7754000000000003</v>
      </c>
      <c r="E58" s="61">
        <f t="shared" si="8"/>
        <v>39</v>
      </c>
      <c r="F58" s="60">
        <f>VLOOKUP($A58,'Return Data'!$B$7:$R$2292,11,0)</f>
        <v>1.7756000000000001</v>
      </c>
      <c r="G58" s="61">
        <f t="shared" si="9"/>
        <v>26</v>
      </c>
      <c r="H58" s="60">
        <f>VLOOKUP($A58,'Return Data'!$B$7:$R$2292,12,0)</f>
        <v>2.7751000000000001</v>
      </c>
      <c r="I58" s="61">
        <f t="shared" si="10"/>
        <v>32</v>
      </c>
      <c r="J58" s="60">
        <f>VLOOKUP($A58,'Return Data'!$B$7:$R$2292,13,0)</f>
        <v>2.9238</v>
      </c>
      <c r="K58" s="61">
        <f t="shared" si="3"/>
        <v>11</v>
      </c>
      <c r="L58" s="60">
        <f>VLOOKUP($A58,'Return Data'!$B$7:$R$2292,17,0)</f>
        <v>30.862300000000001</v>
      </c>
      <c r="M58" s="61">
        <f t="shared" si="4"/>
        <v>6</v>
      </c>
      <c r="N58" s="60">
        <f>VLOOKUP($A58,'Return Data'!$B$7:$R$2292,14,0)</f>
        <v>24.0152</v>
      </c>
      <c r="O58" s="61">
        <f t="shared" si="5"/>
        <v>11</v>
      </c>
      <c r="P58" s="60"/>
      <c r="Q58" s="61"/>
      <c r="R58" s="60">
        <f>VLOOKUP($A58,'Return Data'!$B$7:$R$2292,16,0)</f>
        <v>14.7958</v>
      </c>
      <c r="S58" s="62">
        <f t="shared" si="7"/>
        <v>21</v>
      </c>
    </row>
    <row r="59" spans="1:19" x14ac:dyDescent="0.3">
      <c r="A59" s="58" t="s">
        <v>1856</v>
      </c>
      <c r="B59" s="59">
        <f>VLOOKUP($A59,'Return Data'!$B$7:$R$2292,3,0)</f>
        <v>44958</v>
      </c>
      <c r="C59" s="60">
        <f>VLOOKUP($A59,'Return Data'!$B$7:$R$2292,4,0)</f>
        <v>350.59750000000003</v>
      </c>
      <c r="D59" s="60">
        <f>VLOOKUP($A59,'Return Data'!$B$7:$R$2292,10,0)</f>
        <v>-4.0499000000000001</v>
      </c>
      <c r="E59" s="61">
        <f t="shared" si="8"/>
        <v>25</v>
      </c>
      <c r="F59" s="60">
        <f>VLOOKUP($A59,'Return Data'!$B$7:$R$2292,11,0)</f>
        <v>1.4509000000000001</v>
      </c>
      <c r="G59" s="61">
        <f t="shared" si="9"/>
        <v>31</v>
      </c>
      <c r="H59" s="60">
        <f>VLOOKUP($A59,'Return Data'!$B$7:$R$2292,12,0)</f>
        <v>3.8931</v>
      </c>
      <c r="I59" s="61">
        <f t="shared" si="10"/>
        <v>22</v>
      </c>
      <c r="J59" s="60">
        <f>VLOOKUP($A59,'Return Data'!$B$7:$R$2292,13,0)</f>
        <v>-0.29630000000000001</v>
      </c>
      <c r="K59" s="61">
        <f t="shared" si="3"/>
        <v>30</v>
      </c>
      <c r="L59" s="60">
        <f>VLOOKUP($A59,'Return Data'!$B$7:$R$2292,17,0)</f>
        <v>14.579800000000001</v>
      </c>
      <c r="M59" s="61">
        <f t="shared" si="4"/>
        <v>34</v>
      </c>
      <c r="N59" s="60">
        <f>VLOOKUP($A59,'Return Data'!$B$7:$R$2292,14,0)</f>
        <v>17.498100000000001</v>
      </c>
      <c r="O59" s="61">
        <f t="shared" si="5"/>
        <v>22</v>
      </c>
      <c r="P59" s="60">
        <f>VLOOKUP($A59,'Return Data'!$B$7:$R$2292,15,0)</f>
        <v>8.9771000000000001</v>
      </c>
      <c r="Q59" s="61">
        <f t="shared" si="6"/>
        <v>29</v>
      </c>
      <c r="R59" s="60">
        <f>VLOOKUP($A59,'Return Data'!$B$7:$R$2292,16,0)</f>
        <v>14.9846</v>
      </c>
      <c r="S59" s="62">
        <f t="shared" si="7"/>
        <v>19</v>
      </c>
    </row>
    <row r="60" spans="1:19" x14ac:dyDescent="0.3">
      <c r="A60" s="58" t="s">
        <v>218</v>
      </c>
      <c r="B60" s="59">
        <f>VLOOKUP($A60,'Return Data'!$B$7:$R$2292,3,0)</f>
        <v>44958</v>
      </c>
      <c r="C60" s="60">
        <f>VLOOKUP($A60,'Return Data'!$B$7:$R$2292,4,0)</f>
        <v>32</v>
      </c>
      <c r="D60" s="60">
        <f>VLOOKUP($A60,'Return Data'!$B$7:$R$2292,10,0)</f>
        <v>-3.2791000000000001</v>
      </c>
      <c r="E60" s="61">
        <f t="shared" si="8"/>
        <v>17</v>
      </c>
      <c r="F60" s="60">
        <f>VLOOKUP($A60,'Return Data'!$B$7:$R$2292,11,0)</f>
        <v>2.625</v>
      </c>
      <c r="G60" s="61">
        <f t="shared" si="9"/>
        <v>16</v>
      </c>
      <c r="H60" s="60">
        <f>VLOOKUP($A60,'Return Data'!$B$7:$R$2292,12,0)</f>
        <v>5.8648999999999996</v>
      </c>
      <c r="I60" s="61">
        <f t="shared" si="10"/>
        <v>8</v>
      </c>
      <c r="J60" s="60">
        <f>VLOOKUP($A60,'Return Data'!$B$7:$R$2292,13,0)</f>
        <v>1.7974000000000001</v>
      </c>
      <c r="K60" s="61">
        <f t="shared" si="3"/>
        <v>13</v>
      </c>
      <c r="L60" s="60">
        <f>VLOOKUP($A60,'Return Data'!$B$7:$R$2292,17,0)</f>
        <v>14.723699999999999</v>
      </c>
      <c r="M60" s="61">
        <f t="shared" si="4"/>
        <v>33</v>
      </c>
      <c r="N60" s="60">
        <f>VLOOKUP($A60,'Return Data'!$B$7:$R$2292,14,0)</f>
        <v>15.7195</v>
      </c>
      <c r="O60" s="61">
        <f t="shared" si="5"/>
        <v>32</v>
      </c>
      <c r="P60" s="60">
        <f>VLOOKUP($A60,'Return Data'!$B$7:$R$2292,15,0)</f>
        <v>10.973699999999999</v>
      </c>
      <c r="Q60" s="61">
        <f t="shared" si="6"/>
        <v>17</v>
      </c>
      <c r="R60" s="60">
        <f>VLOOKUP($A60,'Return Data'!$B$7:$R$2292,16,0)</f>
        <v>15.024699999999999</v>
      </c>
      <c r="S60" s="62">
        <f t="shared" si="7"/>
        <v>18</v>
      </c>
    </row>
    <row r="61" spans="1:19" x14ac:dyDescent="0.3">
      <c r="A61" s="58" t="s">
        <v>219</v>
      </c>
      <c r="B61" s="59">
        <f>VLOOKUP($A61,'Return Data'!$B$7:$R$2292,3,0)</f>
        <v>44958</v>
      </c>
      <c r="C61" s="60">
        <f>VLOOKUP($A61,'Return Data'!$B$7:$R$2292,4,0)</f>
        <v>126.46</v>
      </c>
      <c r="D61" s="60">
        <f>VLOOKUP($A61,'Return Data'!$B$7:$R$2292,10,0)</f>
        <v>-0.37030000000000002</v>
      </c>
      <c r="E61" s="61">
        <f t="shared" si="8"/>
        <v>2</v>
      </c>
      <c r="F61" s="60">
        <f>VLOOKUP($A61,'Return Data'!$B$7:$R$2292,11,0)</f>
        <v>7.1513</v>
      </c>
      <c r="G61" s="61">
        <f t="shared" si="9"/>
        <v>2</v>
      </c>
      <c r="H61" s="60">
        <f>VLOOKUP($A61,'Return Data'!$B$7:$R$2292,12,0)</f>
        <v>4.9896000000000003</v>
      </c>
      <c r="I61" s="61">
        <f t="shared" si="10"/>
        <v>14</v>
      </c>
      <c r="J61" s="60">
        <f>VLOOKUP($A61,'Return Data'!$B$7:$R$2292,13,0)</f>
        <v>4.0736999999999997</v>
      </c>
      <c r="K61" s="61">
        <f t="shared" si="3"/>
        <v>6</v>
      </c>
      <c r="L61" s="60">
        <f>VLOOKUP($A61,'Return Data'!$B$7:$R$2292,17,0)</f>
        <v>12.912699999999999</v>
      </c>
      <c r="M61" s="61">
        <f t="shared" si="4"/>
        <v>41</v>
      </c>
      <c r="N61" s="60">
        <f>VLOOKUP($A61,'Return Data'!$B$7:$R$2292,14,0)</f>
        <v>14.728400000000001</v>
      </c>
      <c r="O61" s="61">
        <f t="shared" si="5"/>
        <v>37</v>
      </c>
      <c r="P61" s="60">
        <f>VLOOKUP($A61,'Return Data'!$B$7:$R$2292,15,0)</f>
        <v>9.3024000000000004</v>
      </c>
      <c r="Q61" s="61">
        <f t="shared" si="6"/>
        <v>25</v>
      </c>
      <c r="R61" s="60">
        <f>VLOOKUP($A61,'Return Data'!$B$7:$R$2292,16,0)</f>
        <v>12.453900000000001</v>
      </c>
      <c r="S61" s="62">
        <f t="shared" si="7"/>
        <v>44</v>
      </c>
    </row>
    <row r="62" spans="1:19" x14ac:dyDescent="0.3">
      <c r="A62" s="58" t="s">
        <v>220</v>
      </c>
      <c r="B62" s="59">
        <f>VLOOKUP($A62,'Return Data'!$B$7:$R$2292,3,0)</f>
        <v>44958</v>
      </c>
      <c r="C62" s="60">
        <f>VLOOKUP($A62,'Return Data'!$B$7:$R$2292,4,0)</f>
        <v>44.33</v>
      </c>
      <c r="D62" s="60">
        <f>VLOOKUP($A62,'Return Data'!$B$7:$R$2292,10,0)</f>
        <v>-4.3994</v>
      </c>
      <c r="E62" s="61">
        <f t="shared" si="8"/>
        <v>32</v>
      </c>
      <c r="F62" s="60">
        <f>VLOOKUP($A62,'Return Data'!$B$7:$R$2292,11,0)</f>
        <v>1.3952</v>
      </c>
      <c r="G62" s="61">
        <f t="shared" si="9"/>
        <v>34</v>
      </c>
      <c r="H62" s="60">
        <f>VLOOKUP($A62,'Return Data'!$B$7:$R$2292,12,0)</f>
        <v>3.2370999999999999</v>
      </c>
      <c r="I62" s="61">
        <f t="shared" si="10"/>
        <v>27</v>
      </c>
      <c r="J62" s="60">
        <f>VLOOKUP($A62,'Return Data'!$B$7:$R$2292,13,0)</f>
        <v>0.77290000000000003</v>
      </c>
      <c r="K62" s="61">
        <f t="shared" si="3"/>
        <v>25</v>
      </c>
      <c r="L62" s="60">
        <f>VLOOKUP($A62,'Return Data'!$B$7:$R$2292,17,0)</f>
        <v>15.587400000000001</v>
      </c>
      <c r="M62" s="61">
        <f t="shared" si="4"/>
        <v>28</v>
      </c>
      <c r="N62" s="60">
        <f>VLOOKUP($A62,'Return Data'!$B$7:$R$2292,14,0)</f>
        <v>17.950700000000001</v>
      </c>
      <c r="O62" s="61">
        <f t="shared" si="5"/>
        <v>21</v>
      </c>
      <c r="P62" s="60">
        <f>VLOOKUP($A62,'Return Data'!$B$7:$R$2292,15,0)</f>
        <v>11.539400000000001</v>
      </c>
      <c r="Q62" s="61">
        <f t="shared" si="6"/>
        <v>14</v>
      </c>
      <c r="R62" s="60">
        <f>VLOOKUP($A62,'Return Data'!$B$7:$R$2292,16,0)</f>
        <v>12.815799999999999</v>
      </c>
      <c r="S62" s="62">
        <f t="shared" si="7"/>
        <v>40</v>
      </c>
    </row>
    <row r="63" spans="1:19" x14ac:dyDescent="0.3">
      <c r="A63" s="58" t="s">
        <v>226</v>
      </c>
      <c r="B63" s="59">
        <f>VLOOKUP($A63,'Return Data'!$B$7:$R$2292,3,0)</f>
        <v>44958</v>
      </c>
      <c r="C63" s="60">
        <f>VLOOKUP($A63,'Return Data'!$B$7:$R$2292,4,0)</f>
        <v>150.47130000000001</v>
      </c>
      <c r="D63" s="60">
        <f>VLOOKUP($A63,'Return Data'!$B$7:$R$2292,10,0)</f>
        <v>-5.7763</v>
      </c>
      <c r="E63" s="61">
        <f t="shared" si="8"/>
        <v>51</v>
      </c>
      <c r="F63" s="60">
        <f>VLOOKUP($A63,'Return Data'!$B$7:$R$2292,11,0)</f>
        <v>-1.1051</v>
      </c>
      <c r="G63" s="61">
        <f t="shared" si="9"/>
        <v>48</v>
      </c>
      <c r="H63" s="60">
        <f>VLOOKUP($A63,'Return Data'!$B$7:$R$2292,12,0)</f>
        <v>0.96799999999999997</v>
      </c>
      <c r="I63" s="61">
        <f t="shared" si="10"/>
        <v>42</v>
      </c>
      <c r="J63" s="60">
        <f>VLOOKUP($A63,'Return Data'!$B$7:$R$2292,13,0)</f>
        <v>-5.7914000000000003</v>
      </c>
      <c r="K63" s="61">
        <f t="shared" si="3"/>
        <v>52</v>
      </c>
      <c r="L63" s="60">
        <f>VLOOKUP($A63,'Return Data'!$B$7:$R$2292,17,0)</f>
        <v>11.0692</v>
      </c>
      <c r="M63" s="61">
        <f t="shared" si="4"/>
        <v>47</v>
      </c>
      <c r="N63" s="60">
        <f>VLOOKUP($A63,'Return Data'!$B$7:$R$2292,14,0)</f>
        <v>14.709300000000001</v>
      </c>
      <c r="O63" s="61">
        <f t="shared" si="5"/>
        <v>38</v>
      </c>
      <c r="P63" s="60">
        <f>VLOOKUP($A63,'Return Data'!$B$7:$R$2292,15,0)</f>
        <v>10.0501</v>
      </c>
      <c r="Q63" s="61">
        <f t="shared" si="6"/>
        <v>22</v>
      </c>
      <c r="R63" s="60">
        <f>VLOOKUP($A63,'Return Data'!$B$7:$R$2292,16,0)</f>
        <v>13.3573</v>
      </c>
      <c r="S63" s="62">
        <f t="shared" si="7"/>
        <v>32</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-4.1672625000000005</v>
      </c>
      <c r="E65" s="69"/>
      <c r="F65" s="70">
        <f>AVERAGE(F8:F63)</f>
        <v>1.495169642857143</v>
      </c>
      <c r="G65" s="69"/>
      <c r="H65" s="70">
        <f>AVERAGE(H8:H63)</f>
        <v>2.9352303571428568</v>
      </c>
      <c r="I65" s="69"/>
      <c r="J65" s="70">
        <f>AVERAGE(J8:J63)</f>
        <v>-0.3440785714285714</v>
      </c>
      <c r="K65" s="69"/>
      <c r="L65" s="70">
        <f>AVERAGE(L8:L63)</f>
        <v>16.829719642857146</v>
      </c>
      <c r="M65" s="69"/>
      <c r="N65" s="70">
        <f>AVERAGE(N8:N63)</f>
        <v>17.455275000000004</v>
      </c>
      <c r="O65" s="69"/>
      <c r="P65" s="70">
        <f>AVERAGE(P8:P63)</f>
        <v>10.328822222222218</v>
      </c>
      <c r="Q65" s="69"/>
      <c r="R65" s="70">
        <f>AVERAGE(R8:R63)</f>
        <v>14.27574107142857</v>
      </c>
      <c r="S65" s="71"/>
    </row>
    <row r="66" spans="1:19" x14ac:dyDescent="0.3">
      <c r="A66" s="68" t="s">
        <v>28</v>
      </c>
      <c r="B66" s="69"/>
      <c r="C66" s="69"/>
      <c r="D66" s="70">
        <f>MIN(D8:D63)</f>
        <v>-8.9297000000000004</v>
      </c>
      <c r="E66" s="69"/>
      <c r="F66" s="70">
        <f>MIN(F8:F63)</f>
        <v>-6.9657</v>
      </c>
      <c r="G66" s="69"/>
      <c r="H66" s="70">
        <f>MIN(H8:H63)</f>
        <v>-7.6473000000000004</v>
      </c>
      <c r="I66" s="69"/>
      <c r="J66" s="70">
        <f>MIN(J8:J63)</f>
        <v>-11.9557</v>
      </c>
      <c r="K66" s="69"/>
      <c r="L66" s="70">
        <f>MIN(L8:L63)</f>
        <v>3.1890000000000001</v>
      </c>
      <c r="M66" s="69"/>
      <c r="N66" s="70">
        <f>MIN(N8:N63)</f>
        <v>6.681</v>
      </c>
      <c r="O66" s="69"/>
      <c r="P66" s="70">
        <f>MIN(P8:P63)</f>
        <v>3.8774999999999999</v>
      </c>
      <c r="Q66" s="69"/>
      <c r="R66" s="70">
        <f>MIN(R8:R63)</f>
        <v>7.3404999999999996</v>
      </c>
      <c r="S66" s="71"/>
    </row>
    <row r="67" spans="1:19" ht="15" thickBot="1" x14ac:dyDescent="0.35">
      <c r="A67" s="72" t="s">
        <v>29</v>
      </c>
      <c r="B67" s="73"/>
      <c r="C67" s="73"/>
      <c r="D67" s="74">
        <f>MAX(D8:D63)</f>
        <v>-0.1235</v>
      </c>
      <c r="E67" s="73"/>
      <c r="F67" s="74">
        <f>MAX(F8:F63)</f>
        <v>7.6685999999999996</v>
      </c>
      <c r="G67" s="73"/>
      <c r="H67" s="74">
        <f>MAX(H8:H63)</f>
        <v>9.7879000000000005</v>
      </c>
      <c r="I67" s="73"/>
      <c r="J67" s="74">
        <f>MAX(J8:J63)</f>
        <v>7.9850000000000003</v>
      </c>
      <c r="K67" s="73"/>
      <c r="L67" s="74">
        <f>MAX(L8:L63)</f>
        <v>33.596400000000003</v>
      </c>
      <c r="M67" s="73"/>
      <c r="N67" s="74">
        <f>MAX(N8:N63)</f>
        <v>36.1541</v>
      </c>
      <c r="O67" s="73"/>
      <c r="P67" s="74">
        <f>MAX(P8:P63)</f>
        <v>20.7301</v>
      </c>
      <c r="Q67" s="73"/>
      <c r="R67" s="74">
        <f>MAX(R8:R63)</f>
        <v>23.288799999999998</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44958</v>
      </c>
      <c r="C8" s="60">
        <f>VLOOKUP($A8,'Return Data'!$B$7:$R$2292,4,0)</f>
        <v>48.08</v>
      </c>
      <c r="D8" s="60">
        <f>VLOOKUP($A8,'Return Data'!$B$7:$R$2292,10,0)</f>
        <v>-4.0894000000000004</v>
      </c>
      <c r="E8" s="61">
        <f t="shared" ref="E8:E39" si="0">RANK(D8,D$8:D$65,0)</f>
        <v>25</v>
      </c>
      <c r="F8" s="60">
        <f>VLOOKUP($A8,'Return Data'!$B$7:$R$2292,11,0)</f>
        <v>-2.177</v>
      </c>
      <c r="G8" s="61">
        <f t="shared" ref="G8:G39" si="1">RANK(F8,F$8:F$65,0)</f>
        <v>55</v>
      </c>
      <c r="H8" s="60">
        <f>VLOOKUP($A8,'Return Data'!$B$7:$R$2292,12,0)</f>
        <v>-1.3339000000000001</v>
      </c>
      <c r="I8" s="61">
        <f t="shared" ref="I8:I39" si="2">RANK(H8,H$8:H$65,0)</f>
        <v>53</v>
      </c>
      <c r="J8" s="60">
        <f>VLOOKUP($A8,'Return Data'!$B$7:$R$2292,13,0)</f>
        <v>-5.3916000000000004</v>
      </c>
      <c r="K8" s="61">
        <f>RANK(J8,J$8:J$65,0)</f>
        <v>51</v>
      </c>
      <c r="L8" s="60">
        <f>VLOOKUP($A8,'Return Data'!$B$7:$R$2292,17,0)</f>
        <v>2.5821000000000001</v>
      </c>
      <c r="M8" s="61">
        <f>RANK(L8,L$8:L$65,0)</f>
        <v>57</v>
      </c>
      <c r="N8" s="60">
        <f>VLOOKUP($A8,'Return Data'!$B$7:$R$2292,14,0)</f>
        <v>6.0401999999999996</v>
      </c>
      <c r="O8" s="61">
        <f>RANK(N8,N$8:N$65,0)</f>
        <v>57</v>
      </c>
      <c r="P8" s="60">
        <f>VLOOKUP($A8,'Return Data'!$B$7:$R$2292,15,0)</f>
        <v>3.6789000000000001</v>
      </c>
      <c r="Q8" s="61">
        <f>RANK(P8,P$8:P$65,0)</f>
        <v>45</v>
      </c>
      <c r="R8" s="60">
        <f>VLOOKUP($A8,'Return Data'!$B$7:$R$2292,16,0)</f>
        <v>10.0854</v>
      </c>
      <c r="S8" s="62">
        <f>RANK(R8,R$8:R$65,0)</f>
        <v>49</v>
      </c>
    </row>
    <row r="9" spans="1:20" x14ac:dyDescent="0.3">
      <c r="A9" s="58" t="s">
        <v>267</v>
      </c>
      <c r="B9" s="59">
        <f>VLOOKUP($A9,'Return Data'!$B$7:$R$2292,3,0)</f>
        <v>44958</v>
      </c>
      <c r="C9" s="60">
        <f>VLOOKUP($A9,'Return Data'!$B$7:$R$2292,4,0)</f>
        <v>39.53</v>
      </c>
      <c r="D9" s="60">
        <f>VLOOKUP($A9,'Return Data'!$B$7:$R$2292,10,0)</f>
        <v>-4.4015000000000004</v>
      </c>
      <c r="E9" s="61">
        <f t="shared" si="0"/>
        <v>28</v>
      </c>
      <c r="F9" s="60">
        <f>VLOOKUP($A9,'Return Data'!$B$7:$R$2292,11,0)</f>
        <v>-2.371</v>
      </c>
      <c r="G9" s="61">
        <f t="shared" si="1"/>
        <v>56</v>
      </c>
      <c r="H9" s="60">
        <f>VLOOKUP($A9,'Return Data'!$B$7:$R$2292,12,0)</f>
        <v>-1.2491000000000001</v>
      </c>
      <c r="I9" s="61">
        <f t="shared" si="2"/>
        <v>51</v>
      </c>
      <c r="J9" s="60">
        <f>VLOOKUP($A9,'Return Data'!$B$7:$R$2292,13,0)</f>
        <v>-5.1356000000000002</v>
      </c>
      <c r="K9" s="61">
        <f t="shared" ref="K9:K65" si="3">RANK(J9,J$8:J$65,0)</f>
        <v>50</v>
      </c>
      <c r="L9" s="60">
        <f>VLOOKUP($A9,'Return Data'!$B$7:$R$2292,17,0)</f>
        <v>2.9597000000000002</v>
      </c>
      <c r="M9" s="61">
        <f t="shared" ref="M9:M65" si="4">RANK(L9,L$8:L$65,0)</f>
        <v>56</v>
      </c>
      <c r="N9" s="60">
        <f>VLOOKUP($A9,'Return Data'!$B$7:$R$2292,14,0)</f>
        <v>6.6233000000000004</v>
      </c>
      <c r="O9" s="61">
        <f t="shared" ref="O9:O65" si="5">RANK(N9,N$8:N$65,0)</f>
        <v>56</v>
      </c>
      <c r="P9" s="60">
        <f>VLOOKUP($A9,'Return Data'!$B$7:$R$2292,15,0)</f>
        <v>4.2885999999999997</v>
      </c>
      <c r="Q9" s="61">
        <f t="shared" ref="Q9:Q65" si="6">RANK(P9,P$8:P$65,0)</f>
        <v>44</v>
      </c>
      <c r="R9" s="60">
        <f>VLOOKUP($A9,'Return Data'!$B$7:$R$2292,16,0)</f>
        <v>9.7477</v>
      </c>
      <c r="S9" s="62">
        <f t="shared" ref="S9:S65" si="7">RANK(R9,R$8:R$65,0)</f>
        <v>51</v>
      </c>
    </row>
    <row r="10" spans="1:20" x14ac:dyDescent="0.3">
      <c r="A10" s="58" t="s">
        <v>268</v>
      </c>
      <c r="B10" s="59">
        <f>VLOOKUP($A10,'Return Data'!$B$7:$R$2292,3,0)</f>
        <v>44958</v>
      </c>
      <c r="C10" s="60">
        <f>VLOOKUP($A10,'Return Data'!$B$7:$R$2292,4,0)</f>
        <v>61.841900000000003</v>
      </c>
      <c r="D10" s="60">
        <f>VLOOKUP($A10,'Return Data'!$B$7:$R$2292,10,0)</f>
        <v>-8.5470000000000006</v>
      </c>
      <c r="E10" s="61">
        <f t="shared" si="0"/>
        <v>57</v>
      </c>
      <c r="F10" s="60">
        <f>VLOOKUP($A10,'Return Data'!$B$7:$R$2292,11,0)</f>
        <v>-7.3506</v>
      </c>
      <c r="G10" s="61">
        <f t="shared" si="1"/>
        <v>58</v>
      </c>
      <c r="H10" s="60">
        <f>VLOOKUP($A10,'Return Data'!$B$7:$R$2292,12,0)</f>
        <v>-8.2217000000000002</v>
      </c>
      <c r="I10" s="61">
        <f t="shared" si="2"/>
        <v>58</v>
      </c>
      <c r="J10" s="60">
        <f>VLOOKUP($A10,'Return Data'!$B$7:$R$2292,13,0)</f>
        <v>-12.688599999999999</v>
      </c>
      <c r="K10" s="61">
        <f t="shared" si="3"/>
        <v>58</v>
      </c>
      <c r="L10" s="60">
        <f>VLOOKUP($A10,'Return Data'!$B$7:$R$2292,17,0)</f>
        <v>3.2178</v>
      </c>
      <c r="M10" s="61">
        <f t="shared" si="4"/>
        <v>55</v>
      </c>
      <c r="N10" s="60">
        <f>VLOOKUP($A10,'Return Data'!$B$7:$R$2292,14,0)</f>
        <v>7.1508000000000003</v>
      </c>
      <c r="O10" s="61">
        <f t="shared" si="5"/>
        <v>55</v>
      </c>
      <c r="P10" s="60">
        <f>VLOOKUP($A10,'Return Data'!$B$7:$R$2292,15,0)</f>
        <v>7.8879999999999999</v>
      </c>
      <c r="Q10" s="61">
        <f t="shared" si="6"/>
        <v>28</v>
      </c>
      <c r="R10" s="60">
        <f>VLOOKUP($A10,'Return Data'!$B$7:$R$2292,16,0)</f>
        <v>14.920400000000001</v>
      </c>
      <c r="S10" s="62">
        <f t="shared" si="7"/>
        <v>18</v>
      </c>
    </row>
    <row r="11" spans="1:20" x14ac:dyDescent="0.3">
      <c r="A11" s="58" t="s">
        <v>1967</v>
      </c>
      <c r="B11" s="59">
        <f>VLOOKUP($A11,'Return Data'!$B$7:$R$2292,3,0)</f>
        <v>44958</v>
      </c>
      <c r="C11" s="60">
        <f>VLOOKUP($A11,'Return Data'!$B$7:$R$2292,4,0)</f>
        <v>16</v>
      </c>
      <c r="D11" s="60">
        <f>VLOOKUP($A11,'Return Data'!$B$7:$R$2292,10,0)</f>
        <v>-7.5145</v>
      </c>
      <c r="E11" s="61">
        <f t="shared" si="0"/>
        <v>56</v>
      </c>
      <c r="F11" s="60">
        <f>VLOOKUP($A11,'Return Data'!$B$7:$R$2292,11,0)</f>
        <v>-2.0207999999999999</v>
      </c>
      <c r="G11" s="61">
        <f t="shared" si="1"/>
        <v>54</v>
      </c>
      <c r="H11" s="60">
        <f>VLOOKUP($A11,'Return Data'!$B$7:$R$2292,12,0)</f>
        <v>-2.5579000000000001</v>
      </c>
      <c r="I11" s="61">
        <f t="shared" si="2"/>
        <v>55</v>
      </c>
      <c r="J11" s="60">
        <f>VLOOKUP($A11,'Return Data'!$B$7:$R$2292,13,0)</f>
        <v>-8.4144000000000005</v>
      </c>
      <c r="K11" s="61">
        <f t="shared" si="3"/>
        <v>56</v>
      </c>
      <c r="L11" s="60">
        <f>VLOOKUP($A11,'Return Data'!$B$7:$R$2292,17,0)</f>
        <v>15.2781</v>
      </c>
      <c r="M11" s="61">
        <f t="shared" si="4"/>
        <v>24</v>
      </c>
      <c r="N11" s="60">
        <f>VLOOKUP($A11,'Return Data'!$B$7:$R$2292,14,0)</f>
        <v>18.608599999999999</v>
      </c>
      <c r="O11" s="61">
        <f t="shared" si="5"/>
        <v>16</v>
      </c>
      <c r="P11" s="60"/>
      <c r="Q11" s="61"/>
      <c r="R11" s="60">
        <f>VLOOKUP($A11,'Return Data'!$B$7:$R$2292,16,0)</f>
        <v>9.9532000000000007</v>
      </c>
      <c r="S11" s="62">
        <f t="shared" si="7"/>
        <v>50</v>
      </c>
    </row>
    <row r="12" spans="1:20" x14ac:dyDescent="0.3">
      <c r="A12" s="58" t="s">
        <v>1969</v>
      </c>
      <c r="B12" s="59">
        <f>VLOOKUP($A12,'Return Data'!$B$7:$R$2292,3,0)</f>
        <v>44958</v>
      </c>
      <c r="C12" s="60">
        <f>VLOOKUP($A12,'Return Data'!$B$7:$R$2292,4,0)</f>
        <v>19.14</v>
      </c>
      <c r="D12" s="60">
        <f>VLOOKUP($A12,'Return Data'!$B$7:$R$2292,10,0)</f>
        <v>-7.0873999999999997</v>
      </c>
      <c r="E12" s="61">
        <f t="shared" si="0"/>
        <v>55</v>
      </c>
      <c r="F12" s="60">
        <f>VLOOKUP($A12,'Return Data'!$B$7:$R$2292,11,0)</f>
        <v>-1.2383999999999999</v>
      </c>
      <c r="G12" s="61">
        <f t="shared" si="1"/>
        <v>49</v>
      </c>
      <c r="H12" s="60">
        <f>VLOOKUP($A12,'Return Data'!$B$7:$R$2292,12,0)</f>
        <v>-2.645</v>
      </c>
      <c r="I12" s="61">
        <f t="shared" si="2"/>
        <v>57</v>
      </c>
      <c r="J12" s="60">
        <f>VLOOKUP($A12,'Return Data'!$B$7:$R$2292,13,0)</f>
        <v>-7.8921999999999999</v>
      </c>
      <c r="K12" s="61">
        <f t="shared" si="3"/>
        <v>55</v>
      </c>
      <c r="L12" s="60">
        <f>VLOOKUP($A12,'Return Data'!$B$7:$R$2292,17,0)</f>
        <v>14.262600000000001</v>
      </c>
      <c r="M12" s="61">
        <f t="shared" si="4"/>
        <v>32</v>
      </c>
      <c r="N12" s="60">
        <f>VLOOKUP($A12,'Return Data'!$B$7:$R$2292,14,0)</f>
        <v>16.387599999999999</v>
      </c>
      <c r="O12" s="61">
        <f t="shared" si="5"/>
        <v>24</v>
      </c>
      <c r="P12" s="60"/>
      <c r="Q12" s="61"/>
      <c r="R12" s="60">
        <f>VLOOKUP($A12,'Return Data'!$B$7:$R$2292,16,0)</f>
        <v>16.336099999999998</v>
      </c>
      <c r="S12" s="62">
        <f t="shared" si="7"/>
        <v>12</v>
      </c>
    </row>
    <row r="13" spans="1:20" x14ac:dyDescent="0.3">
      <c r="A13" s="58" t="s">
        <v>1971</v>
      </c>
      <c r="B13" s="59">
        <f>VLOOKUP($A13,'Return Data'!$B$7:$R$2292,3,0)</f>
        <v>44958</v>
      </c>
      <c r="C13" s="60">
        <f>VLOOKUP($A13,'Return Data'!$B$7:$R$2292,4,0)</f>
        <v>97.53</v>
      </c>
      <c r="D13" s="60">
        <f>VLOOKUP($A13,'Return Data'!$B$7:$R$2292,10,0)</f>
        <v>-4.8765999999999998</v>
      </c>
      <c r="E13" s="61">
        <f t="shared" si="0"/>
        <v>39</v>
      </c>
      <c r="F13" s="60">
        <f>VLOOKUP($A13,'Return Data'!$B$7:$R$2292,11,0)</f>
        <v>2.3936999999999999</v>
      </c>
      <c r="G13" s="61">
        <f t="shared" si="1"/>
        <v>15</v>
      </c>
      <c r="H13" s="60">
        <f>VLOOKUP($A13,'Return Data'!$B$7:$R$2292,12,0)</f>
        <v>1.6785000000000001</v>
      </c>
      <c r="I13" s="61">
        <f t="shared" si="2"/>
        <v>36</v>
      </c>
      <c r="J13" s="60">
        <f>VLOOKUP($A13,'Return Data'!$B$7:$R$2292,13,0)</f>
        <v>-2.1667000000000001</v>
      </c>
      <c r="K13" s="61">
        <f t="shared" si="3"/>
        <v>39</v>
      </c>
      <c r="L13" s="60">
        <f>VLOOKUP($A13,'Return Data'!$B$7:$R$2292,17,0)</f>
        <v>15.523400000000001</v>
      </c>
      <c r="M13" s="61">
        <f t="shared" si="4"/>
        <v>21</v>
      </c>
      <c r="N13" s="60">
        <f>VLOOKUP($A13,'Return Data'!$B$7:$R$2292,14,0)</f>
        <v>19.206600000000002</v>
      </c>
      <c r="O13" s="61">
        <f t="shared" si="5"/>
        <v>15</v>
      </c>
      <c r="P13" s="60">
        <f>VLOOKUP($A13,'Return Data'!$B$7:$R$2292,15,0)</f>
        <v>11.093299999999999</v>
      </c>
      <c r="Q13" s="61">
        <f t="shared" si="6"/>
        <v>10</v>
      </c>
      <c r="R13" s="60">
        <f>VLOOKUP($A13,'Return Data'!$B$7:$R$2292,16,0)</f>
        <v>17.7455</v>
      </c>
      <c r="S13" s="62">
        <f t="shared" si="7"/>
        <v>8</v>
      </c>
    </row>
    <row r="14" spans="1:20" x14ac:dyDescent="0.3">
      <c r="A14" s="58" t="s">
        <v>1942</v>
      </c>
      <c r="B14" s="59">
        <f>VLOOKUP($A14,'Return Data'!$B$7:$R$2292,3,0)</f>
        <v>44958</v>
      </c>
      <c r="C14" s="60">
        <f>VLOOKUP($A14,'Return Data'!$B$7:$R$2292,4,0)</f>
        <v>57.004399999999997</v>
      </c>
      <c r="D14" s="60">
        <f>VLOOKUP($A14,'Return Data'!$B$7:$R$2292,10,0)</f>
        <v>-4.0641999999999996</v>
      </c>
      <c r="E14" s="61">
        <f t="shared" si="0"/>
        <v>24</v>
      </c>
      <c r="F14" s="60">
        <f>VLOOKUP($A14,'Return Data'!$B$7:$R$2292,11,0)</f>
        <v>-1.1174999999999999</v>
      </c>
      <c r="G14" s="61">
        <f t="shared" si="1"/>
        <v>47</v>
      </c>
      <c r="H14" s="60">
        <f>VLOOKUP($A14,'Return Data'!$B$7:$R$2292,12,0)</f>
        <v>0.54179999999999995</v>
      </c>
      <c r="I14" s="61">
        <f t="shared" si="2"/>
        <v>43</v>
      </c>
      <c r="J14" s="60">
        <f>VLOOKUP($A14,'Return Data'!$B$7:$R$2292,13,0)</f>
        <v>-6.2195999999999998</v>
      </c>
      <c r="K14" s="61">
        <f t="shared" si="3"/>
        <v>53</v>
      </c>
      <c r="L14" s="60">
        <f>VLOOKUP($A14,'Return Data'!$B$7:$R$2292,17,0)</f>
        <v>7.0697999999999999</v>
      </c>
      <c r="M14" s="61">
        <f t="shared" si="4"/>
        <v>53</v>
      </c>
      <c r="N14" s="60">
        <f>VLOOKUP($A14,'Return Data'!$B$7:$R$2292,14,0)</f>
        <v>10.4621</v>
      </c>
      <c r="O14" s="61">
        <f t="shared" si="5"/>
        <v>48</v>
      </c>
      <c r="P14" s="60">
        <f>VLOOKUP($A14,'Return Data'!$B$7:$R$2292,15,0)</f>
        <v>7.8620000000000001</v>
      </c>
      <c r="Q14" s="61">
        <f t="shared" si="6"/>
        <v>29</v>
      </c>
      <c r="R14" s="60">
        <f>VLOOKUP($A14,'Return Data'!$B$7:$R$2292,16,0)</f>
        <v>10.724600000000001</v>
      </c>
      <c r="S14" s="62">
        <f t="shared" si="7"/>
        <v>43</v>
      </c>
    </row>
    <row r="15" spans="1:20" x14ac:dyDescent="0.3">
      <c r="A15" s="58" t="s">
        <v>274</v>
      </c>
      <c r="B15" s="59">
        <f>VLOOKUP($A15,'Return Data'!$B$7:$R$2292,3,0)</f>
        <v>44958</v>
      </c>
      <c r="C15" s="60">
        <f>VLOOKUP($A15,'Return Data'!$B$7:$R$2292,4,0)</f>
        <v>113.66</v>
      </c>
      <c r="D15" s="60">
        <f>VLOOKUP($A15,'Return Data'!$B$7:$R$2292,10,0)</f>
        <v>-4.9904000000000002</v>
      </c>
      <c r="E15" s="61">
        <f t="shared" si="0"/>
        <v>41</v>
      </c>
      <c r="F15" s="60">
        <f>VLOOKUP($A15,'Return Data'!$B$7:$R$2292,11,0)</f>
        <v>-0.55120000000000002</v>
      </c>
      <c r="G15" s="61">
        <f t="shared" si="1"/>
        <v>45</v>
      </c>
      <c r="H15" s="60">
        <f>VLOOKUP($A15,'Return Data'!$B$7:$R$2292,12,0)</f>
        <v>2.4056000000000002</v>
      </c>
      <c r="I15" s="61">
        <f t="shared" si="2"/>
        <v>29</v>
      </c>
      <c r="J15" s="60">
        <f>VLOOKUP($A15,'Return Data'!$B$7:$R$2292,13,0)</f>
        <v>-3.4817</v>
      </c>
      <c r="K15" s="61">
        <f t="shared" si="3"/>
        <v>44</v>
      </c>
      <c r="L15" s="60">
        <f>VLOOKUP($A15,'Return Data'!$B$7:$R$2292,17,0)</f>
        <v>12.0427</v>
      </c>
      <c r="M15" s="61">
        <f t="shared" si="4"/>
        <v>41</v>
      </c>
      <c r="N15" s="60">
        <f>VLOOKUP($A15,'Return Data'!$B$7:$R$2292,14,0)</f>
        <v>17.663499999999999</v>
      </c>
      <c r="O15" s="61">
        <f t="shared" si="5"/>
        <v>18</v>
      </c>
      <c r="P15" s="60">
        <f>VLOOKUP($A15,'Return Data'!$B$7:$R$2292,15,0)</f>
        <v>13.228300000000001</v>
      </c>
      <c r="Q15" s="61">
        <f t="shared" si="6"/>
        <v>5</v>
      </c>
      <c r="R15" s="60">
        <f>VLOOKUP($A15,'Return Data'!$B$7:$R$2292,16,0)</f>
        <v>18.602900000000002</v>
      </c>
      <c r="S15" s="62">
        <f t="shared" si="7"/>
        <v>7</v>
      </c>
    </row>
    <row r="16" spans="1:20" x14ac:dyDescent="0.3">
      <c r="A16" s="58" t="s">
        <v>275</v>
      </c>
      <c r="B16" s="59">
        <f>VLOOKUP($A16,'Return Data'!$B$7:$R$2292,3,0)</f>
        <v>44958</v>
      </c>
      <c r="C16" s="60">
        <f>VLOOKUP($A16,'Return Data'!$B$7:$R$2292,4,0)</f>
        <v>81.635999999999996</v>
      </c>
      <c r="D16" s="60">
        <f>VLOOKUP($A16,'Return Data'!$B$7:$R$2292,10,0)</f>
        <v>-2.8755999999999999</v>
      </c>
      <c r="E16" s="61">
        <f t="shared" si="0"/>
        <v>14</v>
      </c>
      <c r="F16" s="60">
        <f>VLOOKUP($A16,'Return Data'!$B$7:$R$2292,11,0)</f>
        <v>1.3859999999999999</v>
      </c>
      <c r="G16" s="61">
        <f t="shared" si="1"/>
        <v>25</v>
      </c>
      <c r="H16" s="60">
        <f>VLOOKUP($A16,'Return Data'!$B$7:$R$2292,12,0)</f>
        <v>3.0263</v>
      </c>
      <c r="I16" s="61">
        <f t="shared" si="2"/>
        <v>21</v>
      </c>
      <c r="J16" s="60">
        <f>VLOOKUP($A16,'Return Data'!$B$7:$R$2292,13,0)</f>
        <v>-1.0928</v>
      </c>
      <c r="K16" s="61">
        <f t="shared" si="3"/>
        <v>33</v>
      </c>
      <c r="L16" s="60">
        <f>VLOOKUP($A16,'Return Data'!$B$7:$R$2292,17,0)</f>
        <v>15.021000000000001</v>
      </c>
      <c r="M16" s="61">
        <f t="shared" si="4"/>
        <v>26</v>
      </c>
      <c r="N16" s="60">
        <f>VLOOKUP($A16,'Return Data'!$B$7:$R$2292,14,0)</f>
        <v>16.247199999999999</v>
      </c>
      <c r="O16" s="61">
        <f t="shared" si="5"/>
        <v>27</v>
      </c>
      <c r="P16" s="60">
        <f>VLOOKUP($A16,'Return Data'!$B$7:$R$2292,15,0)</f>
        <v>10.9657</v>
      </c>
      <c r="Q16" s="61">
        <f t="shared" si="6"/>
        <v>11</v>
      </c>
      <c r="R16" s="60">
        <f>VLOOKUP($A16,'Return Data'!$B$7:$R$2292,16,0)</f>
        <v>13.9771</v>
      </c>
      <c r="S16" s="62">
        <f t="shared" si="7"/>
        <v>23</v>
      </c>
    </row>
    <row r="17" spans="1:19" x14ac:dyDescent="0.3">
      <c r="A17" s="58" t="s">
        <v>276</v>
      </c>
      <c r="B17" s="59">
        <f>VLOOKUP($A17,'Return Data'!$B$7:$R$2292,3,0)</f>
        <v>44958</v>
      </c>
      <c r="C17" s="60">
        <f>VLOOKUP($A17,'Return Data'!$B$7:$R$2292,4,0)</f>
        <v>69.91</v>
      </c>
      <c r="D17" s="60">
        <f>VLOOKUP($A17,'Return Data'!$B$7:$R$2292,10,0)</f>
        <v>-4.2591000000000001</v>
      </c>
      <c r="E17" s="61">
        <f t="shared" si="0"/>
        <v>27</v>
      </c>
      <c r="F17" s="60">
        <f>VLOOKUP($A17,'Return Data'!$B$7:$R$2292,11,0)</f>
        <v>0.64790000000000003</v>
      </c>
      <c r="G17" s="61">
        <f t="shared" si="1"/>
        <v>36</v>
      </c>
      <c r="H17" s="60">
        <f>VLOOKUP($A17,'Return Data'!$B$7:$R$2292,12,0)</f>
        <v>2.1627999999999998</v>
      </c>
      <c r="I17" s="61">
        <f t="shared" si="2"/>
        <v>32</v>
      </c>
      <c r="J17" s="60">
        <f>VLOOKUP($A17,'Return Data'!$B$7:$R$2292,13,0)</f>
        <v>-3.5059</v>
      </c>
      <c r="K17" s="61">
        <f t="shared" si="3"/>
        <v>45</v>
      </c>
      <c r="L17" s="60">
        <f>VLOOKUP($A17,'Return Data'!$B$7:$R$2292,17,0)</f>
        <v>11.236000000000001</v>
      </c>
      <c r="M17" s="61">
        <f t="shared" si="4"/>
        <v>44</v>
      </c>
      <c r="N17" s="60">
        <f>VLOOKUP($A17,'Return Data'!$B$7:$R$2292,14,0)</f>
        <v>12.590400000000001</v>
      </c>
      <c r="O17" s="61">
        <f t="shared" si="5"/>
        <v>42</v>
      </c>
      <c r="P17" s="60">
        <f>VLOOKUP($A17,'Return Data'!$B$7:$R$2292,15,0)</f>
        <v>7.0496999999999996</v>
      </c>
      <c r="Q17" s="61">
        <f t="shared" si="6"/>
        <v>37</v>
      </c>
      <c r="R17" s="60">
        <f>VLOOKUP($A17,'Return Data'!$B$7:$R$2292,16,0)</f>
        <v>14.7895</v>
      </c>
      <c r="S17" s="62">
        <f t="shared" si="7"/>
        <v>19</v>
      </c>
    </row>
    <row r="18" spans="1:19" x14ac:dyDescent="0.3">
      <c r="A18" s="58" t="s">
        <v>278</v>
      </c>
      <c r="B18" s="59">
        <f>VLOOKUP($A18,'Return Data'!$B$7:$R$2292,3,0)</f>
        <v>44958</v>
      </c>
      <c r="C18" s="60">
        <f>VLOOKUP($A18,'Return Data'!$B$7:$R$2292,4,0)</f>
        <v>879.35530000000006</v>
      </c>
      <c r="D18" s="60">
        <f>VLOOKUP($A18,'Return Data'!$B$7:$R$2292,10,0)</f>
        <v>-4.4782000000000002</v>
      </c>
      <c r="E18" s="61">
        <f t="shared" si="0"/>
        <v>30</v>
      </c>
      <c r="F18" s="60">
        <f>VLOOKUP($A18,'Return Data'!$B$7:$R$2292,11,0)</f>
        <v>3.5468999999999999</v>
      </c>
      <c r="G18" s="61">
        <f t="shared" si="1"/>
        <v>7</v>
      </c>
      <c r="H18" s="60">
        <f>VLOOKUP($A18,'Return Data'!$B$7:$R$2292,12,0)</f>
        <v>4.5744999999999996</v>
      </c>
      <c r="I18" s="61">
        <f t="shared" si="2"/>
        <v>11</v>
      </c>
      <c r="J18" s="60">
        <f>VLOOKUP($A18,'Return Data'!$B$7:$R$2292,13,0)</f>
        <v>-0.82169999999999999</v>
      </c>
      <c r="K18" s="61">
        <f t="shared" si="3"/>
        <v>29</v>
      </c>
      <c r="L18" s="60">
        <f>VLOOKUP($A18,'Return Data'!$B$7:$R$2292,17,0)</f>
        <v>15.043799999999999</v>
      </c>
      <c r="M18" s="61">
        <f t="shared" si="4"/>
        <v>25</v>
      </c>
      <c r="N18" s="60">
        <f>VLOOKUP($A18,'Return Data'!$B$7:$R$2292,14,0)</f>
        <v>15.1312</v>
      </c>
      <c r="O18" s="61">
        <f t="shared" si="5"/>
        <v>30</v>
      </c>
      <c r="P18" s="60">
        <f>VLOOKUP($A18,'Return Data'!$B$7:$R$2292,15,0)</f>
        <v>9.0627999999999993</v>
      </c>
      <c r="Q18" s="61">
        <f t="shared" si="6"/>
        <v>20</v>
      </c>
      <c r="R18" s="60">
        <f>VLOOKUP($A18,'Return Data'!$B$7:$R$2292,16,0)</f>
        <v>20.665800000000001</v>
      </c>
      <c r="S18" s="62">
        <f t="shared" si="7"/>
        <v>5</v>
      </c>
    </row>
    <row r="19" spans="1:19" x14ac:dyDescent="0.3">
      <c r="A19" s="58" t="s">
        <v>280</v>
      </c>
      <c r="B19" s="59">
        <f>VLOOKUP($A19,'Return Data'!$B$7:$R$2292,3,0)</f>
        <v>44958</v>
      </c>
      <c r="C19" s="60">
        <f>VLOOKUP($A19,'Return Data'!$B$7:$R$2292,4,0)</f>
        <v>2606.0237274351298</v>
      </c>
      <c r="D19" s="60">
        <f>VLOOKUP($A19,'Return Data'!$B$7:$R$2292,10,0)</f>
        <v>-2.7389000000000001</v>
      </c>
      <c r="E19" s="61">
        <f t="shared" si="0"/>
        <v>12</v>
      </c>
      <c r="F19" s="60">
        <f>VLOOKUP($A19,'Return Data'!$B$7:$R$2292,11,0)</f>
        <v>4.6675000000000004</v>
      </c>
      <c r="G19" s="61">
        <f t="shared" si="1"/>
        <v>3</v>
      </c>
      <c r="H19" s="60">
        <f>VLOOKUP($A19,'Return Data'!$B$7:$R$2292,12,0)</f>
        <v>8.5579000000000001</v>
      </c>
      <c r="I19" s="61">
        <f t="shared" si="2"/>
        <v>2</v>
      </c>
      <c r="J19" s="60">
        <f>VLOOKUP($A19,'Return Data'!$B$7:$R$2292,13,0)</f>
        <v>7.3212999999999999</v>
      </c>
      <c r="K19" s="61">
        <f t="shared" si="3"/>
        <v>1</v>
      </c>
      <c r="L19" s="60">
        <f>VLOOKUP($A19,'Return Data'!$B$7:$R$2292,17,0)</f>
        <v>18.810500000000001</v>
      </c>
      <c r="M19" s="61">
        <f t="shared" si="4"/>
        <v>15</v>
      </c>
      <c r="N19" s="60">
        <f>VLOOKUP($A19,'Return Data'!$B$7:$R$2292,14,0)</f>
        <v>16.224799999999998</v>
      </c>
      <c r="O19" s="61">
        <f t="shared" si="5"/>
        <v>28</v>
      </c>
      <c r="P19" s="60">
        <f>VLOOKUP($A19,'Return Data'!$B$7:$R$2292,15,0)</f>
        <v>7.4888000000000003</v>
      </c>
      <c r="Q19" s="61">
        <f t="shared" si="6"/>
        <v>33</v>
      </c>
      <c r="R19" s="60">
        <f>VLOOKUP($A19,'Return Data'!$B$7:$R$2292,16,0)</f>
        <v>23.014199999999999</v>
      </c>
      <c r="S19" s="62">
        <f t="shared" si="7"/>
        <v>1</v>
      </c>
    </row>
    <row r="20" spans="1:19" x14ac:dyDescent="0.3">
      <c r="A20" s="102" t="s">
        <v>2026</v>
      </c>
      <c r="B20" s="59">
        <f>VLOOKUP($A20,'Return Data'!$B$7:$R$2292,3,0)</f>
        <v>44958</v>
      </c>
      <c r="C20" s="60">
        <f>VLOOKUP($A20,'Return Data'!$B$7:$R$2292,4,0)</f>
        <v>77.491900000000001</v>
      </c>
      <c r="D20" s="60">
        <f>VLOOKUP($A20,'Return Data'!$B$7:$R$2292,10,0)</f>
        <v>-4.9330999999999996</v>
      </c>
      <c r="E20" s="61">
        <f t="shared" si="0"/>
        <v>40</v>
      </c>
      <c r="F20" s="60">
        <f>VLOOKUP($A20,'Return Data'!$B$7:$R$2292,11,0)</f>
        <v>1.0891</v>
      </c>
      <c r="G20" s="61">
        <f t="shared" si="1"/>
        <v>32</v>
      </c>
      <c r="H20" s="60">
        <f>VLOOKUP($A20,'Return Data'!$B$7:$R$2292,12,0)</f>
        <v>0.67279999999999995</v>
      </c>
      <c r="I20" s="61">
        <f t="shared" si="2"/>
        <v>42</v>
      </c>
      <c r="J20" s="60">
        <f>VLOOKUP($A20,'Return Data'!$B$7:$R$2292,13,0)</f>
        <v>-3.6722000000000001</v>
      </c>
      <c r="K20" s="61">
        <f t="shared" si="3"/>
        <v>47</v>
      </c>
      <c r="L20" s="60">
        <f>VLOOKUP($A20,'Return Data'!$B$7:$R$2292,17,0)</f>
        <v>10.7407</v>
      </c>
      <c r="M20" s="61">
        <f t="shared" si="4"/>
        <v>46</v>
      </c>
      <c r="N20" s="60">
        <f>VLOOKUP($A20,'Return Data'!$B$7:$R$2292,14,0)</f>
        <v>11.4497</v>
      </c>
      <c r="O20" s="61">
        <f t="shared" si="5"/>
        <v>45</v>
      </c>
      <c r="P20" s="60">
        <f>VLOOKUP($A20,'Return Data'!$B$7:$R$2292,15,0)</f>
        <v>5.7836999999999996</v>
      </c>
      <c r="Q20" s="61">
        <f t="shared" si="6"/>
        <v>43</v>
      </c>
      <c r="R20" s="60">
        <f>VLOOKUP($A20,'Return Data'!$B$7:$R$2292,16,0)</f>
        <v>12.8484</v>
      </c>
      <c r="S20" s="62">
        <f t="shared" si="7"/>
        <v>33</v>
      </c>
    </row>
    <row r="21" spans="1:19" x14ac:dyDescent="0.3">
      <c r="A21" s="58" t="s">
        <v>281</v>
      </c>
      <c r="B21" s="59">
        <f>VLOOKUP($A21,'Return Data'!$B$7:$R$2292,3,0)</f>
        <v>44958</v>
      </c>
      <c r="C21" s="60">
        <f>VLOOKUP($A21,'Return Data'!$B$7:$R$2292,4,0)</f>
        <v>54.6036</v>
      </c>
      <c r="D21" s="60">
        <f>VLOOKUP($A21,'Return Data'!$B$7:$R$2292,10,0)</f>
        <v>-4.7747000000000002</v>
      </c>
      <c r="E21" s="61">
        <f t="shared" si="0"/>
        <v>36</v>
      </c>
      <c r="F21" s="60">
        <f>VLOOKUP($A21,'Return Data'!$B$7:$R$2292,11,0)</f>
        <v>-1.7217</v>
      </c>
      <c r="G21" s="61">
        <f t="shared" si="1"/>
        <v>53</v>
      </c>
      <c r="H21" s="60">
        <f>VLOOKUP($A21,'Return Data'!$B$7:$R$2292,12,0)</f>
        <v>-0.19670000000000001</v>
      </c>
      <c r="I21" s="61">
        <f t="shared" si="2"/>
        <v>48</v>
      </c>
      <c r="J21" s="60">
        <f>VLOOKUP($A21,'Return Data'!$B$7:$R$2292,13,0)</f>
        <v>-5.5975999999999999</v>
      </c>
      <c r="K21" s="61">
        <f t="shared" si="3"/>
        <v>52</v>
      </c>
      <c r="L21" s="60">
        <f>VLOOKUP($A21,'Return Data'!$B$7:$R$2292,17,0)</f>
        <v>11.0715</v>
      </c>
      <c r="M21" s="61">
        <f t="shared" si="4"/>
        <v>45</v>
      </c>
      <c r="N21" s="60">
        <f>VLOOKUP($A21,'Return Data'!$B$7:$R$2292,14,0)</f>
        <v>11.7003</v>
      </c>
      <c r="O21" s="61">
        <f t="shared" si="5"/>
        <v>44</v>
      </c>
      <c r="P21" s="60">
        <f>VLOOKUP($A21,'Return Data'!$B$7:$R$2292,15,0)</f>
        <v>6.5591999999999997</v>
      </c>
      <c r="Q21" s="61">
        <f t="shared" si="6"/>
        <v>40</v>
      </c>
      <c r="R21" s="60">
        <f>VLOOKUP($A21,'Return Data'!$B$7:$R$2292,16,0)</f>
        <v>11.1304</v>
      </c>
      <c r="S21" s="62">
        <f t="shared" si="7"/>
        <v>39</v>
      </c>
    </row>
    <row r="22" spans="1:19" x14ac:dyDescent="0.3">
      <c r="A22" s="58" t="s">
        <v>282</v>
      </c>
      <c r="B22" s="59">
        <f>VLOOKUP($A22,'Return Data'!$B$7:$R$2292,3,0)</f>
        <v>44958</v>
      </c>
      <c r="C22" s="60">
        <f>VLOOKUP($A22,'Return Data'!$B$7:$R$2292,4,0)</f>
        <v>590.07000000000005</v>
      </c>
      <c r="D22" s="60">
        <f>VLOOKUP($A22,'Return Data'!$B$7:$R$2292,10,0)</f>
        <v>-4.5054999999999996</v>
      </c>
      <c r="E22" s="61">
        <f t="shared" si="0"/>
        <v>32</v>
      </c>
      <c r="F22" s="60">
        <f>VLOOKUP($A22,'Return Data'!$B$7:$R$2292,11,0)</f>
        <v>0.1341</v>
      </c>
      <c r="G22" s="61">
        <f t="shared" si="1"/>
        <v>41</v>
      </c>
      <c r="H22" s="60">
        <f>VLOOKUP($A22,'Return Data'!$B$7:$R$2292,12,0)</f>
        <v>2.3450000000000002</v>
      </c>
      <c r="I22" s="61">
        <f t="shared" si="2"/>
        <v>31</v>
      </c>
      <c r="J22" s="60">
        <f>VLOOKUP($A22,'Return Data'!$B$7:$R$2292,13,0)</f>
        <v>-1.9181999999999999</v>
      </c>
      <c r="K22" s="61">
        <f t="shared" si="3"/>
        <v>38</v>
      </c>
      <c r="L22" s="60">
        <f>VLOOKUP($A22,'Return Data'!$B$7:$R$2292,17,0)</f>
        <v>13.4602</v>
      </c>
      <c r="M22" s="61">
        <f t="shared" si="4"/>
        <v>34</v>
      </c>
      <c r="N22" s="60">
        <f>VLOOKUP($A22,'Return Data'!$B$7:$R$2292,14,0)</f>
        <v>14.633599999999999</v>
      </c>
      <c r="O22" s="61">
        <f t="shared" si="5"/>
        <v>33</v>
      </c>
      <c r="P22" s="60">
        <f>VLOOKUP($A22,'Return Data'!$B$7:$R$2292,15,0)</f>
        <v>10.181100000000001</v>
      </c>
      <c r="Q22" s="61">
        <f t="shared" si="6"/>
        <v>17</v>
      </c>
      <c r="R22" s="60">
        <f>VLOOKUP($A22,'Return Data'!$B$7:$R$2292,16,0)</f>
        <v>18.973400000000002</v>
      </c>
      <c r="S22" s="62">
        <f t="shared" si="7"/>
        <v>6</v>
      </c>
    </row>
    <row r="23" spans="1:19" x14ac:dyDescent="0.3">
      <c r="A23" s="58" t="s">
        <v>283</v>
      </c>
      <c r="B23" s="59">
        <f>VLOOKUP($A23,'Return Data'!$B$7:$R$2292,3,0)</f>
        <v>44958</v>
      </c>
      <c r="C23" s="60">
        <f>VLOOKUP($A23,'Return Data'!$B$7:$R$2292,4,0)</f>
        <v>17.100000000000001</v>
      </c>
      <c r="D23" s="60">
        <f>VLOOKUP($A23,'Return Data'!$B$7:$R$2292,10,0)</f>
        <v>-4.4692999999999996</v>
      </c>
      <c r="E23" s="61">
        <f t="shared" si="0"/>
        <v>29</v>
      </c>
      <c r="F23" s="60">
        <f>VLOOKUP($A23,'Return Data'!$B$7:$R$2292,11,0)</f>
        <v>0.29330000000000001</v>
      </c>
      <c r="G23" s="61">
        <f t="shared" si="1"/>
        <v>39</v>
      </c>
      <c r="H23" s="60">
        <f>VLOOKUP($A23,'Return Data'!$B$7:$R$2292,12,0)</f>
        <v>7.3445999999999998</v>
      </c>
      <c r="I23" s="61">
        <f t="shared" si="2"/>
        <v>3</v>
      </c>
      <c r="J23" s="60">
        <f>VLOOKUP($A23,'Return Data'!$B$7:$R$2292,13,0)</f>
        <v>5.5556000000000001</v>
      </c>
      <c r="K23" s="61">
        <f t="shared" si="3"/>
        <v>3</v>
      </c>
      <c r="L23" s="60">
        <f>VLOOKUP($A23,'Return Data'!$B$7:$R$2292,17,0)</f>
        <v>15.4026</v>
      </c>
      <c r="M23" s="61">
        <f t="shared" si="4"/>
        <v>22</v>
      </c>
      <c r="N23" s="60">
        <f>VLOOKUP($A23,'Return Data'!$B$7:$R$2292,14,0)</f>
        <v>13.6526</v>
      </c>
      <c r="O23" s="61">
        <f t="shared" si="5"/>
        <v>38</v>
      </c>
      <c r="P23" s="60"/>
      <c r="Q23" s="61"/>
      <c r="R23" s="60">
        <f>VLOOKUP($A23,'Return Data'!$B$7:$R$2292,16,0)</f>
        <v>11.656700000000001</v>
      </c>
      <c r="S23" s="62">
        <f t="shared" si="7"/>
        <v>36</v>
      </c>
    </row>
    <row r="24" spans="1:19" x14ac:dyDescent="0.3">
      <c r="A24" s="58" t="s">
        <v>284</v>
      </c>
      <c r="B24" s="59">
        <f>VLOOKUP($A24,'Return Data'!$B$7:$R$2292,3,0)</f>
        <v>44958</v>
      </c>
      <c r="C24" s="60">
        <f>VLOOKUP($A24,'Return Data'!$B$7:$R$2292,4,0)</f>
        <v>38.17</v>
      </c>
      <c r="D24" s="60">
        <f>VLOOKUP($A24,'Return Data'!$B$7:$R$2292,10,0)</f>
        <v>-4.4794999999999998</v>
      </c>
      <c r="E24" s="61">
        <f t="shared" si="0"/>
        <v>31</v>
      </c>
      <c r="F24" s="60">
        <f>VLOOKUP($A24,'Return Data'!$B$7:$R$2292,11,0)</f>
        <v>0.79220000000000002</v>
      </c>
      <c r="G24" s="61">
        <f t="shared" si="1"/>
        <v>34</v>
      </c>
      <c r="H24" s="60">
        <f>VLOOKUP($A24,'Return Data'!$B$7:$R$2292,12,0)</f>
        <v>2.0314999999999999</v>
      </c>
      <c r="I24" s="61">
        <f t="shared" si="2"/>
        <v>34</v>
      </c>
      <c r="J24" s="60">
        <f>VLOOKUP($A24,'Return Data'!$B$7:$R$2292,13,0)</f>
        <v>-1.8513999999999999</v>
      </c>
      <c r="K24" s="61">
        <f t="shared" si="3"/>
        <v>37</v>
      </c>
      <c r="L24" s="60">
        <f>VLOOKUP($A24,'Return Data'!$B$7:$R$2292,17,0)</f>
        <v>11.269</v>
      </c>
      <c r="M24" s="61">
        <f t="shared" si="4"/>
        <v>43</v>
      </c>
      <c r="N24" s="60">
        <f>VLOOKUP($A24,'Return Data'!$B$7:$R$2292,14,0)</f>
        <v>10.221399999999999</v>
      </c>
      <c r="O24" s="61">
        <f t="shared" si="5"/>
        <v>50</v>
      </c>
      <c r="P24" s="60">
        <f>VLOOKUP($A24,'Return Data'!$B$7:$R$2292,15,0)</f>
        <v>7.1180000000000003</v>
      </c>
      <c r="Q24" s="61">
        <f t="shared" si="6"/>
        <v>35</v>
      </c>
      <c r="R24" s="60">
        <f>VLOOKUP($A24,'Return Data'!$B$7:$R$2292,16,0)</f>
        <v>15.3149</v>
      </c>
      <c r="S24" s="62">
        <f t="shared" si="7"/>
        <v>17</v>
      </c>
    </row>
    <row r="25" spans="1:19" x14ac:dyDescent="0.3">
      <c r="A25" s="58" t="s">
        <v>285</v>
      </c>
      <c r="B25" s="59">
        <f>VLOOKUP($A25,'Return Data'!$B$7:$R$2292,3,0)</f>
        <v>44958</v>
      </c>
      <c r="C25" s="60">
        <f>VLOOKUP($A25,'Return Data'!$B$7:$R$2292,4,0)</f>
        <v>99.665999999999997</v>
      </c>
      <c r="D25" s="60">
        <f>VLOOKUP($A25,'Return Data'!$B$7:$R$2292,10,0)</f>
        <v>-2.6147999999999998</v>
      </c>
      <c r="E25" s="61">
        <f t="shared" si="0"/>
        <v>10</v>
      </c>
      <c r="F25" s="60">
        <f>VLOOKUP($A25,'Return Data'!$B$7:$R$2292,11,0)</f>
        <v>3.238</v>
      </c>
      <c r="G25" s="61">
        <f t="shared" si="1"/>
        <v>8</v>
      </c>
      <c r="H25" s="60">
        <f>VLOOKUP($A25,'Return Data'!$B$7:$R$2292,12,0)</f>
        <v>1.8351</v>
      </c>
      <c r="I25" s="61">
        <f t="shared" si="2"/>
        <v>35</v>
      </c>
      <c r="J25" s="60">
        <f>VLOOKUP($A25,'Return Data'!$B$7:$R$2292,13,0)</f>
        <v>-0.1143</v>
      </c>
      <c r="K25" s="61">
        <f t="shared" si="3"/>
        <v>22</v>
      </c>
      <c r="L25" s="60">
        <f>VLOOKUP($A25,'Return Data'!$B$7:$R$2292,17,0)</f>
        <v>20.516999999999999</v>
      </c>
      <c r="M25" s="61">
        <f t="shared" si="4"/>
        <v>13</v>
      </c>
      <c r="N25" s="60">
        <f>VLOOKUP($A25,'Return Data'!$B$7:$R$2292,14,0)</f>
        <v>21.114899999999999</v>
      </c>
      <c r="O25" s="61">
        <f t="shared" si="5"/>
        <v>14</v>
      </c>
      <c r="P25" s="60">
        <f>VLOOKUP($A25,'Return Data'!$B$7:$R$2292,15,0)</f>
        <v>10.552</v>
      </c>
      <c r="Q25" s="61">
        <f t="shared" si="6"/>
        <v>15</v>
      </c>
      <c r="R25" s="60">
        <f>VLOOKUP($A25,'Return Data'!$B$7:$R$2292,16,0)</f>
        <v>17.698499999999999</v>
      </c>
      <c r="S25" s="62">
        <f t="shared" si="7"/>
        <v>9</v>
      </c>
    </row>
    <row r="26" spans="1:19" x14ac:dyDescent="0.3">
      <c r="A26" s="58" t="s">
        <v>286</v>
      </c>
      <c r="B26" s="59">
        <f>VLOOKUP($A26,'Return Data'!$B$7:$R$2292,3,0)</f>
        <v>44958</v>
      </c>
      <c r="C26" s="60">
        <f>VLOOKUP($A26,'Return Data'!$B$7:$R$2292,4,0)</f>
        <v>13.16</v>
      </c>
      <c r="D26" s="60">
        <f>VLOOKUP($A26,'Return Data'!$B$7:$R$2292,10,0)</f>
        <v>-4.6376999999999997</v>
      </c>
      <c r="E26" s="61">
        <f t="shared" si="0"/>
        <v>35</v>
      </c>
      <c r="F26" s="60">
        <f>VLOOKUP($A26,'Return Data'!$B$7:$R$2292,11,0)</f>
        <v>-0.67920000000000003</v>
      </c>
      <c r="G26" s="61">
        <f t="shared" si="1"/>
        <v>46</v>
      </c>
      <c r="H26" s="60">
        <f>VLOOKUP($A26,'Return Data'!$B$7:$R$2292,12,0)</f>
        <v>2.0945999999999998</v>
      </c>
      <c r="I26" s="61">
        <f t="shared" si="2"/>
        <v>33</v>
      </c>
      <c r="J26" s="60">
        <f>VLOOKUP($A26,'Return Data'!$B$7:$R$2292,13,0)</f>
        <v>-2.7347000000000001</v>
      </c>
      <c r="K26" s="61">
        <f t="shared" si="3"/>
        <v>41</v>
      </c>
      <c r="L26" s="60">
        <f>VLOOKUP($A26,'Return Data'!$B$7:$R$2292,17,0)</f>
        <v>8.7866</v>
      </c>
      <c r="M26" s="61">
        <f t="shared" si="4"/>
        <v>50</v>
      </c>
      <c r="N26" s="60">
        <f>VLOOKUP($A26,'Return Data'!$B$7:$R$2292,14,0)</f>
        <v>9.5669000000000004</v>
      </c>
      <c r="O26" s="61">
        <f t="shared" si="5"/>
        <v>52</v>
      </c>
      <c r="P26" s="60"/>
      <c r="Q26" s="61"/>
      <c r="R26" s="60">
        <f>VLOOKUP($A26,'Return Data'!$B$7:$R$2292,16,0)</f>
        <v>5.5334000000000003</v>
      </c>
      <c r="S26" s="62">
        <f t="shared" si="7"/>
        <v>57</v>
      </c>
    </row>
    <row r="27" spans="1:19" x14ac:dyDescent="0.3">
      <c r="A27" s="58" t="s">
        <v>287</v>
      </c>
      <c r="B27" s="59">
        <f>VLOOKUP($A27,'Return Data'!$B$7:$R$2292,3,0)</f>
        <v>44958</v>
      </c>
      <c r="C27" s="60">
        <f>VLOOKUP($A27,'Return Data'!$B$7:$R$2292,4,0)</f>
        <v>75.41</v>
      </c>
      <c r="D27" s="60">
        <f>VLOOKUP($A27,'Return Data'!$B$7:$R$2292,10,0)</f>
        <v>-5.3471000000000002</v>
      </c>
      <c r="E27" s="61">
        <f t="shared" si="0"/>
        <v>44</v>
      </c>
      <c r="F27" s="60">
        <f>VLOOKUP($A27,'Return Data'!$B$7:$R$2292,11,0)</f>
        <v>-1.6947000000000001</v>
      </c>
      <c r="G27" s="61">
        <f t="shared" si="1"/>
        <v>52</v>
      </c>
      <c r="H27" s="60">
        <f>VLOOKUP($A27,'Return Data'!$B$7:$R$2292,12,0)</f>
        <v>-2.6088</v>
      </c>
      <c r="I27" s="61">
        <f t="shared" si="2"/>
        <v>56</v>
      </c>
      <c r="J27" s="60">
        <f>VLOOKUP($A27,'Return Data'!$B$7:$R$2292,13,0)</f>
        <v>-10.5032</v>
      </c>
      <c r="K27" s="61">
        <f t="shared" si="3"/>
        <v>57</v>
      </c>
      <c r="L27" s="60">
        <f>VLOOKUP($A27,'Return Data'!$B$7:$R$2292,17,0)</f>
        <v>7.6772999999999998</v>
      </c>
      <c r="M27" s="61">
        <f t="shared" si="4"/>
        <v>52</v>
      </c>
      <c r="N27" s="60">
        <f>VLOOKUP($A27,'Return Data'!$B$7:$R$2292,14,0)</f>
        <v>11.396599999999999</v>
      </c>
      <c r="O27" s="61">
        <f t="shared" si="5"/>
        <v>46</v>
      </c>
      <c r="P27" s="60">
        <f>VLOOKUP($A27,'Return Data'!$B$7:$R$2292,15,0)</f>
        <v>8.2678999999999991</v>
      </c>
      <c r="Q27" s="61">
        <f t="shared" si="6"/>
        <v>26</v>
      </c>
      <c r="R27" s="60">
        <f>VLOOKUP($A27,'Return Data'!$B$7:$R$2292,16,0)</f>
        <v>13.3665</v>
      </c>
      <c r="S27" s="62">
        <f t="shared" si="7"/>
        <v>29</v>
      </c>
    </row>
    <row r="28" spans="1:19" x14ac:dyDescent="0.3">
      <c r="A28" s="58" t="s">
        <v>288</v>
      </c>
      <c r="B28" s="59">
        <f>VLOOKUP($A28,'Return Data'!$B$7:$R$2292,3,0)</f>
        <v>44958</v>
      </c>
      <c r="C28" s="60">
        <f>VLOOKUP($A28,'Return Data'!$B$7:$R$2292,4,0)</f>
        <v>13.8544</v>
      </c>
      <c r="D28" s="60">
        <f>VLOOKUP($A28,'Return Data'!$B$7:$R$2292,10,0)</f>
        <v>-3.7715000000000001</v>
      </c>
      <c r="E28" s="61">
        <f t="shared" si="0"/>
        <v>21</v>
      </c>
      <c r="F28" s="60">
        <f>VLOOKUP($A28,'Return Data'!$B$7:$R$2292,11,0)</f>
        <v>2.4975999999999998</v>
      </c>
      <c r="G28" s="61">
        <f t="shared" si="1"/>
        <v>13</v>
      </c>
      <c r="H28" s="60">
        <f>VLOOKUP($A28,'Return Data'!$B$7:$R$2292,12,0)</f>
        <v>5.5429000000000004</v>
      </c>
      <c r="I28" s="61">
        <f t="shared" si="2"/>
        <v>7</v>
      </c>
      <c r="J28" s="60">
        <f>VLOOKUP($A28,'Return Data'!$B$7:$R$2292,13,0)</f>
        <v>-0.73009999999999997</v>
      </c>
      <c r="K28" s="61">
        <f t="shared" si="3"/>
        <v>28</v>
      </c>
      <c r="L28" s="60">
        <f>VLOOKUP($A28,'Return Data'!$B$7:$R$2292,17,0)</f>
        <v>6.9958999999999998</v>
      </c>
      <c r="M28" s="61">
        <f t="shared" si="4"/>
        <v>54</v>
      </c>
      <c r="N28" s="60">
        <f>VLOOKUP($A28,'Return Data'!$B$7:$R$2292,14,0)</f>
        <v>8.8046000000000006</v>
      </c>
      <c r="O28" s="61">
        <f t="shared" si="5"/>
        <v>53</v>
      </c>
      <c r="P28" s="60"/>
      <c r="Q28" s="61"/>
      <c r="R28" s="60">
        <f>VLOOKUP($A28,'Return Data'!$B$7:$R$2292,16,0)</f>
        <v>10.406499999999999</v>
      </c>
      <c r="S28" s="62">
        <f t="shared" si="7"/>
        <v>46</v>
      </c>
    </row>
    <row r="29" spans="1:19" x14ac:dyDescent="0.3">
      <c r="A29" s="58" t="s">
        <v>289</v>
      </c>
      <c r="B29" s="59">
        <f>VLOOKUP($A29,'Return Data'!$B$7:$R$2292,3,0)</f>
        <v>44958</v>
      </c>
      <c r="C29" s="60">
        <f>VLOOKUP($A29,'Return Data'!$B$7:$R$2292,4,0)</f>
        <v>27.969899999999999</v>
      </c>
      <c r="D29" s="60">
        <f>VLOOKUP($A29,'Return Data'!$B$7:$R$2292,10,0)</f>
        <v>-3.6234999999999999</v>
      </c>
      <c r="E29" s="61">
        <f t="shared" si="0"/>
        <v>20</v>
      </c>
      <c r="F29" s="60">
        <f>VLOOKUP($A29,'Return Data'!$B$7:$R$2292,11,0)</f>
        <v>0.76270000000000004</v>
      </c>
      <c r="G29" s="61">
        <f t="shared" si="1"/>
        <v>35</v>
      </c>
      <c r="H29" s="60">
        <f>VLOOKUP($A29,'Return Data'!$B$7:$R$2292,12,0)</f>
        <v>3.2862</v>
      </c>
      <c r="I29" s="61">
        <f t="shared" si="2"/>
        <v>20</v>
      </c>
      <c r="J29" s="60">
        <f>VLOOKUP($A29,'Return Data'!$B$7:$R$2292,13,0)</f>
        <v>-2.9432999999999998</v>
      </c>
      <c r="K29" s="61">
        <f t="shared" si="3"/>
        <v>43</v>
      </c>
      <c r="L29" s="60">
        <f>VLOOKUP($A29,'Return Data'!$B$7:$R$2292,17,0)</f>
        <v>12.3072</v>
      </c>
      <c r="M29" s="61">
        <f t="shared" si="4"/>
        <v>38</v>
      </c>
      <c r="N29" s="60">
        <f>VLOOKUP($A29,'Return Data'!$B$7:$R$2292,14,0)</f>
        <v>14.3332</v>
      </c>
      <c r="O29" s="61">
        <f t="shared" si="5"/>
        <v>35</v>
      </c>
      <c r="P29" s="60">
        <f>VLOOKUP($A29,'Return Data'!$B$7:$R$2292,15,0)</f>
        <v>10.6319</v>
      </c>
      <c r="Q29" s="61">
        <f t="shared" si="6"/>
        <v>14</v>
      </c>
      <c r="R29" s="60">
        <f>VLOOKUP($A29,'Return Data'!$B$7:$R$2292,16,0)</f>
        <v>7.1721000000000004</v>
      </c>
      <c r="S29" s="62">
        <f t="shared" si="7"/>
        <v>56</v>
      </c>
    </row>
    <row r="30" spans="1:19" x14ac:dyDescent="0.3">
      <c r="A30" s="108" t="s">
        <v>290</v>
      </c>
      <c r="B30" s="59">
        <f>VLOOKUP($A30,'Return Data'!$B$7:$R$2292,3,0)</f>
        <v>44958</v>
      </c>
      <c r="C30" s="60">
        <f>VLOOKUP($A30,'Return Data'!$B$7:$R$2292,4,0)</f>
        <v>73.757000000000005</v>
      </c>
      <c r="D30" s="60">
        <f>VLOOKUP($A30,'Return Data'!$B$7:$R$2292,10,0)</f>
        <v>-3.5301</v>
      </c>
      <c r="E30" s="61">
        <f t="shared" si="0"/>
        <v>17</v>
      </c>
      <c r="F30" s="60">
        <f>VLOOKUP($A30,'Return Data'!$B$7:$R$2292,11,0)</f>
        <v>2.3365</v>
      </c>
      <c r="G30" s="61">
        <f t="shared" si="1"/>
        <v>17</v>
      </c>
      <c r="H30" s="60">
        <f>VLOOKUP($A30,'Return Data'!$B$7:$R$2292,12,0)</f>
        <v>4.3357000000000001</v>
      </c>
      <c r="I30" s="61">
        <f t="shared" si="2"/>
        <v>14</v>
      </c>
      <c r="J30" s="60">
        <f>VLOOKUP($A30,'Return Data'!$B$7:$R$2292,13,0)</f>
        <v>1.0398000000000001</v>
      </c>
      <c r="K30" s="61">
        <f t="shared" si="3"/>
        <v>12</v>
      </c>
      <c r="L30" s="60">
        <f>VLOOKUP($A30,'Return Data'!$B$7:$R$2292,17,0)</f>
        <v>15.552300000000001</v>
      </c>
      <c r="M30" s="61">
        <f t="shared" si="4"/>
        <v>20</v>
      </c>
      <c r="N30" s="60">
        <f>VLOOKUP($A30,'Return Data'!$B$7:$R$2292,14,0)</f>
        <v>15.0777</v>
      </c>
      <c r="O30" s="61">
        <f t="shared" si="5"/>
        <v>31</v>
      </c>
      <c r="P30" s="60">
        <f>VLOOKUP($A30,'Return Data'!$B$7:$R$2292,15,0)</f>
        <v>11.4375</v>
      </c>
      <c r="Q30" s="61">
        <f t="shared" si="6"/>
        <v>9</v>
      </c>
      <c r="R30" s="60">
        <f>VLOOKUP($A30,'Return Data'!$B$7:$R$2292,16,0)</f>
        <v>12.317</v>
      </c>
      <c r="S30" s="62">
        <f t="shared" si="7"/>
        <v>35</v>
      </c>
    </row>
    <row r="31" spans="1:19" x14ac:dyDescent="0.3">
      <c r="A31" s="58" t="s">
        <v>1831</v>
      </c>
      <c r="B31" s="59">
        <f>VLOOKUP($A31,'Return Data'!$B$7:$R$2292,3,0)</f>
        <v>44958</v>
      </c>
      <c r="C31" s="60">
        <f>VLOOKUP($A31,'Return Data'!$B$7:$R$2292,4,0)</f>
        <v>95.368700000000004</v>
      </c>
      <c r="D31" s="60">
        <f>VLOOKUP($A31,'Return Data'!$B$7:$R$2292,10,0)</f>
        <v>-6.8377999999999997</v>
      </c>
      <c r="E31" s="61">
        <f t="shared" si="0"/>
        <v>54</v>
      </c>
      <c r="F31" s="60">
        <f>VLOOKUP($A31,'Return Data'!$B$7:$R$2292,11,0)</f>
        <v>-2.7621000000000002</v>
      </c>
      <c r="G31" s="61">
        <f t="shared" si="1"/>
        <v>57</v>
      </c>
      <c r="H31" s="60">
        <f>VLOOKUP($A31,'Return Data'!$B$7:$R$2292,12,0)</f>
        <v>-1.0644</v>
      </c>
      <c r="I31" s="61">
        <f t="shared" si="2"/>
        <v>50</v>
      </c>
      <c r="J31" s="60">
        <f>VLOOKUP($A31,'Return Data'!$B$7:$R$2292,13,0)</f>
        <v>-5.0613000000000001</v>
      </c>
      <c r="K31" s="61">
        <f t="shared" si="3"/>
        <v>49</v>
      </c>
      <c r="L31" s="60">
        <f>VLOOKUP($A31,'Return Data'!$B$7:$R$2292,17,0)</f>
        <v>9.6541999999999994</v>
      </c>
      <c r="M31" s="61">
        <f t="shared" si="4"/>
        <v>49</v>
      </c>
      <c r="N31" s="60">
        <f>VLOOKUP($A31,'Return Data'!$B$7:$R$2292,14,0)</f>
        <v>8.8010999999999999</v>
      </c>
      <c r="O31" s="61">
        <f t="shared" si="5"/>
        <v>54</v>
      </c>
      <c r="P31" s="60">
        <f>VLOOKUP($A31,'Return Data'!$B$7:$R$2292,15,0)</f>
        <v>7.7508999999999997</v>
      </c>
      <c r="Q31" s="61">
        <f t="shared" si="6"/>
        <v>30</v>
      </c>
      <c r="R31" s="60">
        <f>VLOOKUP($A31,'Return Data'!$B$7:$R$2292,16,0)</f>
        <v>9.3536999999999999</v>
      </c>
      <c r="S31" s="62">
        <f t="shared" si="7"/>
        <v>52</v>
      </c>
    </row>
    <row r="32" spans="1:19" x14ac:dyDescent="0.3">
      <c r="A32" s="58" t="s">
        <v>431</v>
      </c>
      <c r="B32" s="59">
        <f>VLOOKUP($A32,'Return Data'!$B$7:$R$2292,3,0)</f>
        <v>44958</v>
      </c>
      <c r="C32" s="60">
        <f>VLOOKUP($A32,'Return Data'!$B$7:$R$2292,4,0)</f>
        <v>18.8005</v>
      </c>
      <c r="D32" s="60">
        <f>VLOOKUP($A32,'Return Data'!$B$7:$R$2292,10,0)</f>
        <v>-2.8191999999999999</v>
      </c>
      <c r="E32" s="61">
        <f t="shared" si="0"/>
        <v>13</v>
      </c>
      <c r="F32" s="60">
        <f>VLOOKUP($A32,'Return Data'!$B$7:$R$2292,11,0)</f>
        <v>0.54600000000000004</v>
      </c>
      <c r="G32" s="61">
        <f t="shared" si="1"/>
        <v>37</v>
      </c>
      <c r="H32" s="60">
        <f>VLOOKUP($A32,'Return Data'!$B$7:$R$2292,12,0)</f>
        <v>2.9262000000000001</v>
      </c>
      <c r="I32" s="61">
        <f t="shared" si="2"/>
        <v>22</v>
      </c>
      <c r="J32" s="60">
        <f>VLOOKUP($A32,'Return Data'!$B$7:$R$2292,13,0)</f>
        <v>-0.93269999999999997</v>
      </c>
      <c r="K32" s="61">
        <f t="shared" si="3"/>
        <v>31</v>
      </c>
      <c r="L32" s="60">
        <f>VLOOKUP($A32,'Return Data'!$B$7:$R$2292,17,0)</f>
        <v>16.132400000000001</v>
      </c>
      <c r="M32" s="61">
        <f t="shared" si="4"/>
        <v>18</v>
      </c>
      <c r="N32" s="60">
        <f>VLOOKUP($A32,'Return Data'!$B$7:$R$2292,14,0)</f>
        <v>16.6995</v>
      </c>
      <c r="O32" s="61">
        <f t="shared" si="5"/>
        <v>22</v>
      </c>
      <c r="P32" s="60">
        <f>VLOOKUP($A32,'Return Data'!$B$7:$R$2292,15,0)</f>
        <v>8.8390000000000004</v>
      </c>
      <c r="Q32" s="61">
        <f t="shared" si="6"/>
        <v>23</v>
      </c>
      <c r="R32" s="60">
        <f>VLOOKUP($A32,'Return Data'!$B$7:$R$2292,16,0)</f>
        <v>10.5519</v>
      </c>
      <c r="S32" s="62">
        <f t="shared" si="7"/>
        <v>45</v>
      </c>
    </row>
    <row r="33" spans="1:19" x14ac:dyDescent="0.3">
      <c r="A33" s="58" t="s">
        <v>294</v>
      </c>
      <c r="B33" s="59">
        <f>VLOOKUP($A33,'Return Data'!$B$7:$R$2292,3,0)</f>
        <v>44958</v>
      </c>
      <c r="C33" s="60">
        <f>VLOOKUP($A33,'Return Data'!$B$7:$R$2292,4,0)</f>
        <v>30.565000000000001</v>
      </c>
      <c r="D33" s="60">
        <f>VLOOKUP($A33,'Return Data'!$B$7:$R$2292,10,0)</f>
        <v>-2.4199000000000002</v>
      </c>
      <c r="E33" s="61">
        <f t="shared" si="0"/>
        <v>7</v>
      </c>
      <c r="F33" s="60">
        <f>VLOOKUP($A33,'Return Data'!$B$7:$R$2292,11,0)</f>
        <v>0.1474</v>
      </c>
      <c r="G33" s="61">
        <f t="shared" si="1"/>
        <v>40</v>
      </c>
      <c r="H33" s="60">
        <f>VLOOKUP($A33,'Return Data'!$B$7:$R$2292,12,0)</f>
        <v>0.95120000000000005</v>
      </c>
      <c r="I33" s="61">
        <f t="shared" si="2"/>
        <v>39</v>
      </c>
      <c r="J33" s="60">
        <f>VLOOKUP($A33,'Return Data'!$B$7:$R$2292,13,0)</f>
        <v>-2.7429000000000001</v>
      </c>
      <c r="K33" s="61">
        <f t="shared" si="3"/>
        <v>42</v>
      </c>
      <c r="L33" s="60">
        <f>VLOOKUP($A33,'Return Data'!$B$7:$R$2292,17,0)</f>
        <v>12.8725</v>
      </c>
      <c r="M33" s="61">
        <f t="shared" si="4"/>
        <v>36</v>
      </c>
      <c r="N33" s="60">
        <f>VLOOKUP($A33,'Return Data'!$B$7:$R$2292,14,0)</f>
        <v>16.980599999999999</v>
      </c>
      <c r="O33" s="61">
        <f t="shared" si="5"/>
        <v>20</v>
      </c>
      <c r="P33" s="60">
        <f>VLOOKUP($A33,'Return Data'!$B$7:$R$2292,15,0)</f>
        <v>12.097099999999999</v>
      </c>
      <c r="Q33" s="61">
        <f t="shared" si="6"/>
        <v>7</v>
      </c>
      <c r="R33" s="60">
        <f>VLOOKUP($A33,'Return Data'!$B$7:$R$2292,16,0)</f>
        <v>17.038399999999999</v>
      </c>
      <c r="S33" s="62">
        <f t="shared" si="7"/>
        <v>11</v>
      </c>
    </row>
    <row r="34" spans="1:19" x14ac:dyDescent="0.3">
      <c r="A34" s="58" t="s">
        <v>295</v>
      </c>
      <c r="B34" s="59">
        <f>VLOOKUP($A34,'Return Data'!$B$7:$R$2292,3,0)</f>
        <v>44958</v>
      </c>
      <c r="C34" s="60">
        <f>VLOOKUP($A34,'Return Data'!$B$7:$R$2292,4,0)</f>
        <v>26.666399999999999</v>
      </c>
      <c r="D34" s="60">
        <f>VLOOKUP($A34,'Return Data'!$B$7:$R$2292,10,0)</f>
        <v>-2.4702000000000002</v>
      </c>
      <c r="E34" s="61">
        <f t="shared" si="0"/>
        <v>8</v>
      </c>
      <c r="F34" s="60">
        <f>VLOOKUP($A34,'Return Data'!$B$7:$R$2292,11,0)</f>
        <v>3.7812999999999999</v>
      </c>
      <c r="G34" s="61">
        <f t="shared" si="1"/>
        <v>6</v>
      </c>
      <c r="H34" s="60">
        <f>VLOOKUP($A34,'Return Data'!$B$7:$R$2292,12,0)</f>
        <v>6.2050999999999998</v>
      </c>
      <c r="I34" s="61">
        <f t="shared" si="2"/>
        <v>6</v>
      </c>
      <c r="J34" s="60">
        <f>VLOOKUP($A34,'Return Data'!$B$7:$R$2292,13,0)</f>
        <v>-2.1968999999999999</v>
      </c>
      <c r="K34" s="61">
        <f t="shared" si="3"/>
        <v>40</v>
      </c>
      <c r="L34" s="60">
        <f>VLOOKUP($A34,'Return Data'!$B$7:$R$2292,17,0)</f>
        <v>12.437200000000001</v>
      </c>
      <c r="M34" s="61">
        <f t="shared" si="4"/>
        <v>37</v>
      </c>
      <c r="N34" s="60">
        <f>VLOOKUP($A34,'Return Data'!$B$7:$R$2292,14,0)</f>
        <v>11.348599999999999</v>
      </c>
      <c r="O34" s="61">
        <f t="shared" si="5"/>
        <v>47</v>
      </c>
      <c r="P34" s="60">
        <f>VLOOKUP($A34,'Return Data'!$B$7:$R$2292,15,0)</f>
        <v>7.6639999999999997</v>
      </c>
      <c r="Q34" s="61">
        <f t="shared" si="6"/>
        <v>31</v>
      </c>
      <c r="R34" s="60">
        <f>VLOOKUP($A34,'Return Data'!$B$7:$R$2292,16,0)</f>
        <v>12.982100000000001</v>
      </c>
      <c r="S34" s="62">
        <f t="shared" si="7"/>
        <v>31</v>
      </c>
    </row>
    <row r="35" spans="1:19" x14ac:dyDescent="0.3">
      <c r="A35" s="58" t="s">
        <v>1901</v>
      </c>
      <c r="B35" s="59">
        <f>VLOOKUP($A35,'Return Data'!$B$7:$R$2292,3,0)</f>
        <v>44958</v>
      </c>
      <c r="C35" s="60">
        <f>VLOOKUP($A35,'Return Data'!$B$7:$R$2292,4,0)</f>
        <v>20.070499999999999</v>
      </c>
      <c r="D35" s="60">
        <f>VLOOKUP($A35,'Return Data'!$B$7:$R$2292,10,0)</f>
        <v>-3.3668999999999998</v>
      </c>
      <c r="E35" s="61">
        <f t="shared" si="0"/>
        <v>16</v>
      </c>
      <c r="F35" s="60">
        <f>VLOOKUP($A35,'Return Data'!$B$7:$R$2292,11,0)</f>
        <v>1.1882999999999999</v>
      </c>
      <c r="G35" s="61">
        <f t="shared" si="1"/>
        <v>29</v>
      </c>
      <c r="H35" s="60">
        <f>VLOOKUP($A35,'Return Data'!$B$7:$R$2292,12,0)</f>
        <v>1.2265999999999999</v>
      </c>
      <c r="I35" s="61">
        <f t="shared" si="2"/>
        <v>38</v>
      </c>
      <c r="J35" s="60">
        <f>VLOOKUP($A35,'Return Data'!$B$7:$R$2292,13,0)</f>
        <v>-4.2648000000000001</v>
      </c>
      <c r="K35" s="61">
        <f t="shared" si="3"/>
        <v>48</v>
      </c>
      <c r="L35" s="60">
        <f>VLOOKUP($A35,'Return Data'!$B$7:$R$2292,17,0)</f>
        <v>10.442</v>
      </c>
      <c r="M35" s="61">
        <f t="shared" si="4"/>
        <v>47</v>
      </c>
      <c r="N35" s="60">
        <f>VLOOKUP($A35,'Return Data'!$B$7:$R$2292,14,0)</f>
        <v>9.7154000000000007</v>
      </c>
      <c r="O35" s="61">
        <f t="shared" si="5"/>
        <v>51</v>
      </c>
      <c r="P35" s="60">
        <f>VLOOKUP($A35,'Return Data'!$B$7:$R$2292,15,0)</f>
        <v>6.9321999999999999</v>
      </c>
      <c r="Q35" s="61">
        <f t="shared" si="6"/>
        <v>38</v>
      </c>
      <c r="R35" s="60">
        <f>VLOOKUP($A35,'Return Data'!$B$7:$R$2292,16,0)</f>
        <v>10.316000000000001</v>
      </c>
      <c r="S35" s="62">
        <f t="shared" si="7"/>
        <v>47</v>
      </c>
    </row>
    <row r="36" spans="1:19" x14ac:dyDescent="0.3">
      <c r="A36" s="58" t="s">
        <v>296</v>
      </c>
      <c r="B36" s="59">
        <f>VLOOKUP($A36,'Return Data'!$B$7:$R$2292,3,0)</f>
        <v>44958</v>
      </c>
      <c r="C36" s="60">
        <f>VLOOKUP($A36,'Return Data'!$B$7:$R$2292,4,0)</f>
        <v>78.635099999999994</v>
      </c>
      <c r="D36" s="60">
        <f>VLOOKUP($A36,'Return Data'!$B$7:$R$2292,10,0)</f>
        <v>-3.0062000000000002</v>
      </c>
      <c r="E36" s="61">
        <f t="shared" si="0"/>
        <v>15</v>
      </c>
      <c r="F36" s="60">
        <f>VLOOKUP($A36,'Return Data'!$B$7:$R$2292,11,0)</f>
        <v>1.2332000000000001</v>
      </c>
      <c r="G36" s="61">
        <f t="shared" si="1"/>
        <v>28</v>
      </c>
      <c r="H36" s="60">
        <f>VLOOKUP($A36,'Return Data'!$B$7:$R$2292,12,0)</f>
        <v>3.7776000000000001</v>
      </c>
      <c r="I36" s="61">
        <f t="shared" si="2"/>
        <v>17</v>
      </c>
      <c r="J36" s="60">
        <f>VLOOKUP($A36,'Return Data'!$B$7:$R$2292,13,0)</f>
        <v>0.32969999999999999</v>
      </c>
      <c r="K36" s="61">
        <f t="shared" si="3"/>
        <v>18</v>
      </c>
      <c r="L36" s="60">
        <f>VLOOKUP($A36,'Return Data'!$B$7:$R$2292,17,0)</f>
        <v>16.827999999999999</v>
      </c>
      <c r="M36" s="61">
        <f t="shared" si="4"/>
        <v>16</v>
      </c>
      <c r="N36" s="60">
        <f>VLOOKUP($A36,'Return Data'!$B$7:$R$2292,14,0)</f>
        <v>12.8596</v>
      </c>
      <c r="O36" s="61">
        <f t="shared" si="5"/>
        <v>41</v>
      </c>
      <c r="P36" s="60">
        <f>VLOOKUP($A36,'Return Data'!$B$7:$R$2292,15,0)</f>
        <v>3.0983999999999998</v>
      </c>
      <c r="Q36" s="61">
        <f t="shared" si="6"/>
        <v>46</v>
      </c>
      <c r="R36" s="60">
        <f>VLOOKUP($A36,'Return Data'!$B$7:$R$2292,16,0)</f>
        <v>12.601800000000001</v>
      </c>
      <c r="S36" s="62">
        <f t="shared" si="7"/>
        <v>34</v>
      </c>
    </row>
    <row r="37" spans="1:19" x14ac:dyDescent="0.3">
      <c r="A37" s="58" t="s">
        <v>297</v>
      </c>
      <c r="B37" s="59">
        <f>VLOOKUP($A37,'Return Data'!$B$7:$R$2292,3,0)</f>
        <v>44958</v>
      </c>
      <c r="C37" s="60">
        <f>VLOOKUP($A37,'Return Data'!$B$7:$R$2292,4,0)</f>
        <v>20.013400000000001</v>
      </c>
      <c r="D37" s="60">
        <f>VLOOKUP($A37,'Return Data'!$B$7:$R$2292,10,0)</f>
        <v>-1.6438999999999999</v>
      </c>
      <c r="E37" s="61">
        <f t="shared" si="0"/>
        <v>4</v>
      </c>
      <c r="F37" s="60">
        <f>VLOOKUP($A37,'Return Data'!$B$7:$R$2292,11,0)</f>
        <v>6.9195000000000002</v>
      </c>
      <c r="G37" s="61">
        <f t="shared" si="1"/>
        <v>1</v>
      </c>
      <c r="H37" s="60">
        <f>VLOOKUP($A37,'Return Data'!$B$7:$R$2292,12,0)</f>
        <v>8.6367999999999991</v>
      </c>
      <c r="I37" s="61">
        <f t="shared" si="2"/>
        <v>1</v>
      </c>
      <c r="J37" s="60">
        <f>VLOOKUP($A37,'Return Data'!$B$7:$R$2292,13,0)</f>
        <v>5.5910000000000002</v>
      </c>
      <c r="K37" s="61">
        <f t="shared" si="3"/>
        <v>2</v>
      </c>
      <c r="L37" s="60">
        <f>VLOOKUP($A37,'Return Data'!$B$7:$R$2292,17,0)</f>
        <v>19.134399999999999</v>
      </c>
      <c r="M37" s="61">
        <f t="shared" si="4"/>
        <v>14</v>
      </c>
      <c r="N37" s="60">
        <f>VLOOKUP($A37,'Return Data'!$B$7:$R$2292,14,0)</f>
        <v>22.4727</v>
      </c>
      <c r="O37" s="61">
        <f t="shared" si="5"/>
        <v>13</v>
      </c>
      <c r="P37" s="60"/>
      <c r="Q37" s="61"/>
      <c r="R37" s="60">
        <f>VLOOKUP($A37,'Return Data'!$B$7:$R$2292,16,0)</f>
        <v>21.727799999999998</v>
      </c>
      <c r="S37" s="62">
        <f t="shared" si="7"/>
        <v>3</v>
      </c>
    </row>
    <row r="38" spans="1:19" x14ac:dyDescent="0.3">
      <c r="A38" s="58" t="s">
        <v>1877</v>
      </c>
      <c r="B38" s="59">
        <f>VLOOKUP($A38,'Return Data'!$B$7:$R$2292,3,0)</f>
        <v>44958</v>
      </c>
      <c r="C38" s="60">
        <f>VLOOKUP($A38,'Return Data'!$B$7:$R$2292,4,0)</f>
        <v>24.22</v>
      </c>
      <c r="D38" s="60">
        <f>VLOOKUP($A38,'Return Data'!$B$7:$R$2292,10,0)</f>
        <v>-2.4174000000000002</v>
      </c>
      <c r="E38" s="61">
        <f t="shared" si="0"/>
        <v>6</v>
      </c>
      <c r="F38" s="60">
        <f>VLOOKUP($A38,'Return Data'!$B$7:$R$2292,11,0)</f>
        <v>3.1956000000000002</v>
      </c>
      <c r="G38" s="61">
        <f t="shared" si="1"/>
        <v>9</v>
      </c>
      <c r="H38" s="60">
        <f>VLOOKUP($A38,'Return Data'!$B$7:$R$2292,12,0)</f>
        <v>2.8887</v>
      </c>
      <c r="I38" s="61">
        <f t="shared" si="2"/>
        <v>23</v>
      </c>
      <c r="J38" s="60">
        <f>VLOOKUP($A38,'Return Data'!$B$7:$R$2292,13,0)</f>
        <v>-0.65629999999999999</v>
      </c>
      <c r="K38" s="61">
        <f t="shared" si="3"/>
        <v>27</v>
      </c>
      <c r="L38" s="60">
        <f>VLOOKUP($A38,'Return Data'!$B$7:$R$2292,17,0)</f>
        <v>16.779199999999999</v>
      </c>
      <c r="M38" s="61">
        <f t="shared" si="4"/>
        <v>17</v>
      </c>
      <c r="N38" s="60">
        <f>VLOOKUP($A38,'Return Data'!$B$7:$R$2292,14,0)</f>
        <v>18.020499999999998</v>
      </c>
      <c r="O38" s="61">
        <f t="shared" si="5"/>
        <v>17</v>
      </c>
      <c r="P38" s="60">
        <f>VLOOKUP($A38,'Return Data'!$B$7:$R$2292,15,0)</f>
        <v>10.829800000000001</v>
      </c>
      <c r="Q38" s="61">
        <f t="shared" si="6"/>
        <v>13</v>
      </c>
      <c r="R38" s="60">
        <f>VLOOKUP($A38,'Return Data'!$B$7:$R$2292,16,0)</f>
        <v>13.1739</v>
      </c>
      <c r="S38" s="62">
        <f t="shared" si="7"/>
        <v>30</v>
      </c>
    </row>
    <row r="39" spans="1:19" x14ac:dyDescent="0.3">
      <c r="A39" s="58" t="s">
        <v>301</v>
      </c>
      <c r="B39" s="59">
        <f>VLOOKUP($A39,'Return Data'!$B$7:$R$2292,3,0)</f>
        <v>44958</v>
      </c>
      <c r="C39" s="60">
        <f>VLOOKUP($A39,'Return Data'!$B$7:$R$2292,4,0)</f>
        <v>226.8982</v>
      </c>
      <c r="D39" s="60">
        <f>VLOOKUP($A39,'Return Data'!$B$7:$R$2292,10,0)</f>
        <v>-9.3064999999999998</v>
      </c>
      <c r="E39" s="61">
        <f t="shared" si="0"/>
        <v>58</v>
      </c>
      <c r="F39" s="60">
        <f>VLOOKUP($A39,'Return Data'!$B$7:$R$2292,11,0)</f>
        <v>-0.3478</v>
      </c>
      <c r="G39" s="61">
        <f t="shared" si="1"/>
        <v>44</v>
      </c>
      <c r="H39" s="60">
        <f>VLOOKUP($A39,'Return Data'!$B$7:$R$2292,12,0)</f>
        <v>-1.2721</v>
      </c>
      <c r="I39" s="61">
        <f t="shared" si="2"/>
        <v>52</v>
      </c>
      <c r="J39" s="60">
        <f>VLOOKUP($A39,'Return Data'!$B$7:$R$2292,13,0)</f>
        <v>3.2000000000000002E-3</v>
      </c>
      <c r="K39" s="61">
        <f t="shared" si="3"/>
        <v>20</v>
      </c>
      <c r="L39" s="60">
        <f>VLOOKUP($A39,'Return Data'!$B$7:$R$2292,17,0)</f>
        <v>26.4085</v>
      </c>
      <c r="M39" s="61">
        <f t="shared" si="4"/>
        <v>7</v>
      </c>
      <c r="N39" s="60">
        <f>VLOOKUP($A39,'Return Data'!$B$7:$R$2292,14,0)</f>
        <v>33.6068</v>
      </c>
      <c r="O39" s="61">
        <f t="shared" si="5"/>
        <v>1</v>
      </c>
      <c r="P39" s="60">
        <f>VLOOKUP($A39,'Return Data'!$B$7:$R$2292,15,0)</f>
        <v>18.9147</v>
      </c>
      <c r="Q39" s="61">
        <f t="shared" si="6"/>
        <v>2</v>
      </c>
      <c r="R39" s="60">
        <f>VLOOKUP($A39,'Return Data'!$B$7:$R$2292,16,0)</f>
        <v>14.636699999999999</v>
      </c>
      <c r="S39" s="62">
        <f t="shared" si="7"/>
        <v>21</v>
      </c>
    </row>
    <row r="40" spans="1:19" x14ac:dyDescent="0.3">
      <c r="A40" s="58" t="s">
        <v>302</v>
      </c>
      <c r="B40" s="59">
        <f>VLOOKUP($A40,'Return Data'!$B$7:$R$2292,3,0)</f>
        <v>44958</v>
      </c>
      <c r="C40" s="60">
        <f>VLOOKUP($A40,'Return Data'!$B$7:$R$2292,4,0)</f>
        <v>79.08</v>
      </c>
      <c r="D40" s="60">
        <f>VLOOKUP($A40,'Return Data'!$B$7:$R$2292,10,0)</f>
        <v>-0.2397</v>
      </c>
      <c r="E40" s="61">
        <f t="shared" ref="E40:E65" si="8">RANK(D40,D$8:D$65,0)</f>
        <v>2</v>
      </c>
      <c r="F40" s="60">
        <f>VLOOKUP($A40,'Return Data'!$B$7:$R$2292,11,0)</f>
        <v>3.9569000000000001</v>
      </c>
      <c r="G40" s="61">
        <f t="shared" ref="G40:G65" si="9">RANK(F40,F$8:F$65,0)</f>
        <v>5</v>
      </c>
      <c r="H40" s="60">
        <f>VLOOKUP($A40,'Return Data'!$B$7:$R$2292,12,0)</f>
        <v>7.1980000000000004</v>
      </c>
      <c r="I40" s="61">
        <f t="shared" ref="I40:I65" si="10">RANK(H40,H$8:H$65,0)</f>
        <v>4</v>
      </c>
      <c r="J40" s="60">
        <f>VLOOKUP($A40,'Return Data'!$B$7:$R$2292,13,0)</f>
        <v>4.08</v>
      </c>
      <c r="K40" s="61">
        <f t="shared" si="3"/>
        <v>5</v>
      </c>
      <c r="L40" s="60">
        <f>VLOOKUP($A40,'Return Data'!$B$7:$R$2292,17,0)</f>
        <v>12.260400000000001</v>
      </c>
      <c r="M40" s="61">
        <f t="shared" si="4"/>
        <v>39</v>
      </c>
      <c r="N40" s="60">
        <f>VLOOKUP($A40,'Return Data'!$B$7:$R$2292,14,0)</f>
        <v>14.960699999999999</v>
      </c>
      <c r="O40" s="61">
        <f t="shared" si="5"/>
        <v>32</v>
      </c>
      <c r="P40" s="60">
        <f>VLOOKUP($A40,'Return Data'!$B$7:$R$2292,15,0)</f>
        <v>7.6539999999999999</v>
      </c>
      <c r="Q40" s="61">
        <f t="shared" si="6"/>
        <v>32</v>
      </c>
      <c r="R40" s="60">
        <f>VLOOKUP($A40,'Return Data'!$B$7:$R$2292,16,0)</f>
        <v>15.603999999999999</v>
      </c>
      <c r="S40" s="62">
        <f t="shared" si="7"/>
        <v>14</v>
      </c>
    </row>
    <row r="41" spans="1:19" x14ac:dyDescent="0.3">
      <c r="A41" s="58" t="s">
        <v>373</v>
      </c>
      <c r="B41" s="59">
        <f>VLOOKUP($A41,'Return Data'!$B$7:$R$2292,3,0)</f>
        <v>44958</v>
      </c>
      <c r="C41" s="60">
        <f>VLOOKUP($A41,'Return Data'!$B$7:$R$2292,4,0)</f>
        <v>722.93871459164404</v>
      </c>
      <c r="D41" s="60">
        <f>VLOOKUP($A41,'Return Data'!$B$7:$R$2292,10,0)</f>
        <v>-2.1844000000000001</v>
      </c>
      <c r="E41" s="61">
        <f t="shared" si="8"/>
        <v>5</v>
      </c>
      <c r="F41" s="60">
        <f>VLOOKUP($A41,'Return Data'!$B$7:$R$2292,11,0)</f>
        <v>4.3564999999999996</v>
      </c>
      <c r="G41" s="61">
        <f t="shared" si="9"/>
        <v>4</v>
      </c>
      <c r="H41" s="60">
        <f>VLOOKUP($A41,'Return Data'!$B$7:$R$2292,12,0)</f>
        <v>6.8949999999999996</v>
      </c>
      <c r="I41" s="61">
        <f t="shared" si="10"/>
        <v>5</v>
      </c>
      <c r="J41" s="60">
        <f>VLOOKUP($A41,'Return Data'!$B$7:$R$2292,13,0)</f>
        <v>2.9542000000000002</v>
      </c>
      <c r="K41" s="61">
        <f t="shared" si="3"/>
        <v>9</v>
      </c>
      <c r="L41" s="60">
        <f>VLOOKUP($A41,'Return Data'!$B$7:$R$2292,17,0)</f>
        <v>14.913500000000001</v>
      </c>
      <c r="M41" s="61">
        <f t="shared" si="4"/>
        <v>28</v>
      </c>
      <c r="N41" s="60">
        <f>VLOOKUP($A41,'Return Data'!$B$7:$R$2292,14,0)</f>
        <v>16.657599999999999</v>
      </c>
      <c r="O41" s="61">
        <f t="shared" si="5"/>
        <v>23</v>
      </c>
      <c r="P41" s="60">
        <f>VLOOKUP($A41,'Return Data'!$B$7:$R$2292,15,0)</f>
        <v>9.0269999999999992</v>
      </c>
      <c r="Q41" s="61">
        <f t="shared" si="6"/>
        <v>21</v>
      </c>
      <c r="R41" s="60">
        <f>VLOOKUP($A41,'Return Data'!$B$7:$R$2292,16,0)</f>
        <v>15.414400000000001</v>
      </c>
      <c r="S41" s="62">
        <f t="shared" si="7"/>
        <v>16</v>
      </c>
    </row>
    <row r="42" spans="1:19" x14ac:dyDescent="0.3">
      <c r="A42" s="58" t="s">
        <v>304</v>
      </c>
      <c r="B42" s="59">
        <f>VLOOKUP($A42,'Return Data'!$B$7:$R$2292,3,0)</f>
        <v>44958</v>
      </c>
      <c r="C42" s="60">
        <f>VLOOKUP($A42,'Return Data'!$B$7:$R$2292,4,0)</f>
        <v>26.960599999999999</v>
      </c>
      <c r="D42" s="60">
        <f>VLOOKUP($A42,'Return Data'!$B$7:$R$2292,10,0)</f>
        <v>-5.3937999999999997</v>
      </c>
      <c r="E42" s="61">
        <f t="shared" si="8"/>
        <v>45</v>
      </c>
      <c r="F42" s="60">
        <f>VLOOKUP($A42,'Return Data'!$B$7:$R$2292,11,0)</f>
        <v>2.6934</v>
      </c>
      <c r="G42" s="61">
        <f t="shared" si="9"/>
        <v>11</v>
      </c>
      <c r="H42" s="60">
        <f>VLOOKUP($A42,'Return Data'!$B$7:$R$2292,12,0)</f>
        <v>4.0010000000000003</v>
      </c>
      <c r="I42" s="61">
        <f t="shared" si="10"/>
        <v>16</v>
      </c>
      <c r="J42" s="60">
        <f>VLOOKUP($A42,'Return Data'!$B$7:$R$2292,13,0)</f>
        <v>0.32219999999999999</v>
      </c>
      <c r="K42" s="61">
        <f t="shared" si="3"/>
        <v>19</v>
      </c>
      <c r="L42" s="60">
        <f>VLOOKUP($A42,'Return Data'!$B$7:$R$2292,17,0)</f>
        <v>22.4511</v>
      </c>
      <c r="M42" s="61">
        <f t="shared" si="4"/>
        <v>10</v>
      </c>
      <c r="N42" s="60">
        <f>VLOOKUP($A42,'Return Data'!$B$7:$R$2292,14,0)</f>
        <v>23.941400000000002</v>
      </c>
      <c r="O42" s="61">
        <f t="shared" si="5"/>
        <v>8</v>
      </c>
      <c r="P42" s="60">
        <f>VLOOKUP($A42,'Return Data'!$B$7:$R$2292,15,0)</f>
        <v>13.229200000000001</v>
      </c>
      <c r="Q42" s="61">
        <f t="shared" si="6"/>
        <v>4</v>
      </c>
      <c r="R42" s="60">
        <f>VLOOKUP($A42,'Return Data'!$B$7:$R$2292,16,0)</f>
        <v>15.5944</v>
      </c>
      <c r="S42" s="62">
        <f t="shared" si="7"/>
        <v>15</v>
      </c>
    </row>
    <row r="43" spans="1:19" x14ac:dyDescent="0.3">
      <c r="A43" s="58" t="s">
        <v>305</v>
      </c>
      <c r="B43" s="59">
        <f>VLOOKUP($A43,'Return Data'!$B$7:$R$2292,3,0)</f>
        <v>44958</v>
      </c>
      <c r="C43" s="60">
        <f>VLOOKUP($A43,'Return Data'!$B$7:$R$2292,4,0)</f>
        <v>27.356300000000001</v>
      </c>
      <c r="D43" s="60">
        <f>VLOOKUP($A43,'Return Data'!$B$7:$R$2292,10,0)</f>
        <v>-5.4861000000000004</v>
      </c>
      <c r="E43" s="61">
        <f t="shared" si="8"/>
        <v>47</v>
      </c>
      <c r="F43" s="60">
        <f>VLOOKUP($A43,'Return Data'!$B$7:$R$2292,11,0)</f>
        <v>2.1959</v>
      </c>
      <c r="G43" s="61">
        <f t="shared" si="9"/>
        <v>19</v>
      </c>
      <c r="H43" s="60">
        <f>VLOOKUP($A43,'Return Data'!$B$7:$R$2292,12,0)</f>
        <v>2.8342999999999998</v>
      </c>
      <c r="I43" s="61">
        <f t="shared" si="10"/>
        <v>25</v>
      </c>
      <c r="J43" s="60">
        <f>VLOOKUP($A43,'Return Data'!$B$7:$R$2292,13,0)</f>
        <v>-1.0753999999999999</v>
      </c>
      <c r="K43" s="61">
        <f t="shared" si="3"/>
        <v>32</v>
      </c>
      <c r="L43" s="60">
        <f>VLOOKUP($A43,'Return Data'!$B$7:$R$2292,17,0)</f>
        <v>20.984200000000001</v>
      </c>
      <c r="M43" s="61">
        <f t="shared" si="4"/>
        <v>12</v>
      </c>
      <c r="N43" s="60">
        <f>VLOOKUP($A43,'Return Data'!$B$7:$R$2292,14,0)</f>
        <v>23.290600000000001</v>
      </c>
      <c r="O43" s="61">
        <f t="shared" si="5"/>
        <v>11</v>
      </c>
      <c r="P43" s="60">
        <f>VLOOKUP($A43,'Return Data'!$B$7:$R$2292,15,0)</f>
        <v>12.470800000000001</v>
      </c>
      <c r="Q43" s="61">
        <f t="shared" si="6"/>
        <v>6</v>
      </c>
      <c r="R43" s="60">
        <f>VLOOKUP($A43,'Return Data'!$B$7:$R$2292,16,0)</f>
        <v>13.654500000000001</v>
      </c>
      <c r="S43" s="62">
        <f t="shared" si="7"/>
        <v>27</v>
      </c>
    </row>
    <row r="44" spans="1:19" x14ac:dyDescent="0.3">
      <c r="A44" s="58" t="s">
        <v>306</v>
      </c>
      <c r="B44" s="59">
        <f>VLOOKUP($A44,'Return Data'!$B$7:$R$2292,3,0)</f>
        <v>44958</v>
      </c>
      <c r="C44" s="60">
        <f>VLOOKUP($A44,'Return Data'!$B$7:$R$2292,4,0)</f>
        <v>26.154900000000001</v>
      </c>
      <c r="D44" s="60">
        <f>VLOOKUP($A44,'Return Data'!$B$7:$R$2292,10,0)</f>
        <v>-5.3364000000000003</v>
      </c>
      <c r="E44" s="61">
        <f t="shared" si="8"/>
        <v>43</v>
      </c>
      <c r="F44" s="60">
        <f>VLOOKUP($A44,'Return Data'!$B$7:$R$2292,11,0)</f>
        <v>2.6278000000000001</v>
      </c>
      <c r="G44" s="61">
        <f t="shared" si="9"/>
        <v>12</v>
      </c>
      <c r="H44" s="60">
        <f>VLOOKUP($A44,'Return Data'!$B$7:$R$2292,12,0)</f>
        <v>3.6749000000000001</v>
      </c>
      <c r="I44" s="61">
        <f t="shared" si="10"/>
        <v>18</v>
      </c>
      <c r="J44" s="60">
        <f>VLOOKUP($A44,'Return Data'!$B$7:$R$2292,13,0)</f>
        <v>-0.20760000000000001</v>
      </c>
      <c r="K44" s="61">
        <f t="shared" si="3"/>
        <v>25</v>
      </c>
      <c r="L44" s="60">
        <f>VLOOKUP($A44,'Return Data'!$B$7:$R$2292,17,0)</f>
        <v>21.936800000000002</v>
      </c>
      <c r="M44" s="61">
        <f t="shared" si="4"/>
        <v>11</v>
      </c>
      <c r="N44" s="60">
        <f>VLOOKUP($A44,'Return Data'!$B$7:$R$2292,14,0)</f>
        <v>22.975200000000001</v>
      </c>
      <c r="O44" s="61">
        <f t="shared" si="5"/>
        <v>12</v>
      </c>
      <c r="P44" s="60">
        <f>VLOOKUP($A44,'Return Data'!$B$7:$R$2292,15,0)</f>
        <v>11.750299999999999</v>
      </c>
      <c r="Q44" s="61">
        <f t="shared" si="6"/>
        <v>8</v>
      </c>
      <c r="R44" s="60">
        <f>VLOOKUP($A44,'Return Data'!$B$7:$R$2292,16,0)</f>
        <v>12.8605</v>
      </c>
      <c r="S44" s="62">
        <f t="shared" si="7"/>
        <v>32</v>
      </c>
    </row>
    <row r="45" spans="1:19" x14ac:dyDescent="0.3">
      <c r="A45" s="58" t="s">
        <v>307</v>
      </c>
      <c r="B45" s="59">
        <f>VLOOKUP($A45,'Return Data'!$B$7:$R$2292,3,0)</f>
        <v>44958</v>
      </c>
      <c r="C45" s="60">
        <f>VLOOKUP($A45,'Return Data'!$B$7:$R$2292,4,0)</f>
        <v>30.134799999999998</v>
      </c>
      <c r="D45" s="60">
        <f>VLOOKUP($A45,'Return Data'!$B$7:$R$2292,10,0)</f>
        <v>-5.7374000000000001</v>
      </c>
      <c r="E45" s="61">
        <f t="shared" si="8"/>
        <v>51</v>
      </c>
      <c r="F45" s="60">
        <f>VLOOKUP($A45,'Return Data'!$B$7:$R$2292,11,0)</f>
        <v>-1.6594</v>
      </c>
      <c r="G45" s="61">
        <f t="shared" si="9"/>
        <v>51</v>
      </c>
      <c r="H45" s="60">
        <f>VLOOKUP($A45,'Return Data'!$B$7:$R$2292,12,0)</f>
        <v>-2.0322</v>
      </c>
      <c r="I45" s="61">
        <f t="shared" si="10"/>
        <v>54</v>
      </c>
      <c r="J45" s="60">
        <f>VLOOKUP($A45,'Return Data'!$B$7:$R$2292,13,0)</f>
        <v>-1.1737</v>
      </c>
      <c r="K45" s="61">
        <f t="shared" si="3"/>
        <v>34</v>
      </c>
      <c r="L45" s="60">
        <f>VLOOKUP($A45,'Return Data'!$B$7:$R$2292,17,0)</f>
        <v>25.433800000000002</v>
      </c>
      <c r="M45" s="61">
        <f t="shared" si="4"/>
        <v>8</v>
      </c>
      <c r="N45" s="60">
        <f>VLOOKUP($A45,'Return Data'!$B$7:$R$2292,14,0)</f>
        <v>26.500800000000002</v>
      </c>
      <c r="O45" s="61">
        <f t="shared" si="5"/>
        <v>3</v>
      </c>
      <c r="P45" s="60">
        <f>VLOOKUP($A45,'Return Data'!$B$7:$R$2292,15,0)</f>
        <v>17.029699999999998</v>
      </c>
      <c r="Q45" s="61">
        <f t="shared" si="6"/>
        <v>3</v>
      </c>
      <c r="R45" s="60">
        <f>VLOOKUP($A45,'Return Data'!$B$7:$R$2292,16,0)</f>
        <v>20.775400000000001</v>
      </c>
      <c r="S45" s="62">
        <f t="shared" si="7"/>
        <v>4</v>
      </c>
    </row>
    <row r="46" spans="1:19" x14ac:dyDescent="0.3">
      <c r="A46" s="58" t="s">
        <v>308</v>
      </c>
      <c r="B46" s="59">
        <f>VLOOKUP($A46,'Return Data'!$B$7:$R$2292,3,0)</f>
        <v>44958</v>
      </c>
      <c r="C46" s="60">
        <f>VLOOKUP($A46,'Return Data'!$B$7:$R$2292,4,0)</f>
        <v>17.952400000000001</v>
      </c>
      <c r="D46" s="60">
        <f>VLOOKUP($A46,'Return Data'!$B$7:$R$2292,10,0)</f>
        <v>-4.0137999999999998</v>
      </c>
      <c r="E46" s="61">
        <f t="shared" si="8"/>
        <v>23</v>
      </c>
      <c r="F46" s="60">
        <f>VLOOKUP($A46,'Return Data'!$B$7:$R$2292,11,0)</f>
        <v>2.7343000000000002</v>
      </c>
      <c r="G46" s="61">
        <f t="shared" si="9"/>
        <v>10</v>
      </c>
      <c r="H46" s="60">
        <f>VLOOKUP($A46,'Return Data'!$B$7:$R$2292,12,0)</f>
        <v>4.0260999999999996</v>
      </c>
      <c r="I46" s="61">
        <f t="shared" si="10"/>
        <v>15</v>
      </c>
      <c r="J46" s="60">
        <f>VLOOKUP($A46,'Return Data'!$B$7:$R$2292,13,0)</f>
        <v>-0.1729</v>
      </c>
      <c r="K46" s="61">
        <f t="shared" si="3"/>
        <v>24</v>
      </c>
      <c r="L46" s="60">
        <f>VLOOKUP($A46,'Return Data'!$B$7:$R$2292,17,0)</f>
        <v>14.5314</v>
      </c>
      <c r="M46" s="61">
        <f t="shared" si="4"/>
        <v>30</v>
      </c>
      <c r="N46" s="60">
        <f>VLOOKUP($A46,'Return Data'!$B$7:$R$2292,14,0)</f>
        <v>16.254999999999999</v>
      </c>
      <c r="O46" s="61">
        <f t="shared" si="5"/>
        <v>26</v>
      </c>
      <c r="P46" s="60"/>
      <c r="Q46" s="61"/>
      <c r="R46" s="60">
        <f>VLOOKUP($A46,'Return Data'!$B$7:$R$2292,16,0)</f>
        <v>13.7303</v>
      </c>
      <c r="S46" s="62">
        <f t="shared" si="7"/>
        <v>25</v>
      </c>
    </row>
    <row r="47" spans="1:19" x14ac:dyDescent="0.3">
      <c r="A47" s="58" t="s">
        <v>309</v>
      </c>
      <c r="B47" s="59">
        <f>VLOOKUP($A47,'Return Data'!$B$7:$R$2292,3,0)</f>
        <v>44958</v>
      </c>
      <c r="C47" s="60">
        <f>VLOOKUP($A47,'Return Data'!$B$7:$R$2292,4,0)</f>
        <v>16.4542</v>
      </c>
      <c r="D47" s="60">
        <f>VLOOKUP($A47,'Return Data'!$B$7:$R$2292,10,0)</f>
        <v>-5.4802</v>
      </c>
      <c r="E47" s="61">
        <f t="shared" si="8"/>
        <v>46</v>
      </c>
      <c r="F47" s="60">
        <f>VLOOKUP($A47,'Return Data'!$B$7:$R$2292,11,0)</f>
        <v>0.38500000000000001</v>
      </c>
      <c r="G47" s="61">
        <f t="shared" si="9"/>
        <v>38</v>
      </c>
      <c r="H47" s="60">
        <f>VLOOKUP($A47,'Return Data'!$B$7:$R$2292,12,0)</f>
        <v>1.4089</v>
      </c>
      <c r="I47" s="61">
        <f t="shared" si="10"/>
        <v>37</v>
      </c>
      <c r="J47" s="60">
        <f>VLOOKUP($A47,'Return Data'!$B$7:$R$2292,13,0)</f>
        <v>-1.3443000000000001</v>
      </c>
      <c r="K47" s="61">
        <f t="shared" si="3"/>
        <v>35</v>
      </c>
      <c r="L47" s="60">
        <f>VLOOKUP($A47,'Return Data'!$B$7:$R$2292,17,0)</f>
        <v>15.015000000000001</v>
      </c>
      <c r="M47" s="61">
        <f t="shared" si="4"/>
        <v>27</v>
      </c>
      <c r="N47" s="60">
        <f>VLOOKUP($A47,'Return Data'!$B$7:$R$2292,14,0)</f>
        <v>14.511200000000001</v>
      </c>
      <c r="O47" s="61">
        <f t="shared" si="5"/>
        <v>34</v>
      </c>
      <c r="P47" s="60"/>
      <c r="Q47" s="61"/>
      <c r="R47" s="60">
        <f>VLOOKUP($A47,'Return Data'!$B$7:$R$2292,16,0)</f>
        <v>10.8024</v>
      </c>
      <c r="S47" s="62">
        <f t="shared" si="7"/>
        <v>42</v>
      </c>
    </row>
    <row r="48" spans="1:19" x14ac:dyDescent="0.3">
      <c r="A48" s="58" t="s">
        <v>310</v>
      </c>
      <c r="B48" s="59">
        <f>VLOOKUP($A48,'Return Data'!$B$7:$R$2292,3,0)</f>
        <v>0</v>
      </c>
      <c r="C48" s="60">
        <f>VLOOKUP($A48,'Return Data'!$B$7:$R$2292,4,0)</f>
        <v>0</v>
      </c>
      <c r="D48" s="60">
        <f>VLOOKUP($A48,'Return Data'!$B$7:$R$2292,10,0)</f>
        <v>0</v>
      </c>
      <c r="E48" s="61">
        <f t="shared" si="8"/>
        <v>1</v>
      </c>
      <c r="F48" s="60">
        <f>VLOOKUP($A48,'Return Data'!$B$7:$R$2292,11,0)</f>
        <v>0</v>
      </c>
      <c r="G48" s="61">
        <f t="shared" si="9"/>
        <v>42</v>
      </c>
      <c r="H48" s="60">
        <f>VLOOKUP($A48,'Return Data'!$B$7:$R$2292,12,0)</f>
        <v>0</v>
      </c>
      <c r="I48" s="61">
        <f t="shared" si="10"/>
        <v>47</v>
      </c>
      <c r="J48" s="60">
        <f>VLOOKUP($A48,'Return Data'!$B$7:$R$2292,13,0)</f>
        <v>0</v>
      </c>
      <c r="K48" s="61">
        <f t="shared" si="3"/>
        <v>21</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44958</v>
      </c>
      <c r="C49" s="60">
        <f>VLOOKUP($A49,'Return Data'!$B$7:$R$2292,4,0)</f>
        <v>61.046100000000003</v>
      </c>
      <c r="D49" s="60">
        <f>VLOOKUP($A49,'Return Data'!$B$7:$R$2292,10,0)</f>
        <v>-4.6161000000000003</v>
      </c>
      <c r="E49" s="61">
        <f t="shared" si="8"/>
        <v>34</v>
      </c>
      <c r="F49" s="60">
        <f>VLOOKUP($A49,'Return Data'!$B$7:$R$2292,11,0)</f>
        <v>-0.1108</v>
      </c>
      <c r="G49" s="61">
        <f t="shared" si="9"/>
        <v>43</v>
      </c>
      <c r="H49" s="60">
        <f>VLOOKUP($A49,'Return Data'!$B$7:$R$2292,12,0)</f>
        <v>2.3896000000000002</v>
      </c>
      <c r="I49" s="61">
        <f t="shared" si="10"/>
        <v>30</v>
      </c>
      <c r="J49" s="60">
        <f>VLOOKUP($A49,'Return Data'!$B$7:$R$2292,13,0)</f>
        <v>4.7347000000000001</v>
      </c>
      <c r="K49" s="61">
        <f t="shared" si="3"/>
        <v>4</v>
      </c>
      <c r="L49" s="60">
        <f>VLOOKUP($A49,'Return Data'!$B$7:$R$2292,17,0)</f>
        <v>24.512599999999999</v>
      </c>
      <c r="M49" s="61">
        <f t="shared" si="4"/>
        <v>9</v>
      </c>
      <c r="N49" s="60">
        <f>VLOOKUP($A49,'Return Data'!$B$7:$R$2292,14,0)</f>
        <v>27.394600000000001</v>
      </c>
      <c r="O49" s="61">
        <f t="shared" si="5"/>
        <v>2</v>
      </c>
      <c r="P49" s="60">
        <f>VLOOKUP($A49,'Return Data'!$B$7:$R$2292,15,0)</f>
        <v>19.749099999999999</v>
      </c>
      <c r="Q49" s="61">
        <f t="shared" si="6"/>
        <v>1</v>
      </c>
      <c r="R49" s="60">
        <f>VLOOKUP($A49,'Return Data'!$B$7:$R$2292,16,0)</f>
        <v>22.666699999999999</v>
      </c>
      <c r="S49" s="62">
        <f t="shared" si="7"/>
        <v>2</v>
      </c>
    </row>
    <row r="50" spans="1:19" x14ac:dyDescent="0.3">
      <c r="A50" s="58" t="s">
        <v>312</v>
      </c>
      <c r="B50" s="59">
        <f>VLOOKUP($A50,'Return Data'!$B$7:$R$2292,3,0)</f>
        <v>44958</v>
      </c>
      <c r="C50" s="60">
        <f>VLOOKUP($A50,'Return Data'!$B$7:$R$2292,4,0)</f>
        <v>15.026400000000001</v>
      </c>
      <c r="D50" s="60">
        <f>VLOOKUP($A50,'Return Data'!$B$7:$R$2292,10,0)</f>
        <v>-5.8844000000000003</v>
      </c>
      <c r="E50" s="61">
        <f t="shared" si="8"/>
        <v>52</v>
      </c>
      <c r="F50" s="60">
        <f>VLOOKUP($A50,'Return Data'!$B$7:$R$2292,11,0)</f>
        <v>-1.1935</v>
      </c>
      <c r="G50" s="61">
        <f t="shared" si="9"/>
        <v>48</v>
      </c>
      <c r="H50" s="60">
        <f>VLOOKUP($A50,'Return Data'!$B$7:$R$2292,12,0)</f>
        <v>0.37140000000000001</v>
      </c>
      <c r="I50" s="61">
        <f t="shared" si="10"/>
        <v>44</v>
      </c>
      <c r="J50" s="60">
        <f>VLOOKUP($A50,'Return Data'!$B$7:$R$2292,13,0)</f>
        <v>-3.5638000000000001</v>
      </c>
      <c r="K50" s="61">
        <f t="shared" si="3"/>
        <v>46</v>
      </c>
      <c r="L50" s="60">
        <f>VLOOKUP($A50,'Return Data'!$B$7:$R$2292,17,0)</f>
        <v>7.8452999999999999</v>
      </c>
      <c r="M50" s="61">
        <f t="shared" si="4"/>
        <v>51</v>
      </c>
      <c r="N50" s="60">
        <f>VLOOKUP($A50,'Return Data'!$B$7:$R$2292,14,0)</f>
        <v>10.242599999999999</v>
      </c>
      <c r="O50" s="61">
        <f t="shared" si="5"/>
        <v>49</v>
      </c>
      <c r="P50" s="60"/>
      <c r="Q50" s="61"/>
      <c r="R50" s="60">
        <f>VLOOKUP($A50,'Return Data'!$B$7:$R$2292,16,0)</f>
        <v>10.6554</v>
      </c>
      <c r="S50" s="62">
        <f t="shared" si="7"/>
        <v>44</v>
      </c>
    </row>
    <row r="51" spans="1:19" x14ac:dyDescent="0.3">
      <c r="A51" s="58" t="s">
        <v>313</v>
      </c>
      <c r="B51" s="59">
        <f>VLOOKUP($A51,'Return Data'!$B$7:$R$2292,3,0)</f>
        <v>44958</v>
      </c>
      <c r="C51" s="60">
        <f>VLOOKUP($A51,'Return Data'!$B$7:$R$2292,4,0)</f>
        <v>151.13730000000001</v>
      </c>
      <c r="D51" s="60">
        <f>VLOOKUP($A51,'Return Data'!$B$7:$R$2292,10,0)</f>
        <v>-3.7965</v>
      </c>
      <c r="E51" s="61">
        <f t="shared" si="8"/>
        <v>22</v>
      </c>
      <c r="F51" s="60">
        <f>VLOOKUP($A51,'Return Data'!$B$7:$R$2292,11,0)</f>
        <v>1.3163</v>
      </c>
      <c r="G51" s="61">
        <f t="shared" si="9"/>
        <v>27</v>
      </c>
      <c r="H51" s="60">
        <f>VLOOKUP($A51,'Return Data'!$B$7:$R$2292,12,0)</f>
        <v>4.5296000000000003</v>
      </c>
      <c r="I51" s="61">
        <f t="shared" si="10"/>
        <v>12</v>
      </c>
      <c r="J51" s="60">
        <f>VLOOKUP($A51,'Return Data'!$B$7:$R$2292,13,0)</f>
        <v>0.67100000000000004</v>
      </c>
      <c r="K51" s="61">
        <f t="shared" si="3"/>
        <v>15</v>
      </c>
      <c r="L51" s="60">
        <f>VLOOKUP($A51,'Return Data'!$B$7:$R$2292,17,0)</f>
        <v>14.2858</v>
      </c>
      <c r="M51" s="61">
        <f t="shared" si="4"/>
        <v>31</v>
      </c>
      <c r="N51" s="60">
        <f>VLOOKUP($A51,'Return Data'!$B$7:$R$2292,14,0)</f>
        <v>13.278700000000001</v>
      </c>
      <c r="O51" s="61">
        <f t="shared" si="5"/>
        <v>40</v>
      </c>
      <c r="P51" s="60">
        <f>VLOOKUP($A51,'Return Data'!$B$7:$R$2292,15,0)</f>
        <v>6.8986000000000001</v>
      </c>
      <c r="Q51" s="61">
        <f t="shared" si="6"/>
        <v>39</v>
      </c>
      <c r="R51" s="60">
        <f>VLOOKUP($A51,'Return Data'!$B$7:$R$2292,16,0)</f>
        <v>14.708</v>
      </c>
      <c r="S51" s="62">
        <f t="shared" si="7"/>
        <v>20</v>
      </c>
    </row>
    <row r="52" spans="1:19" x14ac:dyDescent="0.3">
      <c r="A52" s="58" t="s">
        <v>314</v>
      </c>
      <c r="B52" s="59">
        <f>VLOOKUP($A52,'Return Data'!$B$7:$R$2292,3,0)</f>
        <v>44958</v>
      </c>
      <c r="C52" s="60">
        <f>VLOOKUP($A52,'Return Data'!$B$7:$R$2292,4,0)</f>
        <v>19.015799999999999</v>
      </c>
      <c r="D52" s="60">
        <f>VLOOKUP($A52,'Return Data'!$B$7:$R$2292,10,0)</f>
        <v>-5.625</v>
      </c>
      <c r="E52" s="61">
        <f t="shared" si="8"/>
        <v>48</v>
      </c>
      <c r="F52" s="60">
        <f>VLOOKUP($A52,'Return Data'!$B$7:$R$2292,11,0)</f>
        <v>2.1991999999999998</v>
      </c>
      <c r="G52" s="61">
        <f t="shared" si="9"/>
        <v>18</v>
      </c>
      <c r="H52" s="60">
        <f>VLOOKUP($A52,'Return Data'!$B$7:$R$2292,12,0)</f>
        <v>0.68200000000000005</v>
      </c>
      <c r="I52" s="61">
        <f t="shared" si="10"/>
        <v>41</v>
      </c>
      <c r="J52" s="60">
        <f>VLOOKUP($A52,'Return Data'!$B$7:$R$2292,13,0)</f>
        <v>0.85389999999999999</v>
      </c>
      <c r="K52" s="61">
        <f t="shared" si="3"/>
        <v>13</v>
      </c>
      <c r="L52" s="60">
        <f>VLOOKUP($A52,'Return Data'!$B$7:$R$2292,17,0)</f>
        <v>30.8597</v>
      </c>
      <c r="M52" s="61">
        <f t="shared" si="4"/>
        <v>5</v>
      </c>
      <c r="N52" s="60">
        <f>VLOOKUP($A52,'Return Data'!$B$7:$R$2292,14,0)</f>
        <v>24.439599999999999</v>
      </c>
      <c r="O52" s="61">
        <f t="shared" si="5"/>
        <v>7</v>
      </c>
      <c r="P52" s="60">
        <f>VLOOKUP($A52,'Return Data'!$B$7:$R$2292,15,0)</f>
        <v>6.1144999999999996</v>
      </c>
      <c r="Q52" s="61">
        <f t="shared" si="6"/>
        <v>42</v>
      </c>
      <c r="R52" s="60">
        <f>VLOOKUP($A52,'Return Data'!$B$7:$R$2292,16,0)</f>
        <v>10.907</v>
      </c>
      <c r="S52" s="62">
        <f t="shared" si="7"/>
        <v>40</v>
      </c>
    </row>
    <row r="53" spans="1:19" x14ac:dyDescent="0.3">
      <c r="A53" s="58" t="s">
        <v>315</v>
      </c>
      <c r="B53" s="59">
        <f>VLOOKUP($A53,'Return Data'!$B$7:$R$2292,3,0)</f>
        <v>44958</v>
      </c>
      <c r="C53" s="60">
        <f>VLOOKUP($A53,'Return Data'!$B$7:$R$2292,4,0)</f>
        <v>16.4345</v>
      </c>
      <c r="D53" s="60">
        <f>VLOOKUP($A53,'Return Data'!$B$7:$R$2292,10,0)</f>
        <v>-5.6421000000000001</v>
      </c>
      <c r="E53" s="61">
        <f t="shared" si="8"/>
        <v>49</v>
      </c>
      <c r="F53" s="60">
        <f>VLOOKUP($A53,'Return Data'!$B$7:$R$2292,11,0)</f>
        <v>2.0459000000000001</v>
      </c>
      <c r="G53" s="61">
        <f t="shared" si="9"/>
        <v>20</v>
      </c>
      <c r="H53" s="60">
        <f>VLOOKUP($A53,'Return Data'!$B$7:$R$2292,12,0)</f>
        <v>0.73060000000000003</v>
      </c>
      <c r="I53" s="61">
        <f t="shared" si="10"/>
        <v>40</v>
      </c>
      <c r="J53" s="60">
        <f>VLOOKUP($A53,'Return Data'!$B$7:$R$2292,13,0)</f>
        <v>0.84799999999999998</v>
      </c>
      <c r="K53" s="61">
        <f t="shared" si="3"/>
        <v>14</v>
      </c>
      <c r="L53" s="60">
        <f>VLOOKUP($A53,'Return Data'!$B$7:$R$2292,17,0)</f>
        <v>31.706399999999999</v>
      </c>
      <c r="M53" s="61">
        <f t="shared" si="4"/>
        <v>3</v>
      </c>
      <c r="N53" s="60">
        <f>VLOOKUP($A53,'Return Data'!$B$7:$R$2292,14,0)</f>
        <v>25.0549</v>
      </c>
      <c r="O53" s="61">
        <f t="shared" si="5"/>
        <v>5</v>
      </c>
      <c r="P53" s="60">
        <f>VLOOKUP($A53,'Return Data'!$B$7:$R$2292,15,0)</f>
        <v>6.4337</v>
      </c>
      <c r="Q53" s="61">
        <f t="shared" si="6"/>
        <v>41</v>
      </c>
      <c r="R53" s="60">
        <f>VLOOKUP($A53,'Return Data'!$B$7:$R$2292,16,0)</f>
        <v>8.8428000000000004</v>
      </c>
      <c r="S53" s="62">
        <f t="shared" si="7"/>
        <v>53</v>
      </c>
    </row>
    <row r="54" spans="1:19" x14ac:dyDescent="0.3">
      <c r="A54" s="58" t="s">
        <v>316</v>
      </c>
      <c r="B54" s="59">
        <f>VLOOKUP($A54,'Return Data'!$B$7:$R$2292,3,0)</f>
        <v>44958</v>
      </c>
      <c r="C54" s="60">
        <f>VLOOKUP($A54,'Return Data'!$B$7:$R$2292,4,0)</f>
        <v>15.173</v>
      </c>
      <c r="D54" s="60">
        <f>VLOOKUP($A54,'Return Data'!$B$7:$R$2292,10,0)</f>
        <v>-5.2369000000000003</v>
      </c>
      <c r="E54" s="61">
        <f t="shared" si="8"/>
        <v>42</v>
      </c>
      <c r="F54" s="60">
        <f>VLOOKUP($A54,'Return Data'!$B$7:$R$2292,11,0)</f>
        <v>1.8015000000000001</v>
      </c>
      <c r="G54" s="61">
        <f t="shared" si="9"/>
        <v>22</v>
      </c>
      <c r="H54" s="60">
        <f>VLOOKUP($A54,'Return Data'!$B$7:$R$2292,12,0)</f>
        <v>0.36709999999999998</v>
      </c>
      <c r="I54" s="61">
        <f t="shared" si="10"/>
        <v>45</v>
      </c>
      <c r="J54" s="60">
        <f>VLOOKUP($A54,'Return Data'!$B$7:$R$2292,13,0)</f>
        <v>0.62409999999999999</v>
      </c>
      <c r="K54" s="61">
        <f t="shared" si="3"/>
        <v>16</v>
      </c>
      <c r="L54" s="60">
        <f>VLOOKUP($A54,'Return Data'!$B$7:$R$2292,17,0)</f>
        <v>33.327199999999998</v>
      </c>
      <c r="M54" s="61">
        <f t="shared" si="4"/>
        <v>1</v>
      </c>
      <c r="N54" s="60">
        <f>VLOOKUP($A54,'Return Data'!$B$7:$R$2292,14,0)</f>
        <v>25.398</v>
      </c>
      <c r="O54" s="61">
        <f t="shared" si="5"/>
        <v>4</v>
      </c>
      <c r="P54" s="60">
        <f>VLOOKUP($A54,'Return Data'!$B$7:$R$2292,15,0)</f>
        <v>7.0785</v>
      </c>
      <c r="Q54" s="61">
        <f t="shared" si="6"/>
        <v>36</v>
      </c>
      <c r="R54" s="60">
        <f>VLOOKUP($A54,'Return Data'!$B$7:$R$2292,16,0)</f>
        <v>8.1081000000000003</v>
      </c>
      <c r="S54" s="62">
        <f t="shared" si="7"/>
        <v>55</v>
      </c>
    </row>
    <row r="55" spans="1:19" x14ac:dyDescent="0.3">
      <c r="A55" s="58" t="s">
        <v>317</v>
      </c>
      <c r="B55" s="59">
        <f>VLOOKUP($A55,'Return Data'!$B$7:$R$2292,3,0)</f>
        <v>44958</v>
      </c>
      <c r="C55" s="60">
        <f>VLOOKUP($A55,'Return Data'!$B$7:$R$2292,4,0)</f>
        <v>15.9993</v>
      </c>
      <c r="D55" s="60">
        <f>VLOOKUP($A55,'Return Data'!$B$7:$R$2292,10,0)</f>
        <v>-5.6829000000000001</v>
      </c>
      <c r="E55" s="61">
        <f t="shared" si="8"/>
        <v>50</v>
      </c>
      <c r="F55" s="60">
        <f>VLOOKUP($A55,'Return Data'!$B$7:$R$2292,11,0)</f>
        <v>1.1308</v>
      </c>
      <c r="G55" s="61">
        <f t="shared" si="9"/>
        <v>31</v>
      </c>
      <c r="H55" s="60">
        <f>VLOOKUP($A55,'Return Data'!$B$7:$R$2292,12,0)</f>
        <v>-0.8337</v>
      </c>
      <c r="I55" s="61">
        <f t="shared" si="10"/>
        <v>49</v>
      </c>
      <c r="J55" s="60">
        <f>VLOOKUP($A55,'Return Data'!$B$7:$R$2292,13,0)</f>
        <v>-0.60260000000000002</v>
      </c>
      <c r="K55" s="61">
        <f t="shared" si="3"/>
        <v>26</v>
      </c>
      <c r="L55" s="60">
        <f>VLOOKUP($A55,'Return Data'!$B$7:$R$2292,17,0)</f>
        <v>31.392099999999999</v>
      </c>
      <c r="M55" s="61">
        <f t="shared" si="4"/>
        <v>4</v>
      </c>
      <c r="N55" s="60">
        <f>VLOOKUP($A55,'Return Data'!$B$7:$R$2292,14,0)</f>
        <v>24.775300000000001</v>
      </c>
      <c r="O55" s="61">
        <f t="shared" si="5"/>
        <v>6</v>
      </c>
      <c r="P55" s="60">
        <f>VLOOKUP($A55,'Return Data'!$B$7:$R$2292,15,0)</f>
        <v>7.1959999999999997</v>
      </c>
      <c r="Q55" s="61">
        <f t="shared" si="6"/>
        <v>34</v>
      </c>
      <c r="R55" s="60">
        <f>VLOOKUP($A55,'Return Data'!$B$7:$R$2292,16,0)</f>
        <v>8.7857000000000003</v>
      </c>
      <c r="S55" s="62">
        <f t="shared" si="7"/>
        <v>54</v>
      </c>
    </row>
    <row r="56" spans="1:19" x14ac:dyDescent="0.3">
      <c r="A56" s="58" t="s">
        <v>318</v>
      </c>
      <c r="B56" s="59">
        <f>VLOOKUP($A56,'Return Data'!$B$7:$R$2292,3,0)</f>
        <v>44958</v>
      </c>
      <c r="C56" s="60">
        <f>VLOOKUP($A56,'Return Data'!$B$7:$R$2292,4,0)</f>
        <v>16.093</v>
      </c>
      <c r="D56" s="60">
        <f>VLOOKUP($A56,'Return Data'!$B$7:$R$2292,10,0)</f>
        <v>-4.8692000000000002</v>
      </c>
      <c r="E56" s="61">
        <f t="shared" si="8"/>
        <v>38</v>
      </c>
      <c r="F56" s="60">
        <f>VLOOKUP($A56,'Return Data'!$B$7:$R$2292,11,0)</f>
        <v>1.7262999999999999</v>
      </c>
      <c r="G56" s="61">
        <f t="shared" si="9"/>
        <v>23</v>
      </c>
      <c r="H56" s="60">
        <f>VLOOKUP($A56,'Return Data'!$B$7:$R$2292,12,0)</f>
        <v>2.8582999999999998</v>
      </c>
      <c r="I56" s="61">
        <f t="shared" si="10"/>
        <v>24</v>
      </c>
      <c r="J56" s="60">
        <f>VLOOKUP($A56,'Return Data'!$B$7:$R$2292,13,0)</f>
        <v>3.3006000000000002</v>
      </c>
      <c r="K56" s="61">
        <f t="shared" si="3"/>
        <v>7</v>
      </c>
      <c r="L56" s="60">
        <f>VLOOKUP($A56,'Return Data'!$B$7:$R$2292,17,0)</f>
        <v>31.744299999999999</v>
      </c>
      <c r="M56" s="61">
        <f t="shared" si="4"/>
        <v>2</v>
      </c>
      <c r="N56" s="60">
        <f>VLOOKUP($A56,'Return Data'!$B$7:$R$2292,14,0)</f>
        <v>23.898499999999999</v>
      </c>
      <c r="O56" s="61">
        <f t="shared" si="5"/>
        <v>9</v>
      </c>
      <c r="P56" s="60"/>
      <c r="Q56" s="61"/>
      <c r="R56" s="60">
        <f>VLOOKUP($A56,'Return Data'!$B$7:$R$2292,16,0)</f>
        <v>10.303100000000001</v>
      </c>
      <c r="S56" s="62">
        <f t="shared" si="7"/>
        <v>48</v>
      </c>
    </row>
    <row r="57" spans="1:19" x14ac:dyDescent="0.3">
      <c r="A57" s="58" t="s">
        <v>319</v>
      </c>
      <c r="B57" s="59">
        <f>VLOOKUP($A57,'Return Data'!$B$7:$R$2292,3,0)</f>
        <v>44958</v>
      </c>
      <c r="C57" s="60">
        <f>VLOOKUP($A57,'Return Data'!$B$7:$R$2292,4,0)</f>
        <v>24.439599999999999</v>
      </c>
      <c r="D57" s="60">
        <f>VLOOKUP($A57,'Return Data'!$B$7:$R$2292,10,0)</f>
        <v>-2.5327999999999999</v>
      </c>
      <c r="E57" s="61">
        <f t="shared" si="8"/>
        <v>9</v>
      </c>
      <c r="F57" s="60">
        <f>VLOOKUP($A57,'Return Data'!$B$7:$R$2292,11,0)</f>
        <v>2.3391000000000002</v>
      </c>
      <c r="G57" s="61">
        <f t="shared" si="9"/>
        <v>16</v>
      </c>
      <c r="H57" s="60">
        <f>VLOOKUP($A57,'Return Data'!$B$7:$R$2292,12,0)</f>
        <v>5.4589999999999996</v>
      </c>
      <c r="I57" s="61">
        <f t="shared" si="10"/>
        <v>9</v>
      </c>
      <c r="J57" s="60">
        <f>VLOOKUP($A57,'Return Data'!$B$7:$R$2292,13,0)</f>
        <v>2.891</v>
      </c>
      <c r="K57" s="61">
        <f t="shared" si="3"/>
        <v>10</v>
      </c>
      <c r="L57" s="60">
        <f>VLOOKUP($A57,'Return Data'!$B$7:$R$2292,17,0)</f>
        <v>15.386699999999999</v>
      </c>
      <c r="M57" s="61">
        <f t="shared" si="4"/>
        <v>23</v>
      </c>
      <c r="N57" s="60">
        <f>VLOOKUP($A57,'Return Data'!$B$7:$R$2292,14,0)</f>
        <v>16.121600000000001</v>
      </c>
      <c r="O57" s="61">
        <f t="shared" si="5"/>
        <v>29</v>
      </c>
      <c r="P57" s="60">
        <f>VLOOKUP($A57,'Return Data'!$B$7:$R$2292,15,0)</f>
        <v>10.2776</v>
      </c>
      <c r="Q57" s="61">
        <f t="shared" si="6"/>
        <v>16</v>
      </c>
      <c r="R57" s="60">
        <f>VLOOKUP($A57,'Return Data'!$B$7:$R$2292,16,0)</f>
        <v>13.8888</v>
      </c>
      <c r="S57" s="62">
        <f t="shared" si="7"/>
        <v>24</v>
      </c>
    </row>
    <row r="58" spans="1:19" x14ac:dyDescent="0.3">
      <c r="A58" s="58" t="s">
        <v>320</v>
      </c>
      <c r="B58" s="59">
        <f>VLOOKUP($A58,'Return Data'!$B$7:$R$2292,3,0)</f>
        <v>44958</v>
      </c>
      <c r="C58" s="60">
        <f>VLOOKUP($A58,'Return Data'!$B$7:$R$2292,4,0)</f>
        <v>22.4465</v>
      </c>
      <c r="D58" s="60">
        <f>VLOOKUP($A58,'Return Data'!$B$7:$R$2292,10,0)</f>
        <v>-2.7216</v>
      </c>
      <c r="E58" s="61">
        <f t="shared" si="8"/>
        <v>11</v>
      </c>
      <c r="F58" s="60">
        <f>VLOOKUP($A58,'Return Data'!$B$7:$R$2292,11,0)</f>
        <v>2.4369999999999998</v>
      </c>
      <c r="G58" s="61">
        <f t="shared" si="9"/>
        <v>14</v>
      </c>
      <c r="H58" s="60">
        <f>VLOOKUP($A58,'Return Data'!$B$7:$R$2292,12,0)</f>
        <v>5.5217999999999998</v>
      </c>
      <c r="I58" s="61">
        <f t="shared" si="10"/>
        <v>8</v>
      </c>
      <c r="J58" s="60">
        <f>VLOOKUP($A58,'Return Data'!$B$7:$R$2292,13,0)</f>
        <v>3.1444000000000001</v>
      </c>
      <c r="K58" s="61">
        <f t="shared" si="3"/>
        <v>8</v>
      </c>
      <c r="L58" s="60">
        <f>VLOOKUP($A58,'Return Data'!$B$7:$R$2292,17,0)</f>
        <v>15.725300000000001</v>
      </c>
      <c r="M58" s="61">
        <f t="shared" si="4"/>
        <v>19</v>
      </c>
      <c r="N58" s="60">
        <f>VLOOKUP($A58,'Return Data'!$B$7:$R$2292,14,0)</f>
        <v>16.258299999999998</v>
      </c>
      <c r="O58" s="61">
        <f t="shared" si="5"/>
        <v>25</v>
      </c>
      <c r="P58" s="60">
        <f>VLOOKUP($A58,'Return Data'!$B$7:$R$2292,15,0)</f>
        <v>9.9910999999999994</v>
      </c>
      <c r="Q58" s="61">
        <f t="shared" si="6"/>
        <v>18</v>
      </c>
      <c r="R58" s="60">
        <f>VLOOKUP($A58,'Return Data'!$B$7:$R$2292,16,0)</f>
        <v>10.834199999999999</v>
      </c>
      <c r="S58" s="62">
        <f t="shared" si="7"/>
        <v>41</v>
      </c>
    </row>
    <row r="59" spans="1:19" x14ac:dyDescent="0.3">
      <c r="A59" s="58" t="s">
        <v>321</v>
      </c>
      <c r="B59" s="59">
        <f>VLOOKUP($A59,'Return Data'!$B$7:$R$2292,3,0)</f>
        <v>44958</v>
      </c>
      <c r="C59" s="60">
        <f>VLOOKUP($A59,'Return Data'!$B$7:$R$2292,4,0)</f>
        <v>18.607299999999999</v>
      </c>
      <c r="D59" s="60">
        <f>VLOOKUP($A59,'Return Data'!$B$7:$R$2292,10,0)</f>
        <v>-4.8040000000000003</v>
      </c>
      <c r="E59" s="61">
        <f t="shared" si="8"/>
        <v>37</v>
      </c>
      <c r="F59" s="60">
        <f>VLOOKUP($A59,'Return Data'!$B$7:$R$2292,11,0)</f>
        <v>1.7137</v>
      </c>
      <c r="G59" s="61">
        <f t="shared" si="9"/>
        <v>24</v>
      </c>
      <c r="H59" s="60">
        <f>VLOOKUP($A59,'Return Data'!$B$7:$R$2292,12,0)</f>
        <v>2.6825000000000001</v>
      </c>
      <c r="I59" s="61">
        <f t="shared" si="10"/>
        <v>26</v>
      </c>
      <c r="J59" s="60">
        <f>VLOOKUP($A59,'Return Data'!$B$7:$R$2292,13,0)</f>
        <v>2.8022</v>
      </c>
      <c r="K59" s="61">
        <f t="shared" si="3"/>
        <v>11</v>
      </c>
      <c r="L59" s="60">
        <f>VLOOKUP($A59,'Return Data'!$B$7:$R$2292,17,0)</f>
        <v>30.622199999999999</v>
      </c>
      <c r="M59" s="61">
        <f t="shared" si="4"/>
        <v>6</v>
      </c>
      <c r="N59" s="60">
        <f>VLOOKUP($A59,'Return Data'!$B$7:$R$2292,14,0)</f>
        <v>23.7437</v>
      </c>
      <c r="O59" s="61">
        <f t="shared" si="5"/>
        <v>10</v>
      </c>
      <c r="P59" s="60"/>
      <c r="Q59" s="61"/>
      <c r="R59" s="60">
        <f>VLOOKUP($A59,'Return Data'!$B$7:$R$2292,16,0)</f>
        <v>14.4621</v>
      </c>
      <c r="S59" s="62">
        <f t="shared" si="7"/>
        <v>22</v>
      </c>
    </row>
    <row r="60" spans="1:19" x14ac:dyDescent="0.3">
      <c r="A60" s="58" t="s">
        <v>1857</v>
      </c>
      <c r="B60" s="59">
        <f>VLOOKUP($A60,'Return Data'!$B$7:$R$2292,3,0)</f>
        <v>44958</v>
      </c>
      <c r="C60" s="60">
        <f>VLOOKUP($A60,'Return Data'!$B$7:$R$2292,4,0)</f>
        <v>501.39039701803301</v>
      </c>
      <c r="D60" s="60">
        <f>VLOOKUP($A60,'Return Data'!$B$7:$R$2292,10,0)</f>
        <v>-4.1963999999999997</v>
      </c>
      <c r="E60" s="61">
        <f t="shared" si="8"/>
        <v>26</v>
      </c>
      <c r="F60" s="60">
        <f>VLOOKUP($A60,'Return Data'!$B$7:$R$2292,11,0)</f>
        <v>1.1426000000000001</v>
      </c>
      <c r="G60" s="61">
        <f t="shared" si="9"/>
        <v>30</v>
      </c>
      <c r="H60" s="60">
        <f>VLOOKUP($A60,'Return Data'!$B$7:$R$2292,12,0)</f>
        <v>3.4232</v>
      </c>
      <c r="I60" s="61">
        <f t="shared" si="10"/>
        <v>19</v>
      </c>
      <c r="J60" s="60">
        <f>VLOOKUP($A60,'Return Data'!$B$7:$R$2292,13,0)</f>
        <v>-0.90349999999999997</v>
      </c>
      <c r="K60" s="61">
        <f t="shared" si="3"/>
        <v>30</v>
      </c>
      <c r="L60" s="60">
        <f>VLOOKUP($A60,'Return Data'!$B$7:$R$2292,17,0)</f>
        <v>13.9251</v>
      </c>
      <c r="M60" s="61">
        <f t="shared" si="4"/>
        <v>33</v>
      </c>
      <c r="N60" s="60">
        <f>VLOOKUP($A60,'Return Data'!$B$7:$R$2292,14,0)</f>
        <v>16.855499999999999</v>
      </c>
      <c r="O60" s="61">
        <f t="shared" si="5"/>
        <v>21</v>
      </c>
      <c r="P60" s="60">
        <f>VLOOKUP($A60,'Return Data'!$B$7:$R$2292,15,0)</f>
        <v>8.3161000000000005</v>
      </c>
      <c r="Q60" s="61">
        <f t="shared" si="6"/>
        <v>25</v>
      </c>
      <c r="R60" s="60">
        <f>VLOOKUP($A60,'Return Data'!$B$7:$R$2292,16,0)</f>
        <v>15.692</v>
      </c>
      <c r="S60" s="62">
        <f t="shared" si="7"/>
        <v>13</v>
      </c>
    </row>
    <row r="61" spans="1:19" x14ac:dyDescent="0.3">
      <c r="A61" s="58" t="s">
        <v>322</v>
      </c>
      <c r="B61" s="59">
        <f>VLOOKUP($A61,'Return Data'!$B$7:$R$2292,3,0)</f>
        <v>44958</v>
      </c>
      <c r="C61" s="60">
        <f>VLOOKUP($A61,'Return Data'!$B$7:$R$2292,4,0)</f>
        <v>28.7379</v>
      </c>
      <c r="D61" s="60">
        <f>VLOOKUP($A61,'Return Data'!$B$7:$R$2292,10,0)</f>
        <v>-3.5790000000000002</v>
      </c>
      <c r="E61" s="61">
        <f t="shared" si="8"/>
        <v>19</v>
      </c>
      <c r="F61" s="60">
        <f>VLOOKUP($A61,'Return Data'!$B$7:$R$2292,11,0)</f>
        <v>1.9950000000000001</v>
      </c>
      <c r="G61" s="61">
        <f t="shared" si="9"/>
        <v>21</v>
      </c>
      <c r="H61" s="60">
        <f>VLOOKUP($A61,'Return Data'!$B$7:$R$2292,12,0)</f>
        <v>4.8844000000000003</v>
      </c>
      <c r="I61" s="61">
        <f t="shared" si="10"/>
        <v>10</v>
      </c>
      <c r="J61" s="60">
        <f>VLOOKUP($A61,'Return Data'!$B$7:$R$2292,13,0)</f>
        <v>0.54620000000000002</v>
      </c>
      <c r="K61" s="61">
        <f t="shared" si="3"/>
        <v>17</v>
      </c>
      <c r="L61" s="60">
        <f>VLOOKUP($A61,'Return Data'!$B$7:$R$2292,17,0)</f>
        <v>13.3004</v>
      </c>
      <c r="M61" s="61">
        <f t="shared" si="4"/>
        <v>35</v>
      </c>
      <c r="N61" s="60">
        <f>VLOOKUP($A61,'Return Data'!$B$7:$R$2292,14,0)</f>
        <v>14.211399999999999</v>
      </c>
      <c r="O61" s="61">
        <f t="shared" si="5"/>
        <v>36</v>
      </c>
      <c r="P61" s="60">
        <f>VLOOKUP($A61,'Return Data'!$B$7:$R$2292,15,0)</f>
        <v>9.5122</v>
      </c>
      <c r="Q61" s="61">
        <f t="shared" si="6"/>
        <v>19</v>
      </c>
      <c r="R61" s="60">
        <f>VLOOKUP($A61,'Return Data'!$B$7:$R$2292,16,0)</f>
        <v>13.545999999999999</v>
      </c>
      <c r="S61" s="62">
        <f t="shared" si="7"/>
        <v>28</v>
      </c>
    </row>
    <row r="62" spans="1:19" x14ac:dyDescent="0.3">
      <c r="A62" s="58" t="s">
        <v>323</v>
      </c>
      <c r="B62" s="59">
        <f>VLOOKUP($A62,'Return Data'!$B$7:$R$2292,3,0)</f>
        <v>44958</v>
      </c>
      <c r="C62" s="60">
        <f>VLOOKUP($A62,'Return Data'!$B$7:$R$2292,4,0)</f>
        <v>178.95225341279499</v>
      </c>
      <c r="D62" s="60">
        <f>VLOOKUP($A62,'Return Data'!$B$7:$R$2292,10,0)</f>
        <v>-0.54859999999999998</v>
      </c>
      <c r="E62" s="61">
        <f t="shared" si="8"/>
        <v>3</v>
      </c>
      <c r="F62" s="60">
        <f>VLOOKUP($A62,'Return Data'!$B$7:$R$2292,11,0)</f>
        <v>6.7874999999999996</v>
      </c>
      <c r="G62" s="61">
        <f t="shared" si="9"/>
        <v>2</v>
      </c>
      <c r="H62" s="60">
        <f>VLOOKUP($A62,'Return Data'!$B$7:$R$2292,12,0)</f>
        <v>4.4588000000000001</v>
      </c>
      <c r="I62" s="61">
        <f t="shared" si="10"/>
        <v>13</v>
      </c>
      <c r="J62" s="60">
        <f>VLOOKUP($A62,'Return Data'!$B$7:$R$2292,13,0)</f>
        <v>3.3956</v>
      </c>
      <c r="K62" s="61">
        <f t="shared" si="3"/>
        <v>6</v>
      </c>
      <c r="L62" s="60">
        <f>VLOOKUP($A62,'Return Data'!$B$7:$R$2292,17,0)</f>
        <v>12.138199999999999</v>
      </c>
      <c r="M62" s="61">
        <f t="shared" si="4"/>
        <v>40</v>
      </c>
      <c r="N62" s="60">
        <f>VLOOKUP($A62,'Return Data'!$B$7:$R$2292,14,0)</f>
        <v>13.8857</v>
      </c>
      <c r="O62" s="61">
        <f t="shared" si="5"/>
        <v>37</v>
      </c>
      <c r="P62" s="60">
        <f>VLOOKUP($A62,'Return Data'!$B$7:$R$2292,15,0)</f>
        <v>8.5474999999999994</v>
      </c>
      <c r="Q62" s="61">
        <f t="shared" si="6"/>
        <v>24</v>
      </c>
      <c r="R62" s="60">
        <f>VLOOKUP($A62,'Return Data'!$B$7:$R$2292,16,0)</f>
        <v>11.338100000000001</v>
      </c>
      <c r="S62" s="62">
        <f t="shared" si="7"/>
        <v>37</v>
      </c>
    </row>
    <row r="63" spans="1:19" x14ac:dyDescent="0.3">
      <c r="A63" s="58" t="s">
        <v>324</v>
      </c>
      <c r="B63" s="59">
        <f>VLOOKUP($A63,'Return Data'!$B$7:$R$2292,3,0)</f>
        <v>44958</v>
      </c>
      <c r="C63" s="60">
        <f>VLOOKUP($A63,'Return Data'!$B$7:$R$2292,4,0)</f>
        <v>41.72</v>
      </c>
      <c r="D63" s="60">
        <f>VLOOKUP($A63,'Return Data'!$B$7:$R$2292,10,0)</f>
        <v>-4.5964</v>
      </c>
      <c r="E63" s="61">
        <f t="shared" si="8"/>
        <v>33</v>
      </c>
      <c r="F63" s="60">
        <f>VLOOKUP($A63,'Return Data'!$B$7:$R$2292,11,0)</f>
        <v>0.94359999999999999</v>
      </c>
      <c r="G63" s="61">
        <f t="shared" si="9"/>
        <v>33</v>
      </c>
      <c r="H63" s="60">
        <f>VLOOKUP($A63,'Return Data'!$B$7:$R$2292,12,0)</f>
        <v>2.5312999999999999</v>
      </c>
      <c r="I63" s="61">
        <f t="shared" si="10"/>
        <v>27</v>
      </c>
      <c r="J63" s="60">
        <f>VLOOKUP($A63,'Return Data'!$B$7:$R$2292,13,0)</f>
        <v>-0.14360000000000001</v>
      </c>
      <c r="K63" s="61">
        <f t="shared" si="3"/>
        <v>23</v>
      </c>
      <c r="L63" s="60">
        <f>VLOOKUP($A63,'Return Data'!$B$7:$R$2292,17,0)</f>
        <v>14.7028</v>
      </c>
      <c r="M63" s="61">
        <f t="shared" si="4"/>
        <v>29</v>
      </c>
      <c r="N63" s="60">
        <f>VLOOKUP($A63,'Return Data'!$B$7:$R$2292,14,0)</f>
        <v>17.174499999999998</v>
      </c>
      <c r="O63" s="61">
        <f t="shared" si="5"/>
        <v>19</v>
      </c>
      <c r="P63" s="60">
        <f>VLOOKUP($A63,'Return Data'!$B$7:$R$2292,15,0)</f>
        <v>10.8764</v>
      </c>
      <c r="Q63" s="61">
        <f t="shared" si="6"/>
        <v>12</v>
      </c>
      <c r="R63" s="60">
        <f>VLOOKUP($A63,'Return Data'!$B$7:$R$2292,16,0)</f>
        <v>13.7097</v>
      </c>
      <c r="S63" s="62">
        <f t="shared" si="7"/>
        <v>26</v>
      </c>
    </row>
    <row r="64" spans="1:19" x14ac:dyDescent="0.3">
      <c r="A64" s="58" t="s">
        <v>330</v>
      </c>
      <c r="B64" s="59">
        <f>VLOOKUP($A64,'Return Data'!$B$7:$R$2292,3,0)</f>
        <v>44958</v>
      </c>
      <c r="C64" s="60">
        <f>VLOOKUP($A64,'Return Data'!$B$7:$R$2292,4,0)</f>
        <v>137.80590000000001</v>
      </c>
      <c r="D64" s="60">
        <f>VLOOKUP($A64,'Return Data'!$B$7:$R$2292,10,0)</f>
        <v>-6.0335999999999999</v>
      </c>
      <c r="E64" s="61">
        <f t="shared" si="8"/>
        <v>53</v>
      </c>
      <c r="F64" s="60">
        <f>VLOOKUP($A64,'Return Data'!$B$7:$R$2292,11,0)</f>
        <v>-1.6286</v>
      </c>
      <c r="G64" s="61">
        <f t="shared" si="9"/>
        <v>50</v>
      </c>
      <c r="H64" s="60">
        <f>VLOOKUP($A64,'Return Data'!$B$7:$R$2292,12,0)</f>
        <v>0.18820000000000001</v>
      </c>
      <c r="I64" s="61">
        <f t="shared" si="10"/>
        <v>46</v>
      </c>
      <c r="J64" s="60">
        <f>VLOOKUP($A64,'Return Data'!$B$7:$R$2292,13,0)</f>
        <v>-6.7393999999999998</v>
      </c>
      <c r="K64" s="61">
        <f t="shared" si="3"/>
        <v>54</v>
      </c>
      <c r="L64" s="60">
        <f>VLOOKUP($A64,'Return Data'!$B$7:$R$2292,17,0)</f>
        <v>9.9789999999999992</v>
      </c>
      <c r="M64" s="61">
        <f t="shared" si="4"/>
        <v>48</v>
      </c>
      <c r="N64" s="60">
        <f>VLOOKUP($A64,'Return Data'!$B$7:$R$2292,14,0)</f>
        <v>13.6035</v>
      </c>
      <c r="O64" s="61">
        <f t="shared" si="5"/>
        <v>39</v>
      </c>
      <c r="P64" s="60">
        <f>VLOOKUP($A64,'Return Data'!$B$7:$R$2292,15,0)</f>
        <v>9.0252999999999997</v>
      </c>
      <c r="Q64" s="61">
        <f t="shared" si="6"/>
        <v>22</v>
      </c>
      <c r="R64" s="60">
        <f>VLOOKUP($A64,'Return Data'!$B$7:$R$2292,16,0)</f>
        <v>11.2432</v>
      </c>
      <c r="S64" s="62">
        <f t="shared" si="7"/>
        <v>38</v>
      </c>
    </row>
    <row r="65" spans="1:19" x14ac:dyDescent="0.3">
      <c r="A65" s="58" t="s">
        <v>331</v>
      </c>
      <c r="B65" s="59">
        <f>VLOOKUP($A65,'Return Data'!$B$7:$R$2292,3,0)</f>
        <v>44958</v>
      </c>
      <c r="C65" s="60">
        <f>VLOOKUP($A65,'Return Data'!$B$7:$R$2292,4,0)</f>
        <v>227.63921776819001</v>
      </c>
      <c r="D65" s="60">
        <f>VLOOKUP($A65,'Return Data'!$B$7:$R$2292,10,0)</f>
        <v>-3.5777000000000001</v>
      </c>
      <c r="E65" s="61">
        <f t="shared" si="8"/>
        <v>18</v>
      </c>
      <c r="F65" s="60">
        <f>VLOOKUP($A65,'Return Data'!$B$7:$R$2292,11,0)</f>
        <v>1.3614999999999999</v>
      </c>
      <c r="G65" s="61">
        <f t="shared" si="9"/>
        <v>26</v>
      </c>
      <c r="H65" s="60">
        <f>VLOOKUP($A65,'Return Data'!$B$7:$R$2292,12,0)</f>
        <v>2.4167999999999998</v>
      </c>
      <c r="I65" s="61">
        <f t="shared" si="10"/>
        <v>28</v>
      </c>
      <c r="J65" s="60">
        <f>VLOOKUP($A65,'Return Data'!$B$7:$R$2292,13,0)</f>
        <v>-1.5022</v>
      </c>
      <c r="K65" s="61">
        <f t="shared" si="3"/>
        <v>36</v>
      </c>
      <c r="L65" s="60">
        <f>VLOOKUP($A65,'Return Data'!$B$7:$R$2292,17,0)</f>
        <v>11.515700000000001</v>
      </c>
      <c r="M65" s="61">
        <f t="shared" si="4"/>
        <v>42</v>
      </c>
      <c r="N65" s="60">
        <f>VLOOKUP($A65,'Return Data'!$B$7:$R$2292,14,0)</f>
        <v>12.5001</v>
      </c>
      <c r="O65" s="61">
        <f t="shared" si="5"/>
        <v>43</v>
      </c>
      <c r="P65" s="60">
        <f>VLOOKUP($A65,'Return Data'!$B$7:$R$2292,15,0)</f>
        <v>8.2417999999999996</v>
      </c>
      <c r="Q65" s="61">
        <f t="shared" si="6"/>
        <v>27</v>
      </c>
      <c r="R65" s="60">
        <f>VLOOKUP($A65,'Return Data'!$B$7:$R$2292,16,0)</f>
        <v>17.038900000000002</v>
      </c>
      <c r="S65" s="62">
        <f t="shared" si="7"/>
        <v>10</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-4.2881482758620688</v>
      </c>
      <c r="E67" s="69"/>
      <c r="F67" s="70">
        <f>AVERAGE(F8:F65)</f>
        <v>1.0355568965517243</v>
      </c>
      <c r="G67" s="69"/>
      <c r="H67" s="70">
        <f>AVERAGE(H8:H65)</f>
        <v>2.2166431034482756</v>
      </c>
      <c r="I67" s="69"/>
      <c r="J67" s="70">
        <f>AVERAGE(J8:J65)</f>
        <v>-1.1922586206896546</v>
      </c>
      <c r="K67" s="69"/>
      <c r="L67" s="70">
        <f>AVERAGE(L8:L65)</f>
        <v>15.482951724137932</v>
      </c>
      <c r="M67" s="69"/>
      <c r="N67" s="70">
        <f>AVERAGE(N8:N65)</f>
        <v>16.081406896551723</v>
      </c>
      <c r="O67" s="69"/>
      <c r="P67" s="70">
        <f>AVERAGE(P8:P65)</f>
        <v>9.1209127659574492</v>
      </c>
      <c r="Q67" s="69"/>
      <c r="R67" s="70">
        <f>AVERAGE(R8:R65)</f>
        <v>13.353934482758619</v>
      </c>
      <c r="S67" s="71"/>
    </row>
    <row r="68" spans="1:19" x14ac:dyDescent="0.3">
      <c r="A68" s="68" t="s">
        <v>28</v>
      </c>
      <c r="B68" s="69"/>
      <c r="C68" s="69"/>
      <c r="D68" s="70">
        <f>MIN(D8:D65)</f>
        <v>-9.3064999999999998</v>
      </c>
      <c r="E68" s="69"/>
      <c r="F68" s="70">
        <f>MIN(F8:F65)</f>
        <v>-7.3506</v>
      </c>
      <c r="G68" s="69"/>
      <c r="H68" s="70">
        <f>MIN(H8:H65)</f>
        <v>-8.2217000000000002</v>
      </c>
      <c r="I68" s="69"/>
      <c r="J68" s="70">
        <f>MIN(J8:J65)</f>
        <v>-12.688599999999999</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0</v>
      </c>
      <c r="E69" s="73"/>
      <c r="F69" s="74">
        <f>MAX(F8:F65)</f>
        <v>6.9195000000000002</v>
      </c>
      <c r="G69" s="73"/>
      <c r="H69" s="74">
        <f>MAX(H8:H65)</f>
        <v>8.6367999999999991</v>
      </c>
      <c r="I69" s="73"/>
      <c r="J69" s="74">
        <f>MAX(J8:J65)</f>
        <v>7.3212999999999999</v>
      </c>
      <c r="K69" s="73"/>
      <c r="L69" s="74">
        <f>MAX(L8:L65)</f>
        <v>33.327199999999998</v>
      </c>
      <c r="M69" s="73"/>
      <c r="N69" s="74">
        <f>MAX(N8:N65)</f>
        <v>33.6068</v>
      </c>
      <c r="O69" s="73"/>
      <c r="P69" s="74">
        <f>MAX(P8:P65)</f>
        <v>19.749099999999999</v>
      </c>
      <c r="Q69" s="73"/>
      <c r="R69" s="74">
        <f>MAX(R8:R65)</f>
        <v>23.014199999999999</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1765</v>
      </c>
      <c r="B8" s="59">
        <f>VLOOKUP($A8,'Return Data'!$B$7:$R$2292,3,0)</f>
        <v>44958</v>
      </c>
      <c r="C8" s="60">
        <f>VLOOKUP($A8,'Return Data'!$B$7:$R$2292,4,0)</f>
        <v>12</v>
      </c>
      <c r="D8" s="60">
        <f>VLOOKUP($A8,'Return Data'!$B$7:$R$2292,8,0)</f>
        <v>-1.9608000000000001</v>
      </c>
      <c r="E8" s="61">
        <f>RANK(D8,D$8:D$15,0)</f>
        <v>6</v>
      </c>
      <c r="F8" s="60">
        <f>VLOOKUP($A8,'Return Data'!$B$7:$R$2292,9,0)</f>
        <v>-3.0695000000000001</v>
      </c>
      <c r="G8" s="61">
        <f t="shared" ref="G8" si="0">RANK(F8,F$8:F$15,0)</f>
        <v>6</v>
      </c>
      <c r="H8" s="60">
        <f>VLOOKUP($A8,'Return Data'!$B$7:$R$2292,10,0)</f>
        <v>-7.4074</v>
      </c>
      <c r="I8" s="61">
        <f t="shared" ref="I8" si="1">RANK(H8,H$8:H$15,0)</f>
        <v>8</v>
      </c>
      <c r="J8" s="60">
        <f>VLOOKUP($A8,'Return Data'!$B$7:$R$2292,11,0)</f>
        <v>-3.4594</v>
      </c>
      <c r="K8" s="61">
        <f t="shared" ref="K8" si="2">RANK(J8,J$8:J$15,0)</f>
        <v>8</v>
      </c>
      <c r="L8" s="60">
        <f>VLOOKUP($A8,'Return Data'!$B$7:$R$2292,12,0)</f>
        <v>-3.6145</v>
      </c>
      <c r="M8" s="61">
        <f t="shared" ref="M8" si="3">RANK(L8,L$8:L$15,0)</f>
        <v>8</v>
      </c>
      <c r="N8" s="60">
        <f>VLOOKUP($A8,'Return Data'!$B$7:$R$2292,13,0)</f>
        <v>-11.045199999999999</v>
      </c>
      <c r="O8" s="61">
        <f t="shared" ref="O8:O9" si="4">RANK(N8,N$8:N$15,0)</f>
        <v>8</v>
      </c>
      <c r="P8" s="60">
        <f>VLOOKUP($A8,'Return Data'!$B$7:$R$2292,16,0)</f>
        <v>9.0391999999999992</v>
      </c>
      <c r="Q8" s="62">
        <f t="shared" ref="Q8" si="5">RANK(P8,P$8:P$15,0)</f>
        <v>8</v>
      </c>
    </row>
    <row r="9" spans="1:18" x14ac:dyDescent="0.3">
      <c r="A9" s="58" t="s">
        <v>377</v>
      </c>
      <c r="B9" s="59">
        <f>VLOOKUP($A9,'Return Data'!$B$7:$R$2292,3,0)</f>
        <v>44958</v>
      </c>
      <c r="C9" s="60">
        <f>VLOOKUP($A9,'Return Data'!$B$7:$R$2292,4,0)</f>
        <v>15.13</v>
      </c>
      <c r="D9" s="60">
        <f>VLOOKUP($A9,'Return Data'!$B$7:$R$2292,8,0)</f>
        <v>-1.0464</v>
      </c>
      <c r="E9" s="61">
        <f t="shared" ref="E9:E15" si="6">RANK(D9,D$8:D$15,0)</f>
        <v>1</v>
      </c>
      <c r="F9" s="60">
        <f>VLOOKUP($A9,'Return Data'!$B$7:$R$2292,9,0)</f>
        <v>-1.6894</v>
      </c>
      <c r="G9" s="61">
        <f t="shared" ref="G9" si="7">RANK(F9,F$8:F$15,0)</f>
        <v>4</v>
      </c>
      <c r="H9" s="60">
        <f>VLOOKUP($A9,'Return Data'!$B$7:$R$2292,10,0)</f>
        <v>-2.4500000000000002</v>
      </c>
      <c r="I9" s="61">
        <f t="shared" ref="I9" si="8">RANK(H9,H$8:H$15,0)</f>
        <v>3</v>
      </c>
      <c r="J9" s="60">
        <f>VLOOKUP($A9,'Return Data'!$B$7:$R$2292,11,0)</f>
        <v>-2.7635000000000001</v>
      </c>
      <c r="K9" s="61">
        <f t="shared" ref="K9" si="9">RANK(J9,J$8:J$15,0)</f>
        <v>7</v>
      </c>
      <c r="L9" s="60">
        <f>VLOOKUP($A9,'Return Data'!$B$7:$R$2292,12,0)</f>
        <v>-1.8807</v>
      </c>
      <c r="M9" s="61">
        <f t="shared" ref="M9" si="10">RANK(L9,L$8:L$15,0)</f>
        <v>6</v>
      </c>
      <c r="N9" s="60">
        <f>VLOOKUP($A9,'Return Data'!$B$7:$R$2292,13,0)</f>
        <v>-6.9496000000000002</v>
      </c>
      <c r="O9" s="61">
        <f t="shared" si="4"/>
        <v>6</v>
      </c>
      <c r="P9" s="60">
        <f>VLOOKUP($A9,'Return Data'!$B$7:$R$2292,16,0)</f>
        <v>14.9473</v>
      </c>
      <c r="Q9" s="62">
        <f t="shared" ref="Q9" si="11">RANK(P9,P$8:P$15,0)</f>
        <v>3</v>
      </c>
    </row>
    <row r="10" spans="1:18" x14ac:dyDescent="0.3">
      <c r="A10" s="58" t="s">
        <v>1768</v>
      </c>
      <c r="B10" s="59">
        <f>VLOOKUP($A10,'Return Data'!$B$7:$R$2292,3,0)</f>
        <v>44958</v>
      </c>
      <c r="C10" s="60">
        <f>VLOOKUP($A10,'Return Data'!$B$7:$R$2292,4,0)</f>
        <v>13.74</v>
      </c>
      <c r="D10" s="60">
        <f>VLOOKUP($A10,'Return Data'!$B$7:$R$2292,8,0)</f>
        <v>-1.2930999999999999</v>
      </c>
      <c r="E10" s="61">
        <f t="shared" si="6"/>
        <v>2</v>
      </c>
      <c r="F10" s="60">
        <f>VLOOKUP($A10,'Return Data'!$B$7:$R$2292,9,0)</f>
        <v>-0.2903</v>
      </c>
      <c r="G10" s="61">
        <f t="shared" ref="G10:G15" si="12">RANK(F10,F$8:F$15,0)</f>
        <v>1</v>
      </c>
      <c r="H10" s="60">
        <f>VLOOKUP($A10,'Return Data'!$B$7:$R$2292,10,0)</f>
        <v>-2.1368</v>
      </c>
      <c r="I10" s="61">
        <f t="shared" ref="I10:I15" si="13">RANK(H10,H$8:H$15,0)</f>
        <v>2</v>
      </c>
      <c r="J10" s="60">
        <f>VLOOKUP($A10,'Return Data'!$B$7:$R$2292,11,0)</f>
        <v>3.4639000000000002</v>
      </c>
      <c r="K10" s="61">
        <f t="shared" ref="K10:K15" si="14">RANK(J10,J$8:J$15,0)</f>
        <v>2</v>
      </c>
      <c r="L10" s="60">
        <f>VLOOKUP($A10,'Return Data'!$B$7:$R$2292,12,0)</f>
        <v>5.2066999999999997</v>
      </c>
      <c r="M10" s="61">
        <f t="shared" ref="M10:M15" si="15">RANK(L10,L$8:L$15,0)</f>
        <v>1</v>
      </c>
      <c r="N10" s="60">
        <f>VLOOKUP($A10,'Return Data'!$B$7:$R$2292,13,0)</f>
        <v>1.7023999999999999</v>
      </c>
      <c r="O10" s="61">
        <f t="shared" ref="O10" si="16">RANK(N10,N$8:N$15,0)</f>
        <v>2</v>
      </c>
      <c r="P10" s="60">
        <f>VLOOKUP($A10,'Return Data'!$B$7:$R$2292,16,0)</f>
        <v>14.710599999999999</v>
      </c>
      <c r="Q10" s="62">
        <f t="shared" ref="Q10:Q15" si="17">RANK(P10,P$8:P$15,0)</f>
        <v>4</v>
      </c>
    </row>
    <row r="11" spans="1:18" x14ac:dyDescent="0.3">
      <c r="A11" s="58" t="s">
        <v>1769</v>
      </c>
      <c r="B11" s="59">
        <f>VLOOKUP($A11,'Return Data'!$B$7:$R$2292,3,0)</f>
        <v>44958</v>
      </c>
      <c r="C11" s="60">
        <f>VLOOKUP($A11,'Return Data'!$B$7:$R$2292,4,0)</f>
        <v>12.07</v>
      </c>
      <c r="D11" s="60">
        <f>VLOOKUP($A11,'Return Data'!$B$7:$R$2292,8,0)</f>
        <v>-1.63</v>
      </c>
      <c r="E11" s="61">
        <f t="shared" si="6"/>
        <v>3</v>
      </c>
      <c r="F11" s="60">
        <f>VLOOKUP($A11,'Return Data'!$B$7:$R$2292,9,0)</f>
        <v>-1.9496</v>
      </c>
      <c r="G11" s="61">
        <f t="shared" si="12"/>
        <v>5</v>
      </c>
      <c r="H11" s="60">
        <f>VLOOKUP($A11,'Return Data'!$B$7:$R$2292,10,0)</f>
        <v>-3.9013</v>
      </c>
      <c r="I11" s="61">
        <f t="shared" si="13"/>
        <v>6</v>
      </c>
      <c r="J11" s="60">
        <f>VLOOKUP($A11,'Return Data'!$B$7:$R$2292,11,0)</f>
        <v>-1.4694</v>
      </c>
      <c r="K11" s="61">
        <f t="shared" si="14"/>
        <v>6</v>
      </c>
      <c r="L11" s="60">
        <f>VLOOKUP($A11,'Return Data'!$B$7:$R$2292,12,0)</f>
        <v>-2.5827</v>
      </c>
      <c r="M11" s="61">
        <f t="shared" ref="M11" si="18">RANK(L11,L$8:L$15,0)</f>
        <v>7</v>
      </c>
      <c r="N11" s="60">
        <f>VLOOKUP($A11,'Return Data'!$B$7:$R$2292,13,0)</f>
        <v>-9.5202000000000009</v>
      </c>
      <c r="O11" s="61">
        <f t="shared" ref="O11:O15" si="19">RANK(N11,N$8:N$15,0)</f>
        <v>7</v>
      </c>
      <c r="P11" s="60">
        <f>VLOOKUP($A11,'Return Data'!$B$7:$R$2292,16,0)</f>
        <v>10.577</v>
      </c>
      <c r="Q11" s="62">
        <f t="shared" si="17"/>
        <v>6</v>
      </c>
    </row>
    <row r="12" spans="1:18" x14ac:dyDescent="0.3">
      <c r="A12" s="58" t="s">
        <v>1771</v>
      </c>
      <c r="B12" s="59">
        <f>VLOOKUP($A12,'Return Data'!$B$7:$R$2292,3,0)</f>
        <v>44958</v>
      </c>
      <c r="C12" s="60">
        <f>VLOOKUP($A12,'Return Data'!$B$7:$R$2292,4,0)</f>
        <v>12.125999999999999</v>
      </c>
      <c r="D12" s="60">
        <f>VLOOKUP($A12,'Return Data'!$B$7:$R$2292,8,0)</f>
        <v>-3.9296000000000002</v>
      </c>
      <c r="E12" s="61">
        <f t="shared" si="6"/>
        <v>7</v>
      </c>
      <c r="F12" s="60">
        <f>VLOOKUP($A12,'Return Data'!$B$7:$R$2292,9,0)</f>
        <v>-3.5322</v>
      </c>
      <c r="G12" s="61">
        <f t="shared" si="12"/>
        <v>7</v>
      </c>
      <c r="H12" s="60">
        <f>VLOOKUP($A12,'Return Data'!$B$7:$R$2292,10,0)</f>
        <v>-2.0674999999999999</v>
      </c>
      <c r="I12" s="61">
        <f t="shared" si="13"/>
        <v>1</v>
      </c>
      <c r="J12" s="60">
        <f>VLOOKUP($A12,'Return Data'!$B$7:$R$2292,11,0)</f>
        <v>2.1223000000000001</v>
      </c>
      <c r="K12" s="61">
        <f t="shared" si="14"/>
        <v>3</v>
      </c>
      <c r="L12" s="60">
        <f>VLOOKUP($A12,'Return Data'!$B$7:$R$2292,12,0)</f>
        <v>2.2686999999999999</v>
      </c>
      <c r="M12" s="61">
        <f t="shared" si="15"/>
        <v>4</v>
      </c>
      <c r="N12" s="60">
        <f>VLOOKUP($A12,'Return Data'!$B$7:$R$2292,13,0)</f>
        <v>-3.1701999999999999</v>
      </c>
      <c r="O12" s="61">
        <f t="shared" si="19"/>
        <v>5</v>
      </c>
      <c r="P12" s="60">
        <f>VLOOKUP($A12,'Return Data'!$B$7:$R$2292,16,0)</f>
        <v>9.3644999999999996</v>
      </c>
      <c r="Q12" s="62">
        <f t="shared" si="17"/>
        <v>7</v>
      </c>
    </row>
    <row r="13" spans="1:18" x14ac:dyDescent="0.3">
      <c r="A13" s="58" t="s">
        <v>1773</v>
      </c>
      <c r="B13" s="59">
        <f>VLOOKUP($A13,'Return Data'!$B$7:$R$2292,3,0)</f>
        <v>44958</v>
      </c>
      <c r="C13" s="60">
        <f>VLOOKUP($A13,'Return Data'!$B$7:$R$2292,4,0)</f>
        <v>21.759799999999998</v>
      </c>
      <c r="D13" s="60">
        <f>VLOOKUP($A13,'Return Data'!$B$7:$R$2292,8,0)</f>
        <v>-4.5312999999999999</v>
      </c>
      <c r="E13" s="61">
        <f t="shared" si="6"/>
        <v>8</v>
      </c>
      <c r="F13" s="60">
        <f>VLOOKUP($A13,'Return Data'!$B$7:$R$2292,9,0)</f>
        <v>-5.4344999999999999</v>
      </c>
      <c r="G13" s="61">
        <f t="shared" si="12"/>
        <v>8</v>
      </c>
      <c r="H13" s="60">
        <f>VLOOKUP($A13,'Return Data'!$B$7:$R$2292,10,0)</f>
        <v>-4.6585000000000001</v>
      </c>
      <c r="I13" s="61">
        <f t="shared" si="13"/>
        <v>7</v>
      </c>
      <c r="J13" s="60">
        <f>VLOOKUP($A13,'Return Data'!$B$7:$R$2292,11,0)</f>
        <v>4.1841999999999997</v>
      </c>
      <c r="K13" s="61">
        <f t="shared" si="14"/>
        <v>1</v>
      </c>
      <c r="L13" s="60">
        <f>VLOOKUP($A13,'Return Data'!$B$7:$R$2292,12,0)</f>
        <v>3.1549</v>
      </c>
      <c r="M13" s="61">
        <f t="shared" si="15"/>
        <v>2</v>
      </c>
      <c r="N13" s="60">
        <f>VLOOKUP($A13,'Return Data'!$B$7:$R$2292,13,0)</f>
        <v>9.8219999999999992</v>
      </c>
      <c r="O13" s="61">
        <f t="shared" si="19"/>
        <v>1</v>
      </c>
      <c r="P13" s="60">
        <f>VLOOKUP($A13,'Return Data'!$B$7:$R$2292,16,0)</f>
        <v>41.470199999999998</v>
      </c>
      <c r="Q13" s="62">
        <f t="shared" si="17"/>
        <v>1</v>
      </c>
    </row>
    <row r="14" spans="1:18" x14ac:dyDescent="0.3">
      <c r="A14" s="58" t="s">
        <v>49</v>
      </c>
      <c r="B14" s="59">
        <f>VLOOKUP($A14,'Return Data'!$B$7:$R$2292,3,0)</f>
        <v>44958</v>
      </c>
      <c r="C14" s="60">
        <f>VLOOKUP($A14,'Return Data'!$B$7:$R$2292,4,0)</f>
        <v>16.829999999999998</v>
      </c>
      <c r="D14" s="60">
        <f>VLOOKUP($A14,'Return Data'!$B$7:$R$2292,8,0)</f>
        <v>-1.6939</v>
      </c>
      <c r="E14" s="61">
        <f t="shared" si="6"/>
        <v>4</v>
      </c>
      <c r="F14" s="60">
        <f>VLOOKUP($A14,'Return Data'!$B$7:$R$2292,9,0)</f>
        <v>-0.76649999999999996</v>
      </c>
      <c r="G14" s="61">
        <f t="shared" si="12"/>
        <v>2</v>
      </c>
      <c r="H14" s="60">
        <f>VLOOKUP($A14,'Return Data'!$B$7:$R$2292,10,0)</f>
        <v>-3.2759</v>
      </c>
      <c r="I14" s="61">
        <f t="shared" si="13"/>
        <v>4</v>
      </c>
      <c r="J14" s="60">
        <f>VLOOKUP($A14,'Return Data'!$B$7:$R$2292,11,0)</f>
        <v>1.1417999999999999</v>
      </c>
      <c r="K14" s="61">
        <f t="shared" si="14"/>
        <v>4</v>
      </c>
      <c r="L14" s="60">
        <f>VLOOKUP($A14,'Return Data'!$B$7:$R$2292,12,0)</f>
        <v>2.1238000000000001</v>
      </c>
      <c r="M14" s="61">
        <f t="shared" si="15"/>
        <v>5</v>
      </c>
      <c r="N14" s="60">
        <f>VLOOKUP($A14,'Return Data'!$B$7:$R$2292,13,0)</f>
        <v>-1.7513000000000001</v>
      </c>
      <c r="O14" s="61">
        <f t="shared" si="19"/>
        <v>3</v>
      </c>
      <c r="P14" s="60">
        <f>VLOOKUP($A14,'Return Data'!$B$7:$R$2292,16,0)</f>
        <v>15.7384</v>
      </c>
      <c r="Q14" s="62">
        <f t="shared" si="17"/>
        <v>2</v>
      </c>
    </row>
    <row r="15" spans="1:18" x14ac:dyDescent="0.3">
      <c r="A15" s="58" t="s">
        <v>50</v>
      </c>
      <c r="B15" s="59">
        <f>VLOOKUP($A15,'Return Data'!$B$7:$R$2292,3,0)</f>
        <v>44958</v>
      </c>
      <c r="C15" s="60">
        <f>VLOOKUP($A15,'Return Data'!$B$7:$R$2292,4,0)</f>
        <v>174.05940000000001</v>
      </c>
      <c r="D15" s="60">
        <f>VLOOKUP($A15,'Return Data'!$B$7:$R$2292,8,0)</f>
        <v>-1.708</v>
      </c>
      <c r="E15" s="61">
        <f t="shared" si="6"/>
        <v>5</v>
      </c>
      <c r="F15" s="60">
        <f>VLOOKUP($A15,'Return Data'!$B$7:$R$2292,9,0)</f>
        <v>-1.6532</v>
      </c>
      <c r="G15" s="61">
        <f t="shared" si="12"/>
        <v>3</v>
      </c>
      <c r="H15" s="60">
        <f>VLOOKUP($A15,'Return Data'!$B$7:$R$2292,10,0)</f>
        <v>-3.6414</v>
      </c>
      <c r="I15" s="61">
        <f t="shared" si="13"/>
        <v>5</v>
      </c>
      <c r="J15" s="60">
        <f>VLOOKUP($A15,'Return Data'!$B$7:$R$2292,11,0)</f>
        <v>-0.29949999999999999</v>
      </c>
      <c r="K15" s="61">
        <f t="shared" si="14"/>
        <v>5</v>
      </c>
      <c r="L15" s="60">
        <f>VLOOKUP($A15,'Return Data'!$B$7:$R$2292,12,0)</f>
        <v>3.0628000000000002</v>
      </c>
      <c r="M15" s="61">
        <f t="shared" si="15"/>
        <v>3</v>
      </c>
      <c r="N15" s="60">
        <f>VLOOKUP($A15,'Return Data'!$B$7:$R$2292,13,0)</f>
        <v>-2.6193</v>
      </c>
      <c r="O15" s="61">
        <f t="shared" si="19"/>
        <v>4</v>
      </c>
      <c r="P15" s="60">
        <f>VLOOKUP($A15,'Return Data'!$B$7:$R$2292,16,0)</f>
        <v>13.563499999999999</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-2.2241374999999999</v>
      </c>
      <c r="E17" s="69"/>
      <c r="F17" s="70">
        <f>AVERAGE(F8:F15)</f>
        <v>-2.2981499999999997</v>
      </c>
      <c r="G17" s="69"/>
      <c r="H17" s="70">
        <f>AVERAGE(H8:H15)</f>
        <v>-3.6923499999999998</v>
      </c>
      <c r="I17" s="69"/>
      <c r="J17" s="70">
        <f>AVERAGE(J8:J15)</f>
        <v>0.36504999999999999</v>
      </c>
      <c r="K17" s="69"/>
      <c r="L17" s="70">
        <f>AVERAGE(L8:L15)</f>
        <v>0.96737499999999998</v>
      </c>
      <c r="M17" s="69"/>
      <c r="N17" s="70">
        <f>AVERAGE(N8:N15)</f>
        <v>-2.9414249999999997</v>
      </c>
      <c r="O17" s="69"/>
      <c r="P17" s="70">
        <f>AVERAGE(P8:P15)</f>
        <v>16.176337499999999</v>
      </c>
      <c r="Q17" s="71"/>
    </row>
    <row r="18" spans="1:17" ht="15" customHeight="1" x14ac:dyDescent="0.3">
      <c r="A18" s="68" t="s">
        <v>28</v>
      </c>
      <c r="B18" s="69"/>
      <c r="C18" s="69"/>
      <c r="D18" s="70">
        <f>MIN(D8:D15)</f>
        <v>-4.5312999999999999</v>
      </c>
      <c r="E18" s="69"/>
      <c r="F18" s="70">
        <f>MIN(F8:F15)</f>
        <v>-5.4344999999999999</v>
      </c>
      <c r="G18" s="69"/>
      <c r="H18" s="70">
        <f>MIN(H8:H15)</f>
        <v>-7.4074</v>
      </c>
      <c r="I18" s="69"/>
      <c r="J18" s="70">
        <f>MIN(J8:J15)</f>
        <v>-3.4594</v>
      </c>
      <c r="K18" s="69"/>
      <c r="L18" s="70">
        <f>MIN(L8:L15)</f>
        <v>-3.6145</v>
      </c>
      <c r="M18" s="69"/>
      <c r="N18" s="70">
        <f>MIN(N8:N15)</f>
        <v>-11.045199999999999</v>
      </c>
      <c r="O18" s="69"/>
      <c r="P18" s="70">
        <f>MIN(P8:P15)</f>
        <v>9.0391999999999992</v>
      </c>
      <c r="Q18" s="71"/>
    </row>
    <row r="19" spans="1:17" ht="15" thickBot="1" x14ac:dyDescent="0.35">
      <c r="A19" s="72" t="s">
        <v>29</v>
      </c>
      <c r="B19" s="73"/>
      <c r="C19" s="73"/>
      <c r="D19" s="74">
        <f>MAX(D8:D15)</f>
        <v>-1.0464</v>
      </c>
      <c r="E19" s="73"/>
      <c r="F19" s="74">
        <f>MAX(F8:F15)</f>
        <v>-0.2903</v>
      </c>
      <c r="G19" s="73"/>
      <c r="H19" s="74">
        <f>MAX(H8:H15)</f>
        <v>-2.0674999999999999</v>
      </c>
      <c r="I19" s="73"/>
      <c r="J19" s="74">
        <f>MAX(J8:J15)</f>
        <v>4.1841999999999997</v>
      </c>
      <c r="K19" s="73"/>
      <c r="L19" s="74">
        <f>MAX(L8:L15)</f>
        <v>5.2066999999999997</v>
      </c>
      <c r="M19" s="73"/>
      <c r="N19" s="74">
        <f>MAX(N8:N15)</f>
        <v>9.8219999999999992</v>
      </c>
      <c r="O19" s="73"/>
      <c r="P19" s="74">
        <f>MAX(P8:P15)</f>
        <v>41.470199999999998</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1766</v>
      </c>
      <c r="B8" s="59">
        <f>VLOOKUP($A8,'Return Data'!$B$7:$R$2292,3,0)</f>
        <v>44958</v>
      </c>
      <c r="C8" s="60">
        <f>VLOOKUP($A8,'Return Data'!$B$7:$R$2292,4,0)</f>
        <v>11.56</v>
      </c>
      <c r="D8" s="60">
        <f>VLOOKUP($A8,'Return Data'!$B$7:$R$2292,8,0)</f>
        <v>-2.0339</v>
      </c>
      <c r="E8" s="61">
        <f>RANK(D8,D$8:D$16,0)</f>
        <v>6</v>
      </c>
      <c r="F8" s="60">
        <f>VLOOKUP($A8,'Return Data'!$B$7:$R$2292,9,0)</f>
        <v>-3.1825999999999999</v>
      </c>
      <c r="G8" s="61">
        <f>RANK(F8,F$8:F$16,0)</f>
        <v>6</v>
      </c>
      <c r="H8" s="60">
        <f>VLOOKUP($A8,'Return Data'!$B$7:$R$2292,10,0)</f>
        <v>-7.7413999999999996</v>
      </c>
      <c r="I8" s="61">
        <f t="shared" ref="I8" si="0">RANK(H8,H$8:H$16,0)</f>
        <v>9</v>
      </c>
      <c r="J8" s="60">
        <f>VLOOKUP($A8,'Return Data'!$B$7:$R$2292,11,0)</f>
        <v>-4.2253999999999996</v>
      </c>
      <c r="K8" s="61">
        <f t="shared" ref="K8" si="1">RANK(J8,J$8:J$16,0)</f>
        <v>9</v>
      </c>
      <c r="L8" s="60">
        <f>VLOOKUP($A8,'Return Data'!$B$7:$R$2292,12,0)</f>
        <v>-4.6990999999999996</v>
      </c>
      <c r="M8" s="61">
        <f t="shared" ref="M8" si="2">RANK(L8,L$8:L$16,0)</f>
        <v>9</v>
      </c>
      <c r="N8" s="60">
        <f>VLOOKUP($A8,'Return Data'!$B$7:$R$2292,13,0)</f>
        <v>-12.490500000000001</v>
      </c>
      <c r="O8" s="61">
        <f t="shared" ref="O8:O9" si="3">RANK(N8,N$8:N$16,0)</f>
        <v>9</v>
      </c>
      <c r="P8" s="60">
        <f>VLOOKUP($A8,'Return Data'!$B$7:$R$2292,16,0)</f>
        <v>7.1228999999999996</v>
      </c>
      <c r="Q8" s="62">
        <f t="shared" ref="Q8" si="4">RANK(P8,P$8:P$16,0)</f>
        <v>9</v>
      </c>
    </row>
    <row r="9" spans="1:17" x14ac:dyDescent="0.3">
      <c r="A9" s="58" t="s">
        <v>379</v>
      </c>
      <c r="B9" s="59">
        <f>VLOOKUP($A9,'Return Data'!$B$7:$R$2292,3,0)</f>
        <v>44958</v>
      </c>
      <c r="C9" s="60">
        <f>VLOOKUP($A9,'Return Data'!$B$7:$R$2292,4,0)</f>
        <v>14.45</v>
      </c>
      <c r="D9" s="60">
        <f>VLOOKUP($A9,'Return Data'!$B$7:$R$2292,8,0)</f>
        <v>-1.0274000000000001</v>
      </c>
      <c r="E9" s="61">
        <f t="shared" ref="E9:E16" si="5">RANK(D9,D$8:D$16,0)</f>
        <v>1</v>
      </c>
      <c r="F9" s="60">
        <f>VLOOKUP($A9,'Return Data'!$B$7:$R$2292,9,0)</f>
        <v>-1.7675000000000001</v>
      </c>
      <c r="G9" s="61">
        <f t="shared" ref="G9:G16" si="6">RANK(F9,F$8:F$16,0)</f>
        <v>4</v>
      </c>
      <c r="H9" s="60">
        <f>VLOOKUP($A9,'Return Data'!$B$7:$R$2292,10,0)</f>
        <v>-2.7591000000000001</v>
      </c>
      <c r="I9" s="61">
        <f t="shared" ref="I9" si="7">RANK(H9,H$8:H$16,0)</f>
        <v>3</v>
      </c>
      <c r="J9" s="60">
        <f>VLOOKUP($A9,'Return Data'!$B$7:$R$2292,11,0)</f>
        <v>-3.4091</v>
      </c>
      <c r="K9" s="61">
        <f t="shared" ref="K9" si="8">RANK(J9,J$8:J$16,0)</f>
        <v>8</v>
      </c>
      <c r="L9" s="60">
        <f>VLOOKUP($A9,'Return Data'!$B$7:$R$2292,12,0)</f>
        <v>-2.8898000000000001</v>
      </c>
      <c r="M9" s="61">
        <f t="shared" ref="M9" si="9">RANK(L9,L$8:L$16,0)</f>
        <v>7</v>
      </c>
      <c r="N9" s="60">
        <f>VLOOKUP($A9,'Return Data'!$B$7:$R$2292,13,0)</f>
        <v>-8.2539999999999996</v>
      </c>
      <c r="O9" s="61">
        <f t="shared" si="3"/>
        <v>7</v>
      </c>
      <c r="P9" s="60">
        <f>VLOOKUP($A9,'Return Data'!$B$7:$R$2292,16,0)</f>
        <v>13.1828</v>
      </c>
      <c r="Q9" s="62">
        <f t="shared" ref="Q9" si="10">RANK(P9,P$8:P$16,0)</f>
        <v>4</v>
      </c>
    </row>
    <row r="10" spans="1:17" x14ac:dyDescent="0.3">
      <c r="A10" s="58" t="s">
        <v>1767</v>
      </c>
      <c r="B10" s="59">
        <f>VLOOKUP($A10,'Return Data'!$B$7:$R$2292,3,0)</f>
        <v>44958</v>
      </c>
      <c r="C10" s="60">
        <f>VLOOKUP($A10,'Return Data'!$B$7:$R$2292,4,0)</f>
        <v>13.28</v>
      </c>
      <c r="D10" s="60">
        <f>VLOOKUP($A10,'Return Data'!$B$7:$R$2292,8,0)</f>
        <v>-1.4105000000000001</v>
      </c>
      <c r="E10" s="61">
        <f t="shared" si="5"/>
        <v>2</v>
      </c>
      <c r="F10" s="60">
        <f>VLOOKUP($A10,'Return Data'!$B$7:$R$2292,9,0)</f>
        <v>-0.37509999999999999</v>
      </c>
      <c r="G10" s="61">
        <f t="shared" si="6"/>
        <v>1</v>
      </c>
      <c r="H10" s="60">
        <f>VLOOKUP($A10,'Return Data'!$B$7:$R$2292,10,0)</f>
        <v>-2.4963000000000002</v>
      </c>
      <c r="I10" s="61">
        <f t="shared" ref="I10:I16" si="11">RANK(H10,H$8:H$16,0)</f>
        <v>2</v>
      </c>
      <c r="J10" s="60">
        <f>VLOOKUP($A10,'Return Data'!$B$7:$R$2292,11,0)</f>
        <v>2.7864</v>
      </c>
      <c r="K10" s="61">
        <f t="shared" ref="K10:K16" si="12">RANK(J10,J$8:J$16,0)</f>
        <v>2</v>
      </c>
      <c r="L10" s="60">
        <f>VLOOKUP($A10,'Return Data'!$B$7:$R$2292,12,0)</f>
        <v>4.1569000000000003</v>
      </c>
      <c r="M10" s="61">
        <f t="shared" ref="M10:M16" si="13">RANK(L10,L$8:L$16,0)</f>
        <v>1</v>
      </c>
      <c r="N10" s="60">
        <f>VLOOKUP($A10,'Return Data'!$B$7:$R$2292,13,0)</f>
        <v>0.30209999999999998</v>
      </c>
      <c r="O10" s="61">
        <f t="shared" ref="O10:O16" si="14">RANK(N10,N$8:N$16,0)</f>
        <v>2</v>
      </c>
      <c r="P10" s="60">
        <f>VLOOKUP($A10,'Return Data'!$B$7:$R$2292,16,0)</f>
        <v>13.0357</v>
      </c>
      <c r="Q10" s="62">
        <f t="shared" ref="Q10:Q16" si="15">RANK(P10,P$8:P$16,0)</f>
        <v>5</v>
      </c>
    </row>
    <row r="11" spans="1:17" x14ac:dyDescent="0.3">
      <c r="A11" s="58" t="s">
        <v>1770</v>
      </c>
      <c r="B11" s="59">
        <f>VLOOKUP($A11,'Return Data'!$B$7:$R$2292,3,0)</f>
        <v>44958</v>
      </c>
      <c r="C11" s="60">
        <f>VLOOKUP($A11,'Return Data'!$B$7:$R$2292,4,0)</f>
        <v>11.67</v>
      </c>
      <c r="D11" s="60">
        <f>VLOOKUP($A11,'Return Data'!$B$7:$R$2292,8,0)</f>
        <v>-1.6849000000000001</v>
      </c>
      <c r="E11" s="61">
        <f t="shared" si="5"/>
        <v>3</v>
      </c>
      <c r="F11" s="60">
        <f>VLOOKUP($A11,'Return Data'!$B$7:$R$2292,9,0)</f>
        <v>-2.0973000000000002</v>
      </c>
      <c r="G11" s="61">
        <f t="shared" ref="G11" si="16">RANK(F11,F$8:F$16,0)</f>
        <v>5</v>
      </c>
      <c r="H11" s="60">
        <f>VLOOKUP($A11,'Return Data'!$B$7:$R$2292,10,0)</f>
        <v>-4.2657999999999996</v>
      </c>
      <c r="I11" s="61">
        <f t="shared" si="11"/>
        <v>7</v>
      </c>
      <c r="J11" s="60">
        <f>VLOOKUP($A11,'Return Data'!$B$7:$R$2292,11,0)</f>
        <v>-2.2612999999999999</v>
      </c>
      <c r="K11" s="61">
        <f t="shared" si="12"/>
        <v>7</v>
      </c>
      <c r="L11" s="60">
        <f>VLOOKUP($A11,'Return Data'!$B$7:$R$2292,12,0)</f>
        <v>-3.7923</v>
      </c>
      <c r="M11" s="61">
        <f t="shared" ref="M11" si="17">RANK(L11,L$8:L$16,0)</f>
        <v>8</v>
      </c>
      <c r="N11" s="60">
        <f>VLOOKUP($A11,'Return Data'!$B$7:$R$2292,13,0)</f>
        <v>-11.1196</v>
      </c>
      <c r="O11" s="61">
        <f t="shared" ref="O11:O15" si="18">RANK(N11,N$8:N$16,0)</f>
        <v>8</v>
      </c>
      <c r="P11" s="60">
        <f>VLOOKUP($A11,'Return Data'!$B$7:$R$2292,16,0)</f>
        <v>8.6033000000000008</v>
      </c>
      <c r="Q11" s="62">
        <f t="shared" si="15"/>
        <v>7</v>
      </c>
    </row>
    <row r="12" spans="1:17" x14ac:dyDescent="0.3">
      <c r="A12" s="58" t="s">
        <v>1772</v>
      </c>
      <c r="B12" s="59">
        <f>VLOOKUP($A12,'Return Data'!$B$7:$R$2292,3,0)</f>
        <v>44958</v>
      </c>
      <c r="C12" s="60">
        <f>VLOOKUP($A12,'Return Data'!$B$7:$R$2292,4,0)</f>
        <v>11.685</v>
      </c>
      <c r="D12" s="60">
        <f>VLOOKUP($A12,'Return Data'!$B$7:$R$2292,8,0)</f>
        <v>-3.9931000000000001</v>
      </c>
      <c r="E12" s="61">
        <f t="shared" si="5"/>
        <v>7</v>
      </c>
      <c r="F12" s="60">
        <f>VLOOKUP($A12,'Return Data'!$B$7:$R$2292,9,0)</f>
        <v>-3.6844999999999999</v>
      </c>
      <c r="G12" s="61">
        <f t="shared" si="6"/>
        <v>8</v>
      </c>
      <c r="H12" s="60">
        <f>VLOOKUP($A12,'Return Data'!$B$7:$R$2292,10,0)</f>
        <v>-2.4868999999999999</v>
      </c>
      <c r="I12" s="61">
        <f t="shared" si="11"/>
        <v>1</v>
      </c>
      <c r="J12" s="60">
        <f>VLOOKUP($A12,'Return Data'!$B$7:$R$2292,11,0)</f>
        <v>1.2390000000000001</v>
      </c>
      <c r="K12" s="61">
        <f t="shared" si="12"/>
        <v>3</v>
      </c>
      <c r="L12" s="60">
        <f>VLOOKUP($A12,'Return Data'!$B$7:$R$2292,12,0)</f>
        <v>0.94159999999999999</v>
      </c>
      <c r="M12" s="61">
        <f t="shared" si="13"/>
        <v>5</v>
      </c>
      <c r="N12" s="60">
        <f>VLOOKUP($A12,'Return Data'!$B$7:$R$2292,13,0)</f>
        <v>-4.8064999999999998</v>
      </c>
      <c r="O12" s="61">
        <f t="shared" si="18"/>
        <v>6</v>
      </c>
      <c r="P12" s="60">
        <f>VLOOKUP($A12,'Return Data'!$B$7:$R$2292,16,0)</f>
        <v>7.4992000000000001</v>
      </c>
      <c r="Q12" s="62">
        <f t="shared" si="15"/>
        <v>8</v>
      </c>
    </row>
    <row r="13" spans="1:17" x14ac:dyDescent="0.3">
      <c r="A13" s="58" t="s">
        <v>1989</v>
      </c>
      <c r="B13" s="59">
        <f>VLOOKUP($A13,'Return Data'!$B$7:$R$2292,3,0)</f>
        <v>44958</v>
      </c>
      <c r="C13" s="60">
        <f>VLOOKUP($A13,'Return Data'!$B$7:$R$2292,4,0)</f>
        <v>29.138300000000001</v>
      </c>
      <c r="D13" s="60">
        <f>VLOOKUP($A13,'Return Data'!$B$7:$R$2292,8,0)</f>
        <v>-4.3205999999999998</v>
      </c>
      <c r="E13" s="61">
        <f t="shared" si="5"/>
        <v>8</v>
      </c>
      <c r="F13" s="60">
        <f>VLOOKUP($A13,'Return Data'!$B$7:$R$2292,9,0)</f>
        <v>-3.4119000000000002</v>
      </c>
      <c r="G13" s="61">
        <f t="shared" si="6"/>
        <v>7</v>
      </c>
      <c r="H13" s="60">
        <f>VLOOKUP($A13,'Return Data'!$B$7:$R$2292,10,0)</f>
        <v>-3.6273</v>
      </c>
      <c r="I13" s="61">
        <f t="shared" si="11"/>
        <v>5</v>
      </c>
      <c r="J13" s="60">
        <f>VLOOKUP($A13,'Return Data'!$B$7:$R$2292,11,0)</f>
        <v>-9.8400000000000001E-2</v>
      </c>
      <c r="K13" s="61">
        <f t="shared" si="12"/>
        <v>5</v>
      </c>
      <c r="L13" s="60">
        <f>VLOOKUP($A13,'Return Data'!$B$7:$R$2292,12,0)</f>
        <v>0.41460000000000002</v>
      </c>
      <c r="M13" s="61">
        <f t="shared" si="13"/>
        <v>6</v>
      </c>
      <c r="N13" s="60">
        <f>VLOOKUP($A13,'Return Data'!$B$7:$R$2292,13,0)</f>
        <v>-1.4899</v>
      </c>
      <c r="O13" s="61">
        <f t="shared" si="18"/>
        <v>3</v>
      </c>
      <c r="P13" s="60">
        <f>VLOOKUP($A13,'Return Data'!$B$7:$R$2292,16,0)</f>
        <v>12.8819</v>
      </c>
      <c r="Q13" s="62">
        <f t="shared" si="15"/>
        <v>6</v>
      </c>
    </row>
    <row r="14" spans="1:17" x14ac:dyDescent="0.3">
      <c r="A14" s="58" t="s">
        <v>1774</v>
      </c>
      <c r="B14" s="59">
        <f>VLOOKUP($A14,'Return Data'!$B$7:$R$2292,3,0)</f>
        <v>44958</v>
      </c>
      <c r="C14" s="60">
        <f>VLOOKUP($A14,'Return Data'!$B$7:$R$2292,4,0)</f>
        <v>21.043900000000001</v>
      </c>
      <c r="D14" s="60">
        <f>VLOOKUP($A14,'Return Data'!$B$7:$R$2292,8,0)</f>
        <v>-4.6060999999999996</v>
      </c>
      <c r="E14" s="61">
        <f t="shared" si="5"/>
        <v>9</v>
      </c>
      <c r="F14" s="60">
        <f>VLOOKUP($A14,'Return Data'!$B$7:$R$2292,9,0)</f>
        <v>-5.6106999999999996</v>
      </c>
      <c r="G14" s="61">
        <f t="shared" si="6"/>
        <v>9</v>
      </c>
      <c r="H14" s="60">
        <f>VLOOKUP($A14,'Return Data'!$B$7:$R$2292,10,0)</f>
        <v>-5.15</v>
      </c>
      <c r="I14" s="61">
        <f t="shared" si="11"/>
        <v>8</v>
      </c>
      <c r="J14" s="60">
        <f>VLOOKUP($A14,'Return Data'!$B$7:$R$2292,11,0)</f>
        <v>3.1756000000000002</v>
      </c>
      <c r="K14" s="61">
        <f t="shared" si="12"/>
        <v>1</v>
      </c>
      <c r="L14" s="60">
        <f>VLOOKUP($A14,'Return Data'!$B$7:$R$2292,12,0)</f>
        <v>1.6088</v>
      </c>
      <c r="M14" s="61">
        <f t="shared" si="13"/>
        <v>3</v>
      </c>
      <c r="N14" s="60">
        <f>VLOOKUP($A14,'Return Data'!$B$7:$R$2292,13,0)</f>
        <v>7.9002999999999997</v>
      </c>
      <c r="O14" s="61">
        <f t="shared" si="18"/>
        <v>1</v>
      </c>
      <c r="P14" s="60">
        <f>VLOOKUP($A14,'Return Data'!$B$7:$R$2292,16,0)</f>
        <v>39.374200000000002</v>
      </c>
      <c r="Q14" s="62">
        <f t="shared" si="15"/>
        <v>1</v>
      </c>
    </row>
    <row r="15" spans="1:17" x14ac:dyDescent="0.3">
      <c r="A15" s="58" t="s">
        <v>51</v>
      </c>
      <c r="B15" s="59">
        <f>VLOOKUP($A15,'Return Data'!$B$7:$R$2292,3,0)</f>
        <v>44958</v>
      </c>
      <c r="C15" s="60">
        <f>VLOOKUP($A15,'Return Data'!$B$7:$R$2292,4,0)</f>
        <v>16.420000000000002</v>
      </c>
      <c r="D15" s="60">
        <f>VLOOKUP($A15,'Return Data'!$B$7:$R$2292,8,0)</f>
        <v>-1.7355</v>
      </c>
      <c r="E15" s="61">
        <f t="shared" si="5"/>
        <v>5</v>
      </c>
      <c r="F15" s="60">
        <f>VLOOKUP($A15,'Return Data'!$B$7:$R$2292,9,0)</f>
        <v>-0.84540000000000004</v>
      </c>
      <c r="G15" s="61">
        <f t="shared" si="6"/>
        <v>2</v>
      </c>
      <c r="H15" s="60">
        <f>VLOOKUP($A15,'Return Data'!$B$7:$R$2292,10,0)</f>
        <v>-3.5253000000000001</v>
      </c>
      <c r="I15" s="61">
        <f t="shared" si="11"/>
        <v>4</v>
      </c>
      <c r="J15" s="60">
        <f>VLOOKUP($A15,'Return Data'!$B$7:$R$2292,11,0)</f>
        <v>0.73619999999999997</v>
      </c>
      <c r="K15" s="61">
        <f t="shared" si="12"/>
        <v>4</v>
      </c>
      <c r="L15" s="60">
        <f>VLOOKUP($A15,'Return Data'!$B$7:$R$2292,12,0)</f>
        <v>1.4833000000000001</v>
      </c>
      <c r="M15" s="61">
        <f t="shared" si="13"/>
        <v>4</v>
      </c>
      <c r="N15" s="60">
        <f>VLOOKUP($A15,'Return Data'!$B$7:$R$2292,13,0)</f>
        <v>-2.4941</v>
      </c>
      <c r="O15" s="61">
        <f t="shared" si="18"/>
        <v>4</v>
      </c>
      <c r="P15" s="60">
        <f>VLOOKUP($A15,'Return Data'!$B$7:$R$2292,16,0)</f>
        <v>14.9397</v>
      </c>
      <c r="Q15" s="62">
        <f t="shared" si="15"/>
        <v>2</v>
      </c>
    </row>
    <row r="16" spans="1:17" x14ac:dyDescent="0.3">
      <c r="A16" s="58" t="s">
        <v>52</v>
      </c>
      <c r="B16" s="59">
        <f>VLOOKUP($A16,'Return Data'!$B$7:$R$2292,3,0)</f>
        <v>44958</v>
      </c>
      <c r="C16" s="60">
        <f>VLOOKUP($A16,'Return Data'!$B$7:$R$2292,4,0)</f>
        <v>711.80573161023096</v>
      </c>
      <c r="D16" s="60">
        <f>VLOOKUP($A16,'Return Data'!$B$7:$R$2292,8,0)</f>
        <v>-1.7302999999999999</v>
      </c>
      <c r="E16" s="61">
        <f t="shared" si="5"/>
        <v>4</v>
      </c>
      <c r="F16" s="60">
        <f>VLOOKUP($A16,'Return Data'!$B$7:$R$2292,9,0)</f>
        <v>-1.7073</v>
      </c>
      <c r="G16" s="61">
        <f t="shared" si="6"/>
        <v>3</v>
      </c>
      <c r="H16" s="60">
        <f>VLOOKUP($A16,'Return Data'!$B$7:$R$2292,10,0)</f>
        <v>-3.7934999999999999</v>
      </c>
      <c r="I16" s="61">
        <f t="shared" si="11"/>
        <v>6</v>
      </c>
      <c r="J16" s="60">
        <f>VLOOKUP($A16,'Return Data'!$B$7:$R$2292,11,0)</f>
        <v>-0.61660000000000004</v>
      </c>
      <c r="K16" s="61">
        <f t="shared" si="12"/>
        <v>6</v>
      </c>
      <c r="L16" s="60">
        <f>VLOOKUP($A16,'Return Data'!$B$7:$R$2292,12,0)</f>
        <v>2.5758000000000001</v>
      </c>
      <c r="M16" s="61">
        <f t="shared" si="13"/>
        <v>2</v>
      </c>
      <c r="N16" s="60">
        <f>VLOOKUP($A16,'Return Data'!$B$7:$R$2292,13,0)</f>
        <v>-3.2524999999999999</v>
      </c>
      <c r="O16" s="61">
        <f t="shared" si="14"/>
        <v>5</v>
      </c>
      <c r="P16" s="60">
        <f>VLOOKUP($A16,'Return Data'!$B$7:$R$2292,16,0)</f>
        <v>14.2072</v>
      </c>
      <c r="Q16" s="62">
        <f t="shared" si="15"/>
        <v>3</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-2.5046999999999997</v>
      </c>
      <c r="E18" s="69"/>
      <c r="F18" s="70">
        <f>AVERAGE(F8:F16)</f>
        <v>-2.5202555555555555</v>
      </c>
      <c r="G18" s="69"/>
      <c r="H18" s="70">
        <f>AVERAGE(H8:H16)</f>
        <v>-3.982844444444444</v>
      </c>
      <c r="I18" s="69"/>
      <c r="J18" s="70">
        <f>AVERAGE(J8:J16)</f>
        <v>-0.29706666666666653</v>
      </c>
      <c r="K18" s="69"/>
      <c r="L18" s="70">
        <f>AVERAGE(L8:L16)</f>
        <v>-2.2244444444444414E-2</v>
      </c>
      <c r="M18" s="69"/>
      <c r="N18" s="70">
        <f>AVERAGE(N8:N16)</f>
        <v>-3.9671888888888893</v>
      </c>
      <c r="O18" s="69"/>
      <c r="P18" s="70">
        <f>AVERAGE(P8:P16)</f>
        <v>14.538544444444446</v>
      </c>
      <c r="Q18" s="71"/>
    </row>
    <row r="19" spans="1:17" x14ac:dyDescent="0.3">
      <c r="A19" s="68" t="s">
        <v>28</v>
      </c>
      <c r="B19" s="69"/>
      <c r="C19" s="69"/>
      <c r="D19" s="70">
        <f>MIN(D8:D16)</f>
        <v>-4.6060999999999996</v>
      </c>
      <c r="E19" s="69"/>
      <c r="F19" s="70">
        <f>MIN(F8:F16)</f>
        <v>-5.6106999999999996</v>
      </c>
      <c r="G19" s="69"/>
      <c r="H19" s="70">
        <f>MIN(H8:H16)</f>
        <v>-7.7413999999999996</v>
      </c>
      <c r="I19" s="69"/>
      <c r="J19" s="70">
        <f>MIN(J8:J16)</f>
        <v>-4.2253999999999996</v>
      </c>
      <c r="K19" s="69"/>
      <c r="L19" s="70">
        <f>MIN(L8:L16)</f>
        <v>-4.6990999999999996</v>
      </c>
      <c r="M19" s="69"/>
      <c r="N19" s="70">
        <f>MIN(N8:N16)</f>
        <v>-12.490500000000001</v>
      </c>
      <c r="O19" s="69"/>
      <c r="P19" s="70">
        <f>MIN(P8:P16)</f>
        <v>7.1228999999999996</v>
      </c>
      <c r="Q19" s="71"/>
    </row>
    <row r="20" spans="1:17" ht="15" thickBot="1" x14ac:dyDescent="0.35">
      <c r="A20" s="72" t="s">
        <v>29</v>
      </c>
      <c r="B20" s="73"/>
      <c r="C20" s="73"/>
      <c r="D20" s="74">
        <f>MAX(D8:D16)</f>
        <v>-1.0274000000000001</v>
      </c>
      <c r="E20" s="73"/>
      <c r="F20" s="74">
        <f>MAX(F8:F16)</f>
        <v>-0.37509999999999999</v>
      </c>
      <c r="G20" s="73"/>
      <c r="H20" s="74">
        <f>MAX(H8:H16)</f>
        <v>-2.4868999999999999</v>
      </c>
      <c r="I20" s="73"/>
      <c r="J20" s="74">
        <f>MAX(J8:J16)</f>
        <v>3.1756000000000002</v>
      </c>
      <c r="K20" s="73"/>
      <c r="L20" s="74">
        <f>MAX(L8:L16)</f>
        <v>4.1569000000000003</v>
      </c>
      <c r="M20" s="73"/>
      <c r="N20" s="74">
        <f>MAX(N8:N16)</f>
        <v>7.9002999999999997</v>
      </c>
      <c r="O20" s="73"/>
      <c r="P20" s="74">
        <f>MAX(P8:P16)</f>
        <v>39.374200000000002</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44958</v>
      </c>
      <c r="C8" s="60">
        <f>VLOOKUP($A8,'Return Data'!$B$7:$R$2292,4,0)</f>
        <v>42.284399999999998</v>
      </c>
      <c r="D8" s="60">
        <f>VLOOKUP($A8,'Return Data'!$B$7:$R$2292,9,0)</f>
        <v>6.8906999999999998</v>
      </c>
      <c r="E8" s="61">
        <f t="shared" ref="E8:E30" si="0">RANK(D8,D$8:D$30,0)</f>
        <v>15</v>
      </c>
      <c r="F8" s="60">
        <f>VLOOKUP($A8,'Return Data'!$B$7:$R$2292,10,0)</f>
        <v>7.3342999999999998</v>
      </c>
      <c r="G8" s="61">
        <f t="shared" ref="G8:G30" si="1">RANK(F8,F$8:F$30,0)</f>
        <v>12</v>
      </c>
      <c r="H8" s="60">
        <f>VLOOKUP($A8,'Return Data'!$B$7:$R$2292,11,0)</f>
        <v>6.1943000000000001</v>
      </c>
      <c r="I8" s="61">
        <f t="shared" ref="I8:I30" si="2">RANK(H8,H$8:H$30,0)</f>
        <v>6</v>
      </c>
      <c r="J8" s="60">
        <f>VLOOKUP($A8,'Return Data'!$B$7:$R$2292,12,0)</f>
        <v>5.5719000000000003</v>
      </c>
      <c r="K8" s="61">
        <f t="shared" ref="K8:K30" si="3">RANK(J8,J$8:J$30,0)</f>
        <v>3</v>
      </c>
      <c r="L8" s="60">
        <f>VLOOKUP($A8,'Return Data'!$B$7:$R$2292,13,0)</f>
        <v>5.4645000000000001</v>
      </c>
      <c r="M8" s="61">
        <f t="shared" ref="M8:M30" si="4">RANK(L8,L$8:L$30,0)</f>
        <v>3</v>
      </c>
      <c r="N8" s="60">
        <f>VLOOKUP($A8,'Return Data'!$B$7:$R$2292,17,0)</f>
        <v>5.1988000000000003</v>
      </c>
      <c r="O8" s="61">
        <f t="shared" ref="O8:O30" si="5">RANK(N8,N$8:N$30,0)</f>
        <v>6</v>
      </c>
      <c r="P8" s="60">
        <f>VLOOKUP($A8,'Return Data'!$B$7:$R$2292,14,0)</f>
        <v>7.1237000000000004</v>
      </c>
      <c r="Q8" s="61">
        <f t="shared" ref="Q8:Q30" si="6">RANK(P8,P$8:P$30,0)</f>
        <v>4</v>
      </c>
      <c r="R8" s="60">
        <f>VLOOKUP($A8,'Return Data'!$B$7:$R$2292,16,0)</f>
        <v>8.7110000000000003</v>
      </c>
      <c r="S8" s="62">
        <f t="shared" ref="S8:S30" si="7">RANK(R8,R$8:R$30,0)</f>
        <v>1</v>
      </c>
    </row>
    <row r="9" spans="1:19" x14ac:dyDescent="0.3">
      <c r="A9" s="77" t="s">
        <v>1266</v>
      </c>
      <c r="B9" s="59">
        <f>VLOOKUP($A9,'Return Data'!$B$7:$R$2292,3,0)</f>
        <v>44958</v>
      </c>
      <c r="C9" s="60">
        <f>VLOOKUP($A9,'Return Data'!$B$7:$R$2292,4,0)</f>
        <v>27.7181</v>
      </c>
      <c r="D9" s="60">
        <f>VLOOKUP($A9,'Return Data'!$B$7:$R$2292,9,0)</f>
        <v>7.5613000000000001</v>
      </c>
      <c r="E9" s="61">
        <f t="shared" si="0"/>
        <v>6</v>
      </c>
      <c r="F9" s="60">
        <f>VLOOKUP($A9,'Return Data'!$B$7:$R$2292,10,0)</f>
        <v>7.6313000000000004</v>
      </c>
      <c r="G9" s="61">
        <f t="shared" si="1"/>
        <v>7</v>
      </c>
      <c r="H9" s="60">
        <f>VLOOKUP($A9,'Return Data'!$B$7:$R$2292,11,0)</f>
        <v>6.1348000000000003</v>
      </c>
      <c r="I9" s="61">
        <f t="shared" si="2"/>
        <v>8</v>
      </c>
      <c r="J9" s="60">
        <f>VLOOKUP($A9,'Return Data'!$B$7:$R$2292,12,0)</f>
        <v>5.1407999999999996</v>
      </c>
      <c r="K9" s="61">
        <f t="shared" si="3"/>
        <v>4</v>
      </c>
      <c r="L9" s="60">
        <f>VLOOKUP($A9,'Return Data'!$B$7:$R$2292,13,0)</f>
        <v>4.8906999999999998</v>
      </c>
      <c r="M9" s="61">
        <f t="shared" si="4"/>
        <v>4</v>
      </c>
      <c r="N9" s="60">
        <f>VLOOKUP($A9,'Return Data'!$B$7:$R$2292,17,0)</f>
        <v>4.7447999999999997</v>
      </c>
      <c r="O9" s="61">
        <f t="shared" si="5"/>
        <v>8</v>
      </c>
      <c r="P9" s="60">
        <f>VLOOKUP($A9,'Return Data'!$B$7:$R$2292,14,0)</f>
        <v>6.4015000000000004</v>
      </c>
      <c r="Q9" s="61">
        <f t="shared" si="6"/>
        <v>8</v>
      </c>
      <c r="R9" s="60">
        <f>VLOOKUP($A9,'Return Data'!$B$7:$R$2292,16,0)</f>
        <v>8.1917000000000009</v>
      </c>
      <c r="S9" s="62">
        <f t="shared" si="7"/>
        <v>3</v>
      </c>
    </row>
    <row r="10" spans="1:19" x14ac:dyDescent="0.3">
      <c r="A10" s="77" t="s">
        <v>1934</v>
      </c>
      <c r="B10" s="59">
        <f>VLOOKUP($A10,'Return Data'!$B$7:$R$2292,3,0)</f>
        <v>44958</v>
      </c>
      <c r="C10" s="60">
        <f>VLOOKUP($A10,'Return Data'!$B$7:$R$2292,4,0)</f>
        <v>26.057400000000001</v>
      </c>
      <c r="D10" s="60">
        <f>VLOOKUP($A10,'Return Data'!$B$7:$R$2292,9,0)</f>
        <v>6.6359000000000004</v>
      </c>
      <c r="E10" s="61">
        <f t="shared" si="0"/>
        <v>19</v>
      </c>
      <c r="F10" s="60">
        <f>VLOOKUP($A10,'Return Data'!$B$7:$R$2292,10,0)</f>
        <v>7.2464000000000004</v>
      </c>
      <c r="G10" s="61">
        <f t="shared" si="1"/>
        <v>13</v>
      </c>
      <c r="H10" s="60">
        <f>VLOOKUP($A10,'Return Data'!$B$7:$R$2292,11,0)</f>
        <v>6.0339</v>
      </c>
      <c r="I10" s="61">
        <f t="shared" si="2"/>
        <v>12</v>
      </c>
      <c r="J10" s="60">
        <f>VLOOKUP($A10,'Return Data'!$B$7:$R$2292,12,0)</f>
        <v>4.4278000000000004</v>
      </c>
      <c r="K10" s="61">
        <f t="shared" si="3"/>
        <v>18</v>
      </c>
      <c r="L10" s="60">
        <f>VLOOKUP($A10,'Return Data'!$B$7:$R$2292,13,0)</f>
        <v>4.0868000000000002</v>
      </c>
      <c r="M10" s="61">
        <f t="shared" si="4"/>
        <v>17</v>
      </c>
      <c r="N10" s="60">
        <f>VLOOKUP($A10,'Return Data'!$B$7:$R$2292,17,0)</f>
        <v>4.4337999999999997</v>
      </c>
      <c r="O10" s="61">
        <f t="shared" si="5"/>
        <v>13</v>
      </c>
      <c r="P10" s="60">
        <f>VLOOKUP($A10,'Return Data'!$B$7:$R$2292,14,0)</f>
        <v>5.3799000000000001</v>
      </c>
      <c r="Q10" s="61">
        <f t="shared" si="6"/>
        <v>21</v>
      </c>
      <c r="R10" s="60">
        <f>VLOOKUP($A10,'Return Data'!$B$7:$R$2292,16,0)</f>
        <v>7.9980000000000002</v>
      </c>
      <c r="S10" s="62">
        <f t="shared" si="7"/>
        <v>7</v>
      </c>
    </row>
    <row r="11" spans="1:19" x14ac:dyDescent="0.3">
      <c r="A11" s="77" t="s">
        <v>1983</v>
      </c>
      <c r="B11" s="59">
        <f>VLOOKUP($A11,'Return Data'!$B$7:$R$2292,3,0)</f>
        <v>44958</v>
      </c>
      <c r="C11" s="60">
        <f>VLOOKUP($A11,'Return Data'!$B$7:$R$2292,4,0)</f>
        <v>24.0093</v>
      </c>
      <c r="D11" s="60">
        <f>VLOOKUP($A11,'Return Data'!$B$7:$R$2292,9,0)</f>
        <v>7.1543000000000001</v>
      </c>
      <c r="E11" s="61">
        <f t="shared" si="0"/>
        <v>10</v>
      </c>
      <c r="F11" s="60">
        <f>VLOOKUP($A11,'Return Data'!$B$7:$R$2292,10,0)</f>
        <v>35.786700000000003</v>
      </c>
      <c r="G11" s="61">
        <f t="shared" si="1"/>
        <v>1</v>
      </c>
      <c r="H11" s="60">
        <f>VLOOKUP($A11,'Return Data'!$B$7:$R$2292,11,0)</f>
        <v>19.714400000000001</v>
      </c>
      <c r="I11" s="61">
        <f t="shared" si="2"/>
        <v>1</v>
      </c>
      <c r="J11" s="60">
        <f>VLOOKUP($A11,'Return Data'!$B$7:$R$2292,12,0)</f>
        <v>14.0983</v>
      </c>
      <c r="K11" s="61">
        <f t="shared" si="3"/>
        <v>1</v>
      </c>
      <c r="L11" s="60">
        <f>VLOOKUP($A11,'Return Data'!$B$7:$R$2292,13,0)</f>
        <v>28.090599999999998</v>
      </c>
      <c r="M11" s="61">
        <f t="shared" si="4"/>
        <v>1</v>
      </c>
      <c r="N11" s="60">
        <f>VLOOKUP($A11,'Return Data'!$B$7:$R$2292,17,0)</f>
        <v>15.209199999999999</v>
      </c>
      <c r="O11" s="61">
        <f t="shared" si="5"/>
        <v>1</v>
      </c>
      <c r="P11" s="60">
        <f>VLOOKUP($A11,'Return Data'!$B$7:$R$2292,14,0)</f>
        <v>9.4192</v>
      </c>
      <c r="Q11" s="61">
        <f t="shared" si="6"/>
        <v>1</v>
      </c>
      <c r="R11" s="60">
        <f>VLOOKUP($A11,'Return Data'!$B$7:$R$2292,16,0)</f>
        <v>6.6494</v>
      </c>
      <c r="S11" s="62">
        <f t="shared" si="7"/>
        <v>22</v>
      </c>
    </row>
    <row r="12" spans="1:19" x14ac:dyDescent="0.3">
      <c r="A12" s="77" t="s">
        <v>1270</v>
      </c>
      <c r="B12" s="59">
        <f>VLOOKUP($A12,'Return Data'!$B$7:$R$2292,3,0)</f>
        <v>44958</v>
      </c>
      <c r="C12" s="60">
        <f>VLOOKUP($A12,'Return Data'!$B$7:$R$2292,4,0)</f>
        <v>23.1404</v>
      </c>
      <c r="D12" s="60">
        <f>VLOOKUP($A12,'Return Data'!$B$7:$R$2292,9,0)</f>
        <v>6.6212</v>
      </c>
      <c r="E12" s="61">
        <f t="shared" si="0"/>
        <v>20</v>
      </c>
      <c r="F12" s="60">
        <f>VLOOKUP($A12,'Return Data'!$B$7:$R$2292,10,0)</f>
        <v>7.2343999999999999</v>
      </c>
      <c r="G12" s="61">
        <f t="shared" si="1"/>
        <v>15</v>
      </c>
      <c r="H12" s="60">
        <f>VLOOKUP($A12,'Return Data'!$B$7:$R$2292,11,0)</f>
        <v>5.2694999999999999</v>
      </c>
      <c r="I12" s="61">
        <f t="shared" si="2"/>
        <v>22</v>
      </c>
      <c r="J12" s="60">
        <f>VLOOKUP($A12,'Return Data'!$B$7:$R$2292,12,0)</f>
        <v>4.3094999999999999</v>
      </c>
      <c r="K12" s="61">
        <f t="shared" si="3"/>
        <v>20</v>
      </c>
      <c r="L12" s="60">
        <f>VLOOKUP($A12,'Return Data'!$B$7:$R$2292,13,0)</f>
        <v>4.0026999999999999</v>
      </c>
      <c r="M12" s="61">
        <f t="shared" si="4"/>
        <v>19</v>
      </c>
      <c r="N12" s="60">
        <f>VLOOKUP($A12,'Return Data'!$B$7:$R$2292,17,0)</f>
        <v>3.9472999999999998</v>
      </c>
      <c r="O12" s="61">
        <f t="shared" si="5"/>
        <v>21</v>
      </c>
      <c r="P12" s="60">
        <f>VLOOKUP($A12,'Return Data'!$B$7:$R$2292,14,0)</f>
        <v>5.4554999999999998</v>
      </c>
      <c r="Q12" s="61">
        <f t="shared" si="6"/>
        <v>20</v>
      </c>
      <c r="R12" s="60">
        <f>VLOOKUP($A12,'Return Data'!$B$7:$R$2292,16,0)</f>
        <v>7.1829000000000001</v>
      </c>
      <c r="S12" s="62">
        <f t="shared" si="7"/>
        <v>18</v>
      </c>
    </row>
    <row r="13" spans="1:19" x14ac:dyDescent="0.3">
      <c r="A13" s="77" t="s">
        <v>1272</v>
      </c>
      <c r="B13" s="59">
        <f>VLOOKUP($A13,'Return Data'!$B$7:$R$2292,3,0)</f>
        <v>44958</v>
      </c>
      <c r="C13" s="60">
        <f>VLOOKUP($A13,'Return Data'!$B$7:$R$2292,4,0)</f>
        <v>41.843699999999998</v>
      </c>
      <c r="D13" s="60">
        <f>VLOOKUP($A13,'Return Data'!$B$7:$R$2292,9,0)</f>
        <v>6.8998999999999997</v>
      </c>
      <c r="E13" s="61">
        <f t="shared" si="0"/>
        <v>14</v>
      </c>
      <c r="F13" s="60">
        <f>VLOOKUP($A13,'Return Data'!$B$7:$R$2292,10,0)</f>
        <v>7.1779999999999999</v>
      </c>
      <c r="G13" s="61">
        <f t="shared" si="1"/>
        <v>18</v>
      </c>
      <c r="H13" s="60">
        <f>VLOOKUP($A13,'Return Data'!$B$7:$R$2292,11,0)</f>
        <v>5.2476000000000003</v>
      </c>
      <c r="I13" s="61">
        <f t="shared" si="2"/>
        <v>23</v>
      </c>
      <c r="J13" s="60">
        <f>VLOOKUP($A13,'Return Data'!$B$7:$R$2292,12,0)</f>
        <v>4.3544</v>
      </c>
      <c r="K13" s="61">
        <f t="shared" si="3"/>
        <v>19</v>
      </c>
      <c r="L13" s="60">
        <f>VLOOKUP($A13,'Return Data'!$B$7:$R$2292,13,0)</f>
        <v>4.1379999999999999</v>
      </c>
      <c r="M13" s="61">
        <f t="shared" si="4"/>
        <v>16</v>
      </c>
      <c r="N13" s="60">
        <f>VLOOKUP($A13,'Return Data'!$B$7:$R$2292,17,0)</f>
        <v>4.1223000000000001</v>
      </c>
      <c r="O13" s="61">
        <f t="shared" si="5"/>
        <v>18</v>
      </c>
      <c r="P13" s="60">
        <f>VLOOKUP($A13,'Return Data'!$B$7:$R$2292,14,0)</f>
        <v>5.6151999999999997</v>
      </c>
      <c r="Q13" s="61">
        <f t="shared" si="6"/>
        <v>16</v>
      </c>
      <c r="R13" s="60">
        <f>VLOOKUP($A13,'Return Data'!$B$7:$R$2292,16,0)</f>
        <v>7.8258000000000001</v>
      </c>
      <c r="S13" s="62">
        <f t="shared" si="7"/>
        <v>9</v>
      </c>
    </row>
    <row r="14" spans="1:19" x14ac:dyDescent="0.3">
      <c r="A14" s="77" t="s">
        <v>1282</v>
      </c>
      <c r="B14" s="59">
        <f>VLOOKUP($A14,'Return Data'!$B$7:$R$2292,3,0)</f>
        <v>44958</v>
      </c>
      <c r="C14" s="60">
        <f>VLOOKUP($A14,'Return Data'!$B$7:$R$2292,4,0)</f>
        <v>4889.0812999999998</v>
      </c>
      <c r="D14" s="60">
        <f>VLOOKUP($A14,'Return Data'!$B$7:$R$2292,9,0)</f>
        <v>12.5312</v>
      </c>
      <c r="E14" s="61">
        <f t="shared" si="0"/>
        <v>1</v>
      </c>
      <c r="F14" s="60">
        <f>VLOOKUP($A14,'Return Data'!$B$7:$R$2292,10,0)</f>
        <v>10.0436</v>
      </c>
      <c r="G14" s="61">
        <f t="shared" si="1"/>
        <v>2</v>
      </c>
      <c r="H14" s="60">
        <f>VLOOKUP($A14,'Return Data'!$B$7:$R$2292,11,0)</f>
        <v>5.7723000000000004</v>
      </c>
      <c r="I14" s="61">
        <f t="shared" si="2"/>
        <v>15</v>
      </c>
      <c r="J14" s="60">
        <f>VLOOKUP($A14,'Return Data'!$B$7:$R$2292,12,0)</f>
        <v>4.6234000000000002</v>
      </c>
      <c r="K14" s="61">
        <f t="shared" si="3"/>
        <v>15</v>
      </c>
      <c r="L14" s="60">
        <f>VLOOKUP($A14,'Return Data'!$B$7:$R$2292,13,0)</f>
        <v>3.4922</v>
      </c>
      <c r="M14" s="61">
        <f t="shared" si="4"/>
        <v>23</v>
      </c>
      <c r="N14" s="60">
        <f>VLOOKUP($A14,'Return Data'!$B$7:$R$2292,17,0)</f>
        <v>8.7317999999999998</v>
      </c>
      <c r="O14" s="61">
        <f t="shared" si="5"/>
        <v>2</v>
      </c>
      <c r="P14" s="60">
        <f>VLOOKUP($A14,'Return Data'!$B$7:$R$2292,14,0)</f>
        <v>5.5415999999999999</v>
      </c>
      <c r="Q14" s="61">
        <f t="shared" si="6"/>
        <v>18</v>
      </c>
      <c r="R14" s="60">
        <f>VLOOKUP($A14,'Return Data'!$B$7:$R$2292,16,0)</f>
        <v>7.7431000000000001</v>
      </c>
      <c r="S14" s="62">
        <f t="shared" si="7"/>
        <v>12</v>
      </c>
    </row>
    <row r="15" spans="1:19" x14ac:dyDescent="0.3">
      <c r="A15" s="77" t="s">
        <v>1284</v>
      </c>
      <c r="B15" s="59">
        <f>VLOOKUP($A15,'Return Data'!$B$7:$R$2292,3,0)</f>
        <v>44958</v>
      </c>
      <c r="C15" s="60">
        <f>VLOOKUP($A15,'Return Data'!$B$7:$R$2292,4,0)</f>
        <v>27.187100000000001</v>
      </c>
      <c r="D15" s="60">
        <f>VLOOKUP($A15,'Return Data'!$B$7:$R$2292,9,0)</f>
        <v>6.7702</v>
      </c>
      <c r="E15" s="61">
        <f t="shared" si="0"/>
        <v>18</v>
      </c>
      <c r="F15" s="60">
        <f>VLOOKUP($A15,'Return Data'!$B$7:$R$2292,10,0)</f>
        <v>7.5498000000000003</v>
      </c>
      <c r="G15" s="61">
        <f t="shared" si="1"/>
        <v>8</v>
      </c>
      <c r="H15" s="60">
        <f>VLOOKUP($A15,'Return Data'!$B$7:$R$2292,11,0)</f>
        <v>6.1226000000000003</v>
      </c>
      <c r="I15" s="61">
        <f t="shared" si="2"/>
        <v>9</v>
      </c>
      <c r="J15" s="60">
        <f>VLOOKUP($A15,'Return Data'!$B$7:$R$2292,12,0)</f>
        <v>5.0256999999999996</v>
      </c>
      <c r="K15" s="61">
        <f t="shared" si="3"/>
        <v>6</v>
      </c>
      <c r="L15" s="60">
        <f>VLOOKUP($A15,'Return Data'!$B$7:$R$2292,13,0)</f>
        <v>4.6733000000000002</v>
      </c>
      <c r="M15" s="61">
        <f t="shared" si="4"/>
        <v>6</v>
      </c>
      <c r="N15" s="60">
        <f>VLOOKUP($A15,'Return Data'!$B$7:$R$2292,17,0)</f>
        <v>4.6555</v>
      </c>
      <c r="O15" s="61">
        <f t="shared" si="5"/>
        <v>9</v>
      </c>
      <c r="P15" s="60">
        <f>VLOOKUP($A15,'Return Data'!$B$7:$R$2292,14,0)</f>
        <v>6.4535</v>
      </c>
      <c r="Q15" s="61">
        <f t="shared" si="6"/>
        <v>6</v>
      </c>
      <c r="R15" s="60">
        <f>VLOOKUP($A15,'Return Data'!$B$7:$R$2292,16,0)</f>
        <v>8.0496999999999996</v>
      </c>
      <c r="S15" s="62">
        <f t="shared" si="7"/>
        <v>5</v>
      </c>
    </row>
    <row r="16" spans="1:19" x14ac:dyDescent="0.3">
      <c r="A16" s="77" t="s">
        <v>1285</v>
      </c>
      <c r="B16" s="59">
        <f>VLOOKUP($A16,'Return Data'!$B$7:$R$2292,3,0)</f>
        <v>44958</v>
      </c>
      <c r="C16" s="60">
        <f>VLOOKUP($A16,'Return Data'!$B$7:$R$2292,4,0)</f>
        <v>23.2544</v>
      </c>
      <c r="D16" s="60">
        <f>VLOOKUP($A16,'Return Data'!$B$7:$R$2292,9,0)</f>
        <v>6.8822000000000001</v>
      </c>
      <c r="E16" s="61">
        <f t="shared" si="0"/>
        <v>16</v>
      </c>
      <c r="F16" s="60">
        <f>VLOOKUP($A16,'Return Data'!$B$7:$R$2292,10,0)</f>
        <v>7.1452</v>
      </c>
      <c r="G16" s="61">
        <f t="shared" si="1"/>
        <v>20</v>
      </c>
      <c r="H16" s="60">
        <f>VLOOKUP($A16,'Return Data'!$B$7:$R$2292,11,0)</f>
        <v>5.4715999999999996</v>
      </c>
      <c r="I16" s="61">
        <f t="shared" si="2"/>
        <v>17</v>
      </c>
      <c r="J16" s="60">
        <f>VLOOKUP($A16,'Return Data'!$B$7:$R$2292,12,0)</f>
        <v>4.0256999999999996</v>
      </c>
      <c r="K16" s="61">
        <f t="shared" si="3"/>
        <v>23</v>
      </c>
      <c r="L16" s="60">
        <f>VLOOKUP($A16,'Return Data'!$B$7:$R$2292,13,0)</f>
        <v>3.7522000000000002</v>
      </c>
      <c r="M16" s="61">
        <f t="shared" si="4"/>
        <v>21</v>
      </c>
      <c r="N16" s="60">
        <f>VLOOKUP($A16,'Return Data'!$B$7:$R$2292,17,0)</f>
        <v>3.9398</v>
      </c>
      <c r="O16" s="61">
        <f t="shared" si="5"/>
        <v>22</v>
      </c>
      <c r="P16" s="60">
        <f>VLOOKUP($A16,'Return Data'!$B$7:$R$2292,14,0)</f>
        <v>5.5377000000000001</v>
      </c>
      <c r="Q16" s="61">
        <f t="shared" si="6"/>
        <v>19</v>
      </c>
      <c r="R16" s="60">
        <f>VLOOKUP($A16,'Return Data'!$B$7:$R$2292,16,0)</f>
        <v>7.6913999999999998</v>
      </c>
      <c r="S16" s="62">
        <f t="shared" si="7"/>
        <v>13</v>
      </c>
    </row>
    <row r="17" spans="1:19" x14ac:dyDescent="0.3">
      <c r="A17" s="77" t="s">
        <v>1287</v>
      </c>
      <c r="B17" s="59">
        <f>VLOOKUP($A17,'Return Data'!$B$7:$R$2292,3,0)</f>
        <v>44958</v>
      </c>
      <c r="C17" s="60">
        <f>VLOOKUP($A17,'Return Data'!$B$7:$R$2292,4,0)</f>
        <v>53.686700000000002</v>
      </c>
      <c r="D17" s="60">
        <f>VLOOKUP($A17,'Return Data'!$B$7:$R$2292,9,0)</f>
        <v>6.4675000000000002</v>
      </c>
      <c r="E17" s="61">
        <f t="shared" si="0"/>
        <v>21</v>
      </c>
      <c r="F17" s="60">
        <f>VLOOKUP($A17,'Return Data'!$B$7:$R$2292,10,0)</f>
        <v>7.2142999999999997</v>
      </c>
      <c r="G17" s="61">
        <f t="shared" si="1"/>
        <v>16</v>
      </c>
      <c r="H17" s="60">
        <f>VLOOKUP($A17,'Return Data'!$B$7:$R$2292,11,0)</f>
        <v>7.3197000000000001</v>
      </c>
      <c r="I17" s="61">
        <f t="shared" si="2"/>
        <v>2</v>
      </c>
      <c r="J17" s="60">
        <f>VLOOKUP($A17,'Return Data'!$B$7:$R$2292,12,0)</f>
        <v>6.5936000000000003</v>
      </c>
      <c r="K17" s="61">
        <f t="shared" si="3"/>
        <v>2</v>
      </c>
      <c r="L17" s="60">
        <f>VLOOKUP($A17,'Return Data'!$B$7:$R$2292,13,0)</f>
        <v>6.2496999999999998</v>
      </c>
      <c r="M17" s="61">
        <f t="shared" si="4"/>
        <v>2</v>
      </c>
      <c r="N17" s="60">
        <f>VLOOKUP($A17,'Return Data'!$B$7:$R$2292,17,0)</f>
        <v>5.4081999999999999</v>
      </c>
      <c r="O17" s="61">
        <f t="shared" si="5"/>
        <v>5</v>
      </c>
      <c r="P17" s="60">
        <f>VLOOKUP($A17,'Return Data'!$B$7:$R$2292,14,0)</f>
        <v>7.0697999999999999</v>
      </c>
      <c r="Q17" s="61">
        <f t="shared" si="6"/>
        <v>5</v>
      </c>
      <c r="R17" s="60">
        <f>VLOOKUP($A17,'Return Data'!$B$7:$R$2292,16,0)</f>
        <v>8.5607000000000006</v>
      </c>
      <c r="S17" s="62">
        <f t="shared" si="7"/>
        <v>2</v>
      </c>
    </row>
    <row r="18" spans="1:19" x14ac:dyDescent="0.3">
      <c r="A18" s="77" t="s">
        <v>1289</v>
      </c>
      <c r="B18" s="59">
        <f>VLOOKUP($A18,'Return Data'!$B$7:$R$2292,3,0)</f>
        <v>44958</v>
      </c>
      <c r="C18" s="60">
        <f>VLOOKUP($A18,'Return Data'!$B$7:$R$2292,4,0)</f>
        <v>24.973199999999999</v>
      </c>
      <c r="D18" s="60">
        <f>VLOOKUP($A18,'Return Data'!$B$7:$R$2292,9,0)</f>
        <v>7.3879000000000001</v>
      </c>
      <c r="E18" s="61">
        <f t="shared" si="0"/>
        <v>8</v>
      </c>
      <c r="F18" s="60">
        <f>VLOOKUP($A18,'Return Data'!$B$7:$R$2292,10,0)</f>
        <v>7.5423</v>
      </c>
      <c r="G18" s="61">
        <f t="shared" si="1"/>
        <v>9</v>
      </c>
      <c r="H18" s="60">
        <f>VLOOKUP($A18,'Return Data'!$B$7:$R$2292,11,0)</f>
        <v>6.1825000000000001</v>
      </c>
      <c r="I18" s="61">
        <f t="shared" si="2"/>
        <v>7</v>
      </c>
      <c r="J18" s="60">
        <f>VLOOKUP($A18,'Return Data'!$B$7:$R$2292,12,0)</f>
        <v>4.7842000000000002</v>
      </c>
      <c r="K18" s="61">
        <f t="shared" si="3"/>
        <v>9</v>
      </c>
      <c r="L18" s="60">
        <f>VLOOKUP($A18,'Return Data'!$B$7:$R$2292,13,0)</f>
        <v>4.3296999999999999</v>
      </c>
      <c r="M18" s="61">
        <f t="shared" si="4"/>
        <v>13</v>
      </c>
      <c r="N18" s="60">
        <f>VLOOKUP($A18,'Return Data'!$B$7:$R$2292,17,0)</f>
        <v>8.4918999999999993</v>
      </c>
      <c r="O18" s="61">
        <f t="shared" si="5"/>
        <v>3</v>
      </c>
      <c r="P18" s="60">
        <f>VLOOKUP($A18,'Return Data'!$B$7:$R$2292,14,0)</f>
        <v>8.6655999999999995</v>
      </c>
      <c r="Q18" s="61">
        <f t="shared" si="6"/>
        <v>2</v>
      </c>
      <c r="R18" s="60">
        <f>VLOOKUP($A18,'Return Data'!$B$7:$R$2292,16,0)</f>
        <v>7.7599</v>
      </c>
      <c r="S18" s="62">
        <f t="shared" si="7"/>
        <v>11</v>
      </c>
    </row>
    <row r="19" spans="1:19" x14ac:dyDescent="0.3">
      <c r="A19" s="77" t="s">
        <v>1290</v>
      </c>
      <c r="B19" s="59">
        <f>VLOOKUP($A19,'Return Data'!$B$7:$R$2292,3,0)</f>
        <v>44958</v>
      </c>
      <c r="C19" s="60">
        <f>VLOOKUP($A19,'Return Data'!$B$7:$R$2292,4,0)</f>
        <v>50.502099999999999</v>
      </c>
      <c r="D19" s="60">
        <f>VLOOKUP($A19,'Return Data'!$B$7:$R$2292,9,0)</f>
        <v>8.4589999999999996</v>
      </c>
      <c r="E19" s="61">
        <f t="shared" si="0"/>
        <v>3</v>
      </c>
      <c r="F19" s="60">
        <f>VLOOKUP($A19,'Return Data'!$B$7:$R$2292,10,0)</f>
        <v>8.5778999999999996</v>
      </c>
      <c r="G19" s="61">
        <f t="shared" si="1"/>
        <v>3</v>
      </c>
      <c r="H19" s="60">
        <f>VLOOKUP($A19,'Return Data'!$B$7:$R$2292,11,0)</f>
        <v>5.4177</v>
      </c>
      <c r="I19" s="61">
        <f t="shared" si="2"/>
        <v>20</v>
      </c>
      <c r="J19" s="60">
        <f>VLOOKUP($A19,'Return Data'!$B$7:$R$2292,12,0)</f>
        <v>4.6012000000000004</v>
      </c>
      <c r="K19" s="61">
        <f t="shared" si="3"/>
        <v>16</v>
      </c>
      <c r="L19" s="60">
        <f>VLOOKUP($A19,'Return Data'!$B$7:$R$2292,13,0)</f>
        <v>4.0688000000000004</v>
      </c>
      <c r="M19" s="61">
        <f t="shared" si="4"/>
        <v>18</v>
      </c>
      <c r="N19" s="60">
        <f>VLOOKUP($A19,'Return Data'!$B$7:$R$2292,17,0)</f>
        <v>4.1898999999999997</v>
      </c>
      <c r="O19" s="61">
        <f t="shared" si="5"/>
        <v>16</v>
      </c>
      <c r="P19" s="60">
        <f>VLOOKUP($A19,'Return Data'!$B$7:$R$2292,14,0)</f>
        <v>5.7084000000000001</v>
      </c>
      <c r="Q19" s="61">
        <f t="shared" si="6"/>
        <v>13</v>
      </c>
      <c r="R19" s="60">
        <f>VLOOKUP($A19,'Return Data'!$B$7:$R$2292,16,0)</f>
        <v>7.8440000000000003</v>
      </c>
      <c r="S19" s="62">
        <f t="shared" si="7"/>
        <v>8</v>
      </c>
    </row>
    <row r="20" spans="1:19" x14ac:dyDescent="0.3">
      <c r="A20" s="77" t="s">
        <v>1292</v>
      </c>
      <c r="B20" s="59">
        <f>VLOOKUP($A20,'Return Data'!$B$7:$R$2292,3,0)</f>
        <v>44958</v>
      </c>
      <c r="C20" s="60">
        <f>VLOOKUP($A20,'Return Data'!$B$7:$R$2292,4,0)</f>
        <v>1993.8271999999999</v>
      </c>
      <c r="D20" s="60">
        <f>VLOOKUP($A20,'Return Data'!$B$7:$R$2292,9,0)</f>
        <v>9.5366999999999997</v>
      </c>
      <c r="E20" s="61">
        <f t="shared" si="0"/>
        <v>2</v>
      </c>
      <c r="F20" s="60">
        <f>VLOOKUP($A20,'Return Data'!$B$7:$R$2292,10,0)</f>
        <v>8.4794</v>
      </c>
      <c r="G20" s="61">
        <f t="shared" si="1"/>
        <v>4</v>
      </c>
      <c r="H20" s="60">
        <f>VLOOKUP($A20,'Return Data'!$B$7:$R$2292,11,0)</f>
        <v>6.2962999999999996</v>
      </c>
      <c r="I20" s="61">
        <f t="shared" si="2"/>
        <v>5</v>
      </c>
      <c r="J20" s="60">
        <f>VLOOKUP($A20,'Return Data'!$B$7:$R$2292,12,0)</f>
        <v>4.7169999999999996</v>
      </c>
      <c r="K20" s="61">
        <f t="shared" si="3"/>
        <v>12</v>
      </c>
      <c r="L20" s="60">
        <f>VLOOKUP($A20,'Return Data'!$B$7:$R$2292,13,0)</f>
        <v>4.2557</v>
      </c>
      <c r="M20" s="61">
        <f t="shared" si="4"/>
        <v>15</v>
      </c>
      <c r="N20" s="60">
        <f>VLOOKUP($A20,'Return Data'!$B$7:$R$2292,17,0)</f>
        <v>4.0738000000000003</v>
      </c>
      <c r="O20" s="61">
        <f t="shared" si="5"/>
        <v>19</v>
      </c>
      <c r="P20" s="60">
        <f>VLOOKUP($A20,'Return Data'!$B$7:$R$2292,14,0)</f>
        <v>4.9984000000000002</v>
      </c>
      <c r="Q20" s="61">
        <f t="shared" si="6"/>
        <v>23</v>
      </c>
      <c r="R20" s="60">
        <f>VLOOKUP($A20,'Return Data'!$B$7:$R$2292,16,0)</f>
        <v>7.6025</v>
      </c>
      <c r="S20" s="62">
        <f t="shared" si="7"/>
        <v>14</v>
      </c>
    </row>
    <row r="21" spans="1:19" x14ac:dyDescent="0.3">
      <c r="A21" s="77" t="s">
        <v>1294</v>
      </c>
      <c r="B21" s="59">
        <f>VLOOKUP($A21,'Return Data'!$B$7:$R$2292,3,0)</f>
        <v>44958</v>
      </c>
      <c r="C21" s="60">
        <f>VLOOKUP($A21,'Return Data'!$B$7:$R$2292,4,0)</f>
        <v>3259.502</v>
      </c>
      <c r="D21" s="60">
        <f>VLOOKUP($A21,'Return Data'!$B$7:$R$2292,9,0)</f>
        <v>6.9743000000000004</v>
      </c>
      <c r="E21" s="61">
        <f t="shared" si="0"/>
        <v>13</v>
      </c>
      <c r="F21" s="60">
        <f>VLOOKUP($A21,'Return Data'!$B$7:$R$2292,10,0)</f>
        <v>7.2141000000000002</v>
      </c>
      <c r="G21" s="61">
        <f t="shared" si="1"/>
        <v>17</v>
      </c>
      <c r="H21" s="60">
        <f>VLOOKUP($A21,'Return Data'!$B$7:$R$2292,11,0)</f>
        <v>5.4686000000000003</v>
      </c>
      <c r="I21" s="61">
        <f t="shared" si="2"/>
        <v>18</v>
      </c>
      <c r="J21" s="60">
        <f>VLOOKUP($A21,'Return Data'!$B$7:$R$2292,12,0)</f>
        <v>4.0753000000000004</v>
      </c>
      <c r="K21" s="61">
        <f t="shared" si="3"/>
        <v>22</v>
      </c>
      <c r="L21" s="60">
        <f>VLOOKUP($A21,'Return Data'!$B$7:$R$2292,13,0)</f>
        <v>3.8927999999999998</v>
      </c>
      <c r="M21" s="61">
        <f t="shared" si="4"/>
        <v>20</v>
      </c>
      <c r="N21" s="60">
        <f>VLOOKUP($A21,'Return Data'!$B$7:$R$2292,17,0)</f>
        <v>4.0206</v>
      </c>
      <c r="O21" s="61">
        <f t="shared" si="5"/>
        <v>20</v>
      </c>
      <c r="P21" s="60">
        <f>VLOOKUP($A21,'Return Data'!$B$7:$R$2292,14,0)</f>
        <v>5.6253000000000002</v>
      </c>
      <c r="Q21" s="61">
        <f t="shared" si="6"/>
        <v>15</v>
      </c>
      <c r="R21" s="60">
        <f>VLOOKUP($A21,'Return Data'!$B$7:$R$2292,16,0)</f>
        <v>7.5609000000000002</v>
      </c>
      <c r="S21" s="62">
        <f t="shared" si="7"/>
        <v>15</v>
      </c>
    </row>
    <row r="22" spans="1:19" x14ac:dyDescent="0.3">
      <c r="A22" s="77" t="s">
        <v>1298</v>
      </c>
      <c r="B22" s="59">
        <f>VLOOKUP($A22,'Return Data'!$B$7:$R$2292,3,0)</f>
        <v>44958</v>
      </c>
      <c r="C22" s="60">
        <f>VLOOKUP($A22,'Return Data'!$B$7:$R$2292,4,0)</f>
        <v>47.239899999999999</v>
      </c>
      <c r="D22" s="60">
        <f>VLOOKUP($A22,'Return Data'!$B$7:$R$2292,9,0)</f>
        <v>5.9555999999999996</v>
      </c>
      <c r="E22" s="61">
        <f t="shared" si="0"/>
        <v>23</v>
      </c>
      <c r="F22" s="60">
        <f>VLOOKUP($A22,'Return Data'!$B$7:$R$2292,10,0)</f>
        <v>7.0475000000000003</v>
      </c>
      <c r="G22" s="61">
        <f t="shared" si="1"/>
        <v>23</v>
      </c>
      <c r="H22" s="60">
        <f>VLOOKUP($A22,'Return Data'!$B$7:$R$2292,11,0)</f>
        <v>5.9599000000000002</v>
      </c>
      <c r="I22" s="61">
        <f t="shared" si="2"/>
        <v>13</v>
      </c>
      <c r="J22" s="60">
        <f>VLOOKUP($A22,'Return Data'!$B$7:$R$2292,12,0)</f>
        <v>4.6946000000000003</v>
      </c>
      <c r="K22" s="61">
        <f t="shared" si="3"/>
        <v>13</v>
      </c>
      <c r="L22" s="60">
        <f>VLOOKUP($A22,'Return Data'!$B$7:$R$2292,13,0)</f>
        <v>4.3109000000000002</v>
      </c>
      <c r="M22" s="61">
        <f t="shared" si="4"/>
        <v>14</v>
      </c>
      <c r="N22" s="60">
        <f>VLOOKUP($A22,'Return Data'!$B$7:$R$2292,17,0)</f>
        <v>4.4482999999999997</v>
      </c>
      <c r="O22" s="61">
        <f t="shared" si="5"/>
        <v>12</v>
      </c>
      <c r="P22" s="60">
        <f>VLOOKUP($A22,'Return Data'!$B$7:$R$2292,14,0)</f>
        <v>6.1387</v>
      </c>
      <c r="Q22" s="61">
        <f t="shared" si="6"/>
        <v>9</v>
      </c>
      <c r="R22" s="60">
        <f>VLOOKUP($A22,'Return Data'!$B$7:$R$2292,16,0)</f>
        <v>8.0412999999999997</v>
      </c>
      <c r="S22" s="62">
        <f t="shared" si="7"/>
        <v>6</v>
      </c>
    </row>
    <row r="23" spans="1:19" x14ac:dyDescent="0.3">
      <c r="A23" s="77" t="s">
        <v>1299</v>
      </c>
      <c r="B23" s="59">
        <f>VLOOKUP($A23,'Return Data'!$B$7:$R$2292,3,0)</f>
        <v>44958</v>
      </c>
      <c r="C23" s="60">
        <f>VLOOKUP($A23,'Return Data'!$B$7:$R$2292,4,0)</f>
        <v>12.842000000000001</v>
      </c>
      <c r="D23" s="60">
        <f>VLOOKUP($A23,'Return Data'!$B$7:$R$2292,9,0)</f>
        <v>7.6840000000000002</v>
      </c>
      <c r="E23" s="61">
        <f t="shared" si="0"/>
        <v>5</v>
      </c>
      <c r="F23" s="60">
        <f>VLOOKUP($A23,'Return Data'!$B$7:$R$2292,10,0)</f>
        <v>7.2351999999999999</v>
      </c>
      <c r="G23" s="61">
        <f t="shared" si="1"/>
        <v>14</v>
      </c>
      <c r="H23" s="60">
        <f>VLOOKUP($A23,'Return Data'!$B$7:$R$2292,11,0)</f>
        <v>5.3573000000000004</v>
      </c>
      <c r="I23" s="61">
        <f t="shared" si="2"/>
        <v>21</v>
      </c>
      <c r="J23" s="60">
        <f>VLOOKUP($A23,'Return Data'!$B$7:$R$2292,12,0)</f>
        <v>4.0773999999999999</v>
      </c>
      <c r="K23" s="61">
        <f t="shared" si="3"/>
        <v>21</v>
      </c>
      <c r="L23" s="60">
        <f>VLOOKUP($A23,'Return Data'!$B$7:$R$2292,13,0)</f>
        <v>3.7317999999999998</v>
      </c>
      <c r="M23" s="61">
        <f t="shared" si="4"/>
        <v>22</v>
      </c>
      <c r="N23" s="60">
        <f>VLOOKUP($A23,'Return Data'!$B$7:$R$2292,17,0)</f>
        <v>3.8102</v>
      </c>
      <c r="O23" s="61">
        <f t="shared" si="5"/>
        <v>23</v>
      </c>
      <c r="P23" s="60">
        <f>VLOOKUP($A23,'Return Data'!$B$7:$R$2292,14,0)</f>
        <v>5.2168000000000001</v>
      </c>
      <c r="Q23" s="61">
        <f t="shared" si="6"/>
        <v>22</v>
      </c>
      <c r="R23" s="60">
        <f>VLOOKUP($A23,'Return Data'!$B$7:$R$2292,16,0)</f>
        <v>6.4485000000000001</v>
      </c>
      <c r="S23" s="62">
        <f t="shared" si="7"/>
        <v>23</v>
      </c>
    </row>
    <row r="24" spans="1:19" x14ac:dyDescent="0.3">
      <c r="A24" s="77" t="s">
        <v>1301</v>
      </c>
      <c r="B24" s="59">
        <f>VLOOKUP($A24,'Return Data'!$B$7:$R$2292,3,0)</f>
        <v>44958</v>
      </c>
      <c r="C24" s="60">
        <f>VLOOKUP($A24,'Return Data'!$B$7:$R$2292,4,0)</f>
        <v>13.760899999999999</v>
      </c>
      <c r="D24" s="60">
        <f>VLOOKUP($A24,'Return Data'!$B$7:$R$2292,9,0)</f>
        <v>6.8419999999999996</v>
      </c>
      <c r="E24" s="61">
        <f t="shared" si="0"/>
        <v>17</v>
      </c>
      <c r="F24" s="60">
        <f>VLOOKUP($A24,'Return Data'!$B$7:$R$2292,10,0)</f>
        <v>7.1497999999999999</v>
      </c>
      <c r="G24" s="61">
        <f t="shared" si="1"/>
        <v>19</v>
      </c>
      <c r="H24" s="60">
        <f>VLOOKUP($A24,'Return Data'!$B$7:$R$2292,11,0)</f>
        <v>5.6913999999999998</v>
      </c>
      <c r="I24" s="61">
        <f t="shared" si="2"/>
        <v>16</v>
      </c>
      <c r="J24" s="60">
        <f>VLOOKUP($A24,'Return Data'!$B$7:$R$2292,12,0)</f>
        <v>4.7831999999999999</v>
      </c>
      <c r="K24" s="61">
        <f t="shared" si="3"/>
        <v>10</v>
      </c>
      <c r="L24" s="60">
        <f>VLOOKUP($A24,'Return Data'!$B$7:$R$2292,13,0)</f>
        <v>4.4352</v>
      </c>
      <c r="M24" s="61">
        <f t="shared" si="4"/>
        <v>11</v>
      </c>
      <c r="N24" s="60">
        <f>VLOOKUP($A24,'Return Data'!$B$7:$R$2292,17,0)</f>
        <v>4.4779</v>
      </c>
      <c r="O24" s="61">
        <f t="shared" si="5"/>
        <v>11</v>
      </c>
      <c r="P24" s="60">
        <f>VLOOKUP($A24,'Return Data'!$B$7:$R$2292,14,0)</f>
        <v>5.6913999999999998</v>
      </c>
      <c r="Q24" s="61">
        <f t="shared" si="6"/>
        <v>14</v>
      </c>
      <c r="R24" s="60">
        <f>VLOOKUP($A24,'Return Data'!$B$7:$R$2292,16,0)</f>
        <v>6.7535999999999996</v>
      </c>
      <c r="S24" s="62">
        <f t="shared" si="7"/>
        <v>21</v>
      </c>
    </row>
    <row r="25" spans="1:19" x14ac:dyDescent="0.3">
      <c r="A25" s="77" t="s">
        <v>1303</v>
      </c>
      <c r="B25" s="59">
        <f>VLOOKUP($A25,'Return Data'!$B$7:$R$2292,3,0)</f>
        <v>44958</v>
      </c>
      <c r="C25" s="60">
        <f>VLOOKUP($A25,'Return Data'!$B$7:$R$2292,4,0)</f>
        <v>47.092599999999997</v>
      </c>
      <c r="D25" s="60">
        <f>VLOOKUP($A25,'Return Data'!$B$7:$R$2292,9,0)</f>
        <v>7.0579000000000001</v>
      </c>
      <c r="E25" s="61">
        <f t="shared" si="0"/>
        <v>11</v>
      </c>
      <c r="F25" s="60">
        <f>VLOOKUP($A25,'Return Data'!$B$7:$R$2292,10,0)</f>
        <v>7.8079000000000001</v>
      </c>
      <c r="G25" s="61">
        <f t="shared" si="1"/>
        <v>6</v>
      </c>
      <c r="H25" s="60">
        <f>VLOOKUP($A25,'Return Data'!$B$7:$R$2292,11,0)</f>
        <v>6.1017000000000001</v>
      </c>
      <c r="I25" s="61">
        <f t="shared" si="2"/>
        <v>10</v>
      </c>
      <c r="J25" s="60">
        <f>VLOOKUP($A25,'Return Data'!$B$7:$R$2292,12,0)</f>
        <v>4.6792999999999996</v>
      </c>
      <c r="K25" s="61">
        <f t="shared" si="3"/>
        <v>14</v>
      </c>
      <c r="L25" s="60">
        <f>VLOOKUP($A25,'Return Data'!$B$7:$R$2292,13,0)</f>
        <v>4.5598000000000001</v>
      </c>
      <c r="M25" s="61">
        <f t="shared" si="4"/>
        <v>8</v>
      </c>
      <c r="N25" s="60">
        <f>VLOOKUP($A25,'Return Data'!$B$7:$R$2292,17,0)</f>
        <v>5.1113999999999997</v>
      </c>
      <c r="O25" s="61">
        <f t="shared" si="5"/>
        <v>7</v>
      </c>
      <c r="P25" s="60">
        <f>VLOOKUP($A25,'Return Data'!$B$7:$R$2292,14,0)</f>
        <v>6.4345999999999997</v>
      </c>
      <c r="Q25" s="61">
        <f t="shared" si="6"/>
        <v>7</v>
      </c>
      <c r="R25" s="60">
        <f>VLOOKUP($A25,'Return Data'!$B$7:$R$2292,16,0)</f>
        <v>8.1219999999999999</v>
      </c>
      <c r="S25" s="62">
        <f t="shared" si="7"/>
        <v>4</v>
      </c>
    </row>
    <row r="26" spans="1:19" x14ac:dyDescent="0.3">
      <c r="A26" s="77" t="s">
        <v>1892</v>
      </c>
      <c r="B26" s="59">
        <f>VLOOKUP($A26,'Return Data'!$B$7:$R$2292,3,0)</f>
        <v>44958</v>
      </c>
      <c r="C26" s="60">
        <f>VLOOKUP($A26,'Return Data'!$B$7:$R$2292,4,0)</f>
        <v>41.073300000000003</v>
      </c>
      <c r="D26" s="60">
        <f>VLOOKUP($A26,'Return Data'!$B$7:$R$2292,9,0)</f>
        <v>7.0570000000000004</v>
      </c>
      <c r="E26" s="61">
        <f t="shared" si="0"/>
        <v>12</v>
      </c>
      <c r="F26" s="60">
        <f>VLOOKUP($A26,'Return Data'!$B$7:$R$2292,10,0)</f>
        <v>7.0488</v>
      </c>
      <c r="G26" s="61">
        <f t="shared" si="1"/>
        <v>22</v>
      </c>
      <c r="H26" s="60">
        <f>VLOOKUP($A26,'Return Data'!$B$7:$R$2292,11,0)</f>
        <v>5.8311999999999999</v>
      </c>
      <c r="I26" s="61">
        <f t="shared" si="2"/>
        <v>14</v>
      </c>
      <c r="J26" s="60">
        <f>VLOOKUP($A26,'Return Data'!$B$7:$R$2292,12,0)</f>
        <v>4.8964999999999996</v>
      </c>
      <c r="K26" s="61">
        <f t="shared" si="3"/>
        <v>7</v>
      </c>
      <c r="L26" s="60">
        <f>VLOOKUP($A26,'Return Data'!$B$7:$R$2292,13,0)</f>
        <v>4.5441000000000003</v>
      </c>
      <c r="M26" s="61">
        <f t="shared" si="4"/>
        <v>9</v>
      </c>
      <c r="N26" s="60">
        <f>VLOOKUP($A26,'Return Data'!$B$7:$R$2292,17,0)</f>
        <v>4.3410000000000002</v>
      </c>
      <c r="O26" s="61">
        <f t="shared" si="5"/>
        <v>14</v>
      </c>
      <c r="P26" s="60">
        <f>VLOOKUP($A26,'Return Data'!$B$7:$R$2292,14,0)</f>
        <v>5.6040000000000001</v>
      </c>
      <c r="Q26" s="61">
        <f t="shared" si="6"/>
        <v>17</v>
      </c>
      <c r="R26" s="60">
        <f>VLOOKUP($A26,'Return Data'!$B$7:$R$2292,16,0)</f>
        <v>7.0951000000000004</v>
      </c>
      <c r="S26" s="62">
        <f t="shared" si="7"/>
        <v>19</v>
      </c>
    </row>
    <row r="27" spans="1:19" x14ac:dyDescent="0.3">
      <c r="A27" s="77" t="s">
        <v>1304</v>
      </c>
      <c r="B27" s="59">
        <f>VLOOKUP($A27,'Return Data'!$B$7:$R$2292,3,0)</f>
        <v>44958</v>
      </c>
      <c r="C27" s="60">
        <f>VLOOKUP($A27,'Return Data'!$B$7:$R$2292,4,0)</f>
        <v>28.2118</v>
      </c>
      <c r="D27" s="60">
        <f>VLOOKUP($A27,'Return Data'!$B$7:$R$2292,9,0)</f>
        <v>7.2731000000000003</v>
      </c>
      <c r="E27" s="61">
        <f t="shared" si="0"/>
        <v>9</v>
      </c>
      <c r="F27" s="60">
        <f>VLOOKUP($A27,'Return Data'!$B$7:$R$2292,10,0)</f>
        <v>7.9264000000000001</v>
      </c>
      <c r="G27" s="61">
        <f t="shared" si="1"/>
        <v>5</v>
      </c>
      <c r="H27" s="60">
        <f>VLOOKUP($A27,'Return Data'!$B$7:$R$2292,11,0)</f>
        <v>6.0376000000000003</v>
      </c>
      <c r="I27" s="61">
        <f t="shared" si="2"/>
        <v>11</v>
      </c>
      <c r="J27" s="60">
        <f>VLOOKUP($A27,'Return Data'!$B$7:$R$2292,12,0)</f>
        <v>4.7443999999999997</v>
      </c>
      <c r="K27" s="61">
        <f t="shared" si="3"/>
        <v>11</v>
      </c>
      <c r="L27" s="60">
        <f>VLOOKUP($A27,'Return Data'!$B$7:$R$2292,13,0)</f>
        <v>4.4816000000000003</v>
      </c>
      <c r="M27" s="61">
        <f t="shared" si="4"/>
        <v>10</v>
      </c>
      <c r="N27" s="60">
        <f>VLOOKUP($A27,'Return Data'!$B$7:$R$2292,17,0)</f>
        <v>4.2283999999999997</v>
      </c>
      <c r="O27" s="61">
        <f t="shared" si="5"/>
        <v>15</v>
      </c>
      <c r="P27" s="60">
        <f>VLOOKUP($A27,'Return Data'!$B$7:$R$2292,14,0)</f>
        <v>5.7805999999999997</v>
      </c>
      <c r="Q27" s="61">
        <f t="shared" si="6"/>
        <v>12</v>
      </c>
      <c r="R27" s="60">
        <f>VLOOKUP($A27,'Return Data'!$B$7:$R$2292,16,0)</f>
        <v>7.8078000000000003</v>
      </c>
      <c r="S27" s="62">
        <f t="shared" si="7"/>
        <v>10</v>
      </c>
    </row>
    <row r="28" spans="1:19" x14ac:dyDescent="0.3">
      <c r="A28" s="77" t="s">
        <v>1871</v>
      </c>
      <c r="B28" s="59">
        <f>VLOOKUP($A28,'Return Data'!$B$7:$R$2292,3,0)</f>
        <v>44958</v>
      </c>
      <c r="C28" s="60">
        <f>VLOOKUP($A28,'Return Data'!$B$7:$R$2292,4,0)</f>
        <v>39.534199999999998</v>
      </c>
      <c r="D28" s="60">
        <f>VLOOKUP($A28,'Return Data'!$B$7:$R$2292,9,0)</f>
        <v>7.3959999999999999</v>
      </c>
      <c r="E28" s="61">
        <f t="shared" si="0"/>
        <v>7</v>
      </c>
      <c r="F28" s="60">
        <f>VLOOKUP($A28,'Return Data'!$B$7:$R$2292,10,0)</f>
        <v>7.5084</v>
      </c>
      <c r="G28" s="61">
        <f t="shared" si="1"/>
        <v>10</v>
      </c>
      <c r="H28" s="60">
        <f>VLOOKUP($A28,'Return Data'!$B$7:$R$2292,11,0)</f>
        <v>6.3448000000000002</v>
      </c>
      <c r="I28" s="61">
        <f t="shared" si="2"/>
        <v>4</v>
      </c>
      <c r="J28" s="60">
        <f>VLOOKUP($A28,'Return Data'!$B$7:$R$2292,12,0)</f>
        <v>4.8841000000000001</v>
      </c>
      <c r="K28" s="61">
        <f t="shared" si="3"/>
        <v>8</v>
      </c>
      <c r="L28" s="60">
        <f>VLOOKUP($A28,'Return Data'!$B$7:$R$2292,13,0)</f>
        <v>4.6669999999999998</v>
      </c>
      <c r="M28" s="61">
        <f t="shared" si="4"/>
        <v>7</v>
      </c>
      <c r="N28" s="60">
        <f>VLOOKUP($A28,'Return Data'!$B$7:$R$2292,17,0)</f>
        <v>4.5400999999999998</v>
      </c>
      <c r="O28" s="61">
        <f t="shared" si="5"/>
        <v>10</v>
      </c>
      <c r="P28" s="60">
        <f>VLOOKUP($A28,'Return Data'!$B$7:$R$2292,14,0)</f>
        <v>6.0728</v>
      </c>
      <c r="Q28" s="61">
        <f t="shared" si="6"/>
        <v>10</v>
      </c>
      <c r="R28" s="60">
        <f>VLOOKUP($A28,'Return Data'!$B$7:$R$2292,16,0)</f>
        <v>6.8738999999999999</v>
      </c>
      <c r="S28" s="62">
        <f t="shared" si="7"/>
        <v>20</v>
      </c>
    </row>
    <row r="29" spans="1:19" x14ac:dyDescent="0.3">
      <c r="A29" s="77" t="s">
        <v>1309</v>
      </c>
      <c r="B29" s="59">
        <f>VLOOKUP($A29,'Return Data'!$B$7:$R$2292,3,0)</f>
        <v>44958</v>
      </c>
      <c r="C29" s="60">
        <f>VLOOKUP($A29,'Return Data'!$B$7:$R$2292,4,0)</f>
        <v>43.743299999999998</v>
      </c>
      <c r="D29" s="60">
        <f>VLOOKUP($A29,'Return Data'!$B$7:$R$2292,9,0)</f>
        <v>7.6943999999999999</v>
      </c>
      <c r="E29" s="61">
        <f t="shared" si="0"/>
        <v>4</v>
      </c>
      <c r="F29" s="60">
        <f>VLOOKUP($A29,'Return Data'!$B$7:$R$2292,10,0)</f>
        <v>7.4539999999999997</v>
      </c>
      <c r="G29" s="61">
        <f t="shared" si="1"/>
        <v>11</v>
      </c>
      <c r="H29" s="60">
        <f>VLOOKUP($A29,'Return Data'!$B$7:$R$2292,11,0)</f>
        <v>5.4505999999999997</v>
      </c>
      <c r="I29" s="61">
        <f t="shared" si="2"/>
        <v>19</v>
      </c>
      <c r="J29" s="60">
        <f>VLOOKUP($A29,'Return Data'!$B$7:$R$2292,12,0)</f>
        <v>4.5575999999999999</v>
      </c>
      <c r="K29" s="61">
        <f t="shared" si="3"/>
        <v>17</v>
      </c>
      <c r="L29" s="60">
        <f>VLOOKUP($A29,'Return Data'!$B$7:$R$2292,13,0)</f>
        <v>4.4039999999999999</v>
      </c>
      <c r="M29" s="61">
        <f t="shared" si="4"/>
        <v>12</v>
      </c>
      <c r="N29" s="60">
        <f>VLOOKUP($A29,'Return Data'!$B$7:$R$2292,17,0)</f>
        <v>4.1818999999999997</v>
      </c>
      <c r="O29" s="61">
        <f t="shared" si="5"/>
        <v>17</v>
      </c>
      <c r="P29" s="60">
        <f>VLOOKUP($A29,'Return Data'!$B$7:$R$2292,14,0)</f>
        <v>5.9246999999999996</v>
      </c>
      <c r="Q29" s="61">
        <f t="shared" si="6"/>
        <v>11</v>
      </c>
      <c r="R29" s="60">
        <f>VLOOKUP($A29,'Return Data'!$B$7:$R$2292,16,0)</f>
        <v>7.4630999999999998</v>
      </c>
      <c r="S29" s="62">
        <f t="shared" si="7"/>
        <v>16</v>
      </c>
    </row>
    <row r="30" spans="1:19" x14ac:dyDescent="0.3">
      <c r="A30" s="77" t="s">
        <v>1310</v>
      </c>
      <c r="B30" s="59">
        <f>VLOOKUP($A30,'Return Data'!$B$7:$R$2292,3,0)</f>
        <v>44958</v>
      </c>
      <c r="C30" s="60">
        <f>VLOOKUP($A30,'Return Data'!$B$7:$R$2292,4,0)</f>
        <v>27.8142</v>
      </c>
      <c r="D30" s="60">
        <f>VLOOKUP($A30,'Return Data'!$B$7:$R$2292,9,0)</f>
        <v>6.327</v>
      </c>
      <c r="E30" s="61">
        <f t="shared" si="0"/>
        <v>22</v>
      </c>
      <c r="F30" s="60">
        <f>VLOOKUP($A30,'Return Data'!$B$7:$R$2292,10,0)</f>
        <v>7.0659000000000001</v>
      </c>
      <c r="G30" s="61">
        <f t="shared" si="1"/>
        <v>21</v>
      </c>
      <c r="H30" s="60">
        <f>VLOOKUP($A30,'Return Data'!$B$7:$R$2292,11,0)</f>
        <v>6.4508000000000001</v>
      </c>
      <c r="I30" s="61">
        <f t="shared" si="2"/>
        <v>3</v>
      </c>
      <c r="J30" s="60">
        <f>VLOOKUP($A30,'Return Data'!$B$7:$R$2292,12,0)</f>
        <v>5.0560999999999998</v>
      </c>
      <c r="K30" s="61">
        <f t="shared" si="3"/>
        <v>5</v>
      </c>
      <c r="L30" s="60">
        <f>VLOOKUP($A30,'Return Data'!$B$7:$R$2292,13,0)</f>
        <v>4.8029999999999999</v>
      </c>
      <c r="M30" s="61">
        <f t="shared" si="4"/>
        <v>5</v>
      </c>
      <c r="N30" s="60">
        <f>VLOOKUP($A30,'Return Data'!$B$7:$R$2292,17,0)</f>
        <v>7.1580000000000004</v>
      </c>
      <c r="O30" s="61">
        <f t="shared" si="5"/>
        <v>4</v>
      </c>
      <c r="P30" s="60">
        <f>VLOOKUP($A30,'Return Data'!$B$7:$R$2292,14,0)</f>
        <v>7.9782000000000002</v>
      </c>
      <c r="Q30" s="61">
        <f t="shared" si="6"/>
        <v>3</v>
      </c>
      <c r="R30" s="60">
        <f>VLOOKUP($A30,'Return Data'!$B$7:$R$2292,16,0)</f>
        <v>7.3186</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7.3938826086956508</v>
      </c>
      <c r="E32" s="83"/>
      <c r="F32" s="84">
        <f>AVERAGE(F8:F30)</f>
        <v>8.8009391304347826</v>
      </c>
      <c r="G32" s="83"/>
      <c r="H32" s="84">
        <f>AVERAGE(H8:H30)</f>
        <v>6.5161347826086953</v>
      </c>
      <c r="I32" s="83"/>
      <c r="J32" s="84">
        <f>AVERAGE(J8:J30)</f>
        <v>5.1618260869565207</v>
      </c>
      <c r="K32" s="83"/>
      <c r="L32" s="84">
        <f>AVERAGE(L8:L30)</f>
        <v>5.4489173913043469</v>
      </c>
      <c r="M32" s="83"/>
      <c r="N32" s="84">
        <f>AVERAGE(N8:N30)</f>
        <v>5.3680391304347816</v>
      </c>
      <c r="O32" s="83"/>
      <c r="P32" s="84">
        <f>AVERAGE(P8:P30)</f>
        <v>6.253786956521739</v>
      </c>
      <c r="Q32" s="83"/>
      <c r="R32" s="84">
        <f>AVERAGE(R8:R30)</f>
        <v>7.621517391304347</v>
      </c>
      <c r="S32" s="85"/>
    </row>
    <row r="33" spans="1:19" x14ac:dyDescent="0.3">
      <c r="A33" s="82" t="s">
        <v>28</v>
      </c>
      <c r="B33" s="83"/>
      <c r="C33" s="83"/>
      <c r="D33" s="84">
        <f>MIN(D8:D30)</f>
        <v>5.9555999999999996</v>
      </c>
      <c r="E33" s="83"/>
      <c r="F33" s="84">
        <f>MIN(F8:F30)</f>
        <v>7.0475000000000003</v>
      </c>
      <c r="G33" s="83"/>
      <c r="H33" s="84">
        <f>MIN(H8:H30)</f>
        <v>5.2476000000000003</v>
      </c>
      <c r="I33" s="83"/>
      <c r="J33" s="84">
        <f>MIN(J8:J30)</f>
        <v>4.0256999999999996</v>
      </c>
      <c r="K33" s="83"/>
      <c r="L33" s="84">
        <f>MIN(L8:L30)</f>
        <v>3.4922</v>
      </c>
      <c r="M33" s="83"/>
      <c r="N33" s="84">
        <f>MIN(N8:N30)</f>
        <v>3.8102</v>
      </c>
      <c r="O33" s="83"/>
      <c r="P33" s="84">
        <f>MIN(P8:P30)</f>
        <v>4.9984000000000002</v>
      </c>
      <c r="Q33" s="83"/>
      <c r="R33" s="84">
        <f>MIN(R8:R30)</f>
        <v>6.4485000000000001</v>
      </c>
      <c r="S33" s="85"/>
    </row>
    <row r="34" spans="1:19" ht="15" thickBot="1" x14ac:dyDescent="0.35">
      <c r="A34" s="86" t="s">
        <v>29</v>
      </c>
      <c r="B34" s="87"/>
      <c r="C34" s="87"/>
      <c r="D34" s="88">
        <f>MAX(D8:D30)</f>
        <v>12.5312</v>
      </c>
      <c r="E34" s="87"/>
      <c r="F34" s="88">
        <f>MAX(F8:F30)</f>
        <v>35.786700000000003</v>
      </c>
      <c r="G34" s="87"/>
      <c r="H34" s="88">
        <f>MAX(H8:H30)</f>
        <v>19.714400000000001</v>
      </c>
      <c r="I34" s="87"/>
      <c r="J34" s="88">
        <f>MAX(J8:J30)</f>
        <v>14.0983</v>
      </c>
      <c r="K34" s="87"/>
      <c r="L34" s="88">
        <f>MAX(L8:L30)</f>
        <v>28.090599999999998</v>
      </c>
      <c r="M34" s="87"/>
      <c r="N34" s="88">
        <f>MAX(N8:N30)</f>
        <v>15.209199999999999</v>
      </c>
      <c r="O34" s="87"/>
      <c r="P34" s="88">
        <f>MAX(P8:P30)</f>
        <v>9.4192</v>
      </c>
      <c r="Q34" s="87"/>
      <c r="R34" s="88">
        <f>MAX(R8:R30)</f>
        <v>8.7110000000000003</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1264</v>
      </c>
      <c r="B8" s="59">
        <f>VLOOKUP($A8,'Return Data'!$B$7:$R$2292,3,0)</f>
        <v>44958</v>
      </c>
      <c r="C8" s="60">
        <f>VLOOKUP($A8,'Return Data'!$B$7:$R$2292,4,0)</f>
        <v>39.694000000000003</v>
      </c>
      <c r="D8" s="60">
        <f>VLOOKUP($A8,'Return Data'!$B$7:$R$2292,9,0)</f>
        <v>6.1727999999999996</v>
      </c>
      <c r="E8" s="61">
        <f t="shared" ref="E8:E30" si="0">RANK(D8,D$8:D$30,0)</f>
        <v>15</v>
      </c>
      <c r="F8" s="60">
        <f>VLOOKUP($A8,'Return Data'!$B$7:$R$2292,10,0)</f>
        <v>6.6069000000000004</v>
      </c>
      <c r="G8" s="61">
        <f t="shared" ref="G8:G30" si="1">RANK(F8,F$8:F$30,0)</f>
        <v>11</v>
      </c>
      <c r="H8" s="60">
        <f>VLOOKUP($A8,'Return Data'!$B$7:$R$2292,11,0)</f>
        <v>5.4584999999999999</v>
      </c>
      <c r="I8" s="61">
        <f t="shared" ref="I8:I30" si="2">RANK(H8,H$8:H$30,0)</f>
        <v>9</v>
      </c>
      <c r="J8" s="60">
        <f>VLOOKUP($A8,'Return Data'!$B$7:$R$2292,12,0)</f>
        <v>4.8288000000000002</v>
      </c>
      <c r="K8" s="61">
        <f t="shared" ref="K8:K30" si="3">RANK(J8,J$8:J$30,0)</f>
        <v>3</v>
      </c>
      <c r="L8" s="60">
        <f>VLOOKUP($A8,'Return Data'!$B$7:$R$2292,13,0)</f>
        <v>4.7135999999999996</v>
      </c>
      <c r="M8" s="61">
        <f t="shared" ref="M8:M30" si="4">RANK(L8,L$8:L$30,0)</f>
        <v>4</v>
      </c>
      <c r="N8" s="60">
        <f>VLOOKUP($A8,'Return Data'!$B$7:$R$2292,17,0)</f>
        <v>4.4733000000000001</v>
      </c>
      <c r="O8" s="61">
        <f t="shared" ref="O8:O30" si="5">RANK(N8,N$8:N$30,0)</f>
        <v>6</v>
      </c>
      <c r="P8" s="60">
        <f>VLOOKUP($A8,'Return Data'!$B$7:$R$2292,14,0)</f>
        <v>6.3807999999999998</v>
      </c>
      <c r="Q8" s="61">
        <f t="shared" ref="Q8:Q30" si="6">RANK(P8,P$8:P$30,0)</f>
        <v>5</v>
      </c>
      <c r="R8" s="60">
        <f>VLOOKUP($A8,'Return Data'!$B$7:$R$2292,16,0)</f>
        <v>7.2305000000000001</v>
      </c>
      <c r="S8" s="62">
        <f t="shared" ref="S8:S30" si="7">RANK(R8,R$8:R$30,0)</f>
        <v>11</v>
      </c>
    </row>
    <row r="9" spans="1:19" x14ac:dyDescent="0.3">
      <c r="A9" s="77" t="s">
        <v>1267</v>
      </c>
      <c r="B9" s="59">
        <f>VLOOKUP($A9,'Return Data'!$B$7:$R$2292,3,0)</f>
        <v>44958</v>
      </c>
      <c r="C9" s="60">
        <f>VLOOKUP($A9,'Return Data'!$B$7:$R$2292,4,0)</f>
        <v>25.749400000000001</v>
      </c>
      <c r="D9" s="60">
        <f>VLOOKUP($A9,'Return Data'!$B$7:$R$2292,9,0)</f>
        <v>6.8895999999999997</v>
      </c>
      <c r="E9" s="61">
        <f t="shared" si="0"/>
        <v>4</v>
      </c>
      <c r="F9" s="60">
        <f>VLOOKUP($A9,'Return Data'!$B$7:$R$2292,10,0)</f>
        <v>6.9402999999999997</v>
      </c>
      <c r="G9" s="61">
        <f t="shared" si="1"/>
        <v>8</v>
      </c>
      <c r="H9" s="60">
        <f>VLOOKUP($A9,'Return Data'!$B$7:$R$2292,11,0)</f>
        <v>5.4336000000000002</v>
      </c>
      <c r="I9" s="61">
        <f t="shared" si="2"/>
        <v>10</v>
      </c>
      <c r="J9" s="60">
        <f>VLOOKUP($A9,'Return Data'!$B$7:$R$2292,12,0)</f>
        <v>4.4345999999999997</v>
      </c>
      <c r="K9" s="61">
        <f t="shared" si="3"/>
        <v>6</v>
      </c>
      <c r="L9" s="60">
        <f>VLOOKUP($A9,'Return Data'!$B$7:$R$2292,13,0)</f>
        <v>4.1962999999999999</v>
      </c>
      <c r="M9" s="61">
        <f t="shared" si="4"/>
        <v>6</v>
      </c>
      <c r="N9" s="60">
        <f>VLOOKUP($A9,'Return Data'!$B$7:$R$2292,17,0)</f>
        <v>4.0404</v>
      </c>
      <c r="O9" s="61">
        <f t="shared" si="5"/>
        <v>9</v>
      </c>
      <c r="P9" s="60">
        <f>VLOOKUP($A9,'Return Data'!$B$7:$R$2292,14,0)</f>
        <v>5.6801000000000004</v>
      </c>
      <c r="Q9" s="61">
        <f t="shared" si="6"/>
        <v>8</v>
      </c>
      <c r="R9" s="60">
        <f>VLOOKUP($A9,'Return Data'!$B$7:$R$2292,16,0)</f>
        <v>7.5254000000000003</v>
      </c>
      <c r="S9" s="62">
        <f t="shared" si="7"/>
        <v>5</v>
      </c>
    </row>
    <row r="10" spans="1:19" x14ac:dyDescent="0.3">
      <c r="A10" s="77" t="s">
        <v>1952</v>
      </c>
      <c r="B10" s="59">
        <f>VLOOKUP($A10,'Return Data'!$B$7:$R$2292,3,0)</f>
        <v>44958</v>
      </c>
      <c r="C10" s="60">
        <f>VLOOKUP($A10,'Return Data'!$B$7:$R$2292,4,0)</f>
        <v>24.400500000000001</v>
      </c>
      <c r="D10" s="60">
        <f>VLOOKUP($A10,'Return Data'!$B$7:$R$2292,9,0)</f>
        <v>5.9610000000000003</v>
      </c>
      <c r="E10" s="61">
        <f t="shared" si="0"/>
        <v>20</v>
      </c>
      <c r="F10" s="60">
        <f>VLOOKUP($A10,'Return Data'!$B$7:$R$2292,10,0)</f>
        <v>6.5617999999999999</v>
      </c>
      <c r="G10" s="61">
        <f t="shared" si="1"/>
        <v>14</v>
      </c>
      <c r="H10" s="60">
        <f>VLOOKUP($A10,'Return Data'!$B$7:$R$2292,11,0)</f>
        <v>5.3362999999999996</v>
      </c>
      <c r="I10" s="61">
        <f t="shared" si="2"/>
        <v>11</v>
      </c>
      <c r="J10" s="60">
        <f>VLOOKUP($A10,'Return Data'!$B$7:$R$2292,12,0)</f>
        <v>3.7290999999999999</v>
      </c>
      <c r="K10" s="61">
        <f t="shared" si="3"/>
        <v>16</v>
      </c>
      <c r="L10" s="60">
        <f>VLOOKUP($A10,'Return Data'!$B$7:$R$2292,13,0)</f>
        <v>3.3822999999999999</v>
      </c>
      <c r="M10" s="61">
        <f t="shared" si="4"/>
        <v>18</v>
      </c>
      <c r="N10" s="60">
        <f>VLOOKUP($A10,'Return Data'!$B$7:$R$2292,17,0)</f>
        <v>3.7025999999999999</v>
      </c>
      <c r="O10" s="61">
        <f t="shared" si="5"/>
        <v>12</v>
      </c>
      <c r="P10" s="60">
        <f>VLOOKUP($A10,'Return Data'!$B$7:$R$2292,14,0)</f>
        <v>4.6327999999999996</v>
      </c>
      <c r="Q10" s="61">
        <f t="shared" si="6"/>
        <v>22</v>
      </c>
      <c r="R10" s="60">
        <f>VLOOKUP($A10,'Return Data'!$B$7:$R$2292,16,0)</f>
        <v>7.3361000000000001</v>
      </c>
      <c r="S10" s="62">
        <f t="shared" si="7"/>
        <v>8</v>
      </c>
    </row>
    <row r="11" spans="1:19" x14ac:dyDescent="0.3">
      <c r="A11" s="77" t="s">
        <v>1984</v>
      </c>
      <c r="B11" s="59">
        <f>VLOOKUP($A11,'Return Data'!$B$7:$R$2292,3,0)</f>
        <v>44958</v>
      </c>
      <c r="C11" s="60">
        <f>VLOOKUP($A11,'Return Data'!$B$7:$R$2292,4,0)</f>
        <v>22.355399999999999</v>
      </c>
      <c r="D11" s="60">
        <f>VLOOKUP($A11,'Return Data'!$B$7:$R$2292,9,0)</f>
        <v>6.6497999999999999</v>
      </c>
      <c r="E11" s="61">
        <f t="shared" si="0"/>
        <v>8</v>
      </c>
      <c r="F11" s="60">
        <f>VLOOKUP($A11,'Return Data'!$B$7:$R$2292,10,0)</f>
        <v>35.212499999999999</v>
      </c>
      <c r="G11" s="61">
        <f t="shared" si="1"/>
        <v>1</v>
      </c>
      <c r="H11" s="60">
        <f>VLOOKUP($A11,'Return Data'!$B$7:$R$2292,11,0)</f>
        <v>19.109200000000001</v>
      </c>
      <c r="I11" s="61">
        <f t="shared" si="2"/>
        <v>1</v>
      </c>
      <c r="J11" s="60">
        <f>VLOOKUP($A11,'Return Data'!$B$7:$R$2292,12,0)</f>
        <v>13.605700000000001</v>
      </c>
      <c r="K11" s="61">
        <f t="shared" si="3"/>
        <v>1</v>
      </c>
      <c r="L11" s="60">
        <f>VLOOKUP($A11,'Return Data'!$B$7:$R$2292,13,0)</f>
        <v>27.5731</v>
      </c>
      <c r="M11" s="61">
        <f t="shared" si="4"/>
        <v>1</v>
      </c>
      <c r="N11" s="60">
        <f>VLOOKUP($A11,'Return Data'!$B$7:$R$2292,17,0)</f>
        <v>14.7768</v>
      </c>
      <c r="O11" s="61">
        <f t="shared" si="5"/>
        <v>1</v>
      </c>
      <c r="P11" s="60">
        <f>VLOOKUP($A11,'Return Data'!$B$7:$R$2292,14,0)</f>
        <v>8.9393999999999991</v>
      </c>
      <c r="Q11" s="61">
        <f t="shared" si="6"/>
        <v>1</v>
      </c>
      <c r="R11" s="60">
        <f>VLOOKUP($A11,'Return Data'!$B$7:$R$2292,16,0)</f>
        <v>5.8579999999999997</v>
      </c>
      <c r="S11" s="62">
        <f t="shared" si="7"/>
        <v>22</v>
      </c>
    </row>
    <row r="12" spans="1:19" x14ac:dyDescent="0.3">
      <c r="A12" s="77" t="s">
        <v>1271</v>
      </c>
      <c r="B12" s="59">
        <f>VLOOKUP($A12,'Return Data'!$B$7:$R$2292,3,0)</f>
        <v>44958</v>
      </c>
      <c r="C12" s="60">
        <f>VLOOKUP($A12,'Return Data'!$B$7:$R$2292,4,0)</f>
        <v>21.520299999999999</v>
      </c>
      <c r="D12" s="60">
        <f>VLOOKUP($A12,'Return Data'!$B$7:$R$2292,9,0)</f>
        <v>5.9786999999999999</v>
      </c>
      <c r="E12" s="61">
        <f t="shared" si="0"/>
        <v>19</v>
      </c>
      <c r="F12" s="60">
        <f>VLOOKUP($A12,'Return Data'!$B$7:$R$2292,10,0)</f>
        <v>6.5800999999999998</v>
      </c>
      <c r="G12" s="61">
        <f t="shared" si="1"/>
        <v>13</v>
      </c>
      <c r="H12" s="60">
        <f>VLOOKUP($A12,'Return Data'!$B$7:$R$2292,11,0)</f>
        <v>4.62</v>
      </c>
      <c r="I12" s="61">
        <f t="shared" si="2"/>
        <v>18</v>
      </c>
      <c r="J12" s="60">
        <f>VLOOKUP($A12,'Return Data'!$B$7:$R$2292,12,0)</f>
        <v>3.6682000000000001</v>
      </c>
      <c r="K12" s="61">
        <f t="shared" si="3"/>
        <v>19</v>
      </c>
      <c r="L12" s="60">
        <f>VLOOKUP($A12,'Return Data'!$B$7:$R$2292,13,0)</f>
        <v>3.3685999999999998</v>
      </c>
      <c r="M12" s="61">
        <f t="shared" si="4"/>
        <v>19</v>
      </c>
      <c r="N12" s="60">
        <f>VLOOKUP($A12,'Return Data'!$B$7:$R$2292,17,0)</f>
        <v>3.3077000000000001</v>
      </c>
      <c r="O12" s="61">
        <f t="shared" si="5"/>
        <v>19</v>
      </c>
      <c r="P12" s="60">
        <f>VLOOKUP($A12,'Return Data'!$B$7:$R$2292,14,0)</f>
        <v>4.8044000000000002</v>
      </c>
      <c r="Q12" s="61">
        <f t="shared" si="6"/>
        <v>19</v>
      </c>
      <c r="R12" s="60">
        <f>VLOOKUP($A12,'Return Data'!$B$7:$R$2292,16,0)</f>
        <v>6.7218999999999998</v>
      </c>
      <c r="S12" s="62">
        <f t="shared" si="7"/>
        <v>18</v>
      </c>
    </row>
    <row r="13" spans="1:19" x14ac:dyDescent="0.3">
      <c r="A13" s="77" t="s">
        <v>1273</v>
      </c>
      <c r="B13" s="59">
        <f>VLOOKUP($A13,'Return Data'!$B$7:$R$2292,3,0)</f>
        <v>44958</v>
      </c>
      <c r="C13" s="60">
        <f>VLOOKUP($A13,'Return Data'!$B$7:$R$2292,4,0)</f>
        <v>39.085000000000001</v>
      </c>
      <c r="D13" s="60">
        <f>VLOOKUP($A13,'Return Data'!$B$7:$R$2292,9,0)</f>
        <v>6.2382999999999997</v>
      </c>
      <c r="E13" s="61">
        <f t="shared" si="0"/>
        <v>13</v>
      </c>
      <c r="F13" s="60">
        <f>VLOOKUP($A13,'Return Data'!$B$7:$R$2292,10,0)</f>
        <v>6.5364000000000004</v>
      </c>
      <c r="G13" s="61">
        <f t="shared" si="1"/>
        <v>15</v>
      </c>
      <c r="H13" s="60">
        <f>VLOOKUP($A13,'Return Data'!$B$7:$R$2292,11,0)</f>
        <v>4.6085000000000003</v>
      </c>
      <c r="I13" s="61">
        <f t="shared" si="2"/>
        <v>19</v>
      </c>
      <c r="J13" s="60">
        <f>VLOOKUP($A13,'Return Data'!$B$7:$R$2292,12,0)</f>
        <v>3.7206999999999999</v>
      </c>
      <c r="K13" s="61">
        <f t="shared" si="3"/>
        <v>17</v>
      </c>
      <c r="L13" s="60">
        <f>VLOOKUP($A13,'Return Data'!$B$7:$R$2292,13,0)</f>
        <v>3.4986000000000002</v>
      </c>
      <c r="M13" s="61">
        <f t="shared" si="4"/>
        <v>16</v>
      </c>
      <c r="N13" s="60">
        <f>VLOOKUP($A13,'Return Data'!$B$7:$R$2292,17,0)</f>
        <v>3.4750000000000001</v>
      </c>
      <c r="O13" s="61">
        <f t="shared" si="5"/>
        <v>17</v>
      </c>
      <c r="P13" s="60">
        <f>VLOOKUP($A13,'Return Data'!$B$7:$R$2292,14,0)</f>
        <v>4.9583000000000004</v>
      </c>
      <c r="Q13" s="61">
        <f t="shared" si="6"/>
        <v>16</v>
      </c>
      <c r="R13" s="60">
        <f>VLOOKUP($A13,'Return Data'!$B$7:$R$2292,16,0)</f>
        <v>6.9066000000000001</v>
      </c>
      <c r="S13" s="62">
        <f t="shared" si="7"/>
        <v>15</v>
      </c>
    </row>
    <row r="14" spans="1:19" x14ac:dyDescent="0.3">
      <c r="A14" s="77" t="s">
        <v>1281</v>
      </c>
      <c r="B14" s="59">
        <f>VLOOKUP($A14,'Return Data'!$B$7:$R$2292,3,0)</f>
        <v>44958</v>
      </c>
      <c r="C14" s="60">
        <f>VLOOKUP($A14,'Return Data'!$B$7:$R$2292,4,0)</f>
        <v>4890.4250000000002</v>
      </c>
      <c r="D14" s="60">
        <f>VLOOKUP($A14,'Return Data'!$B$7:$R$2292,9,0)</f>
        <v>12.5312</v>
      </c>
      <c r="E14" s="61">
        <f t="shared" si="0"/>
        <v>1</v>
      </c>
      <c r="F14" s="60">
        <f>VLOOKUP($A14,'Return Data'!$B$7:$R$2292,10,0)</f>
        <v>10.0436</v>
      </c>
      <c r="G14" s="61">
        <f t="shared" si="1"/>
        <v>2</v>
      </c>
      <c r="H14" s="60">
        <f>VLOOKUP($A14,'Return Data'!$B$7:$R$2292,11,0)</f>
        <v>5.7723000000000004</v>
      </c>
      <c r="I14" s="61">
        <f t="shared" si="2"/>
        <v>4</v>
      </c>
      <c r="J14" s="60">
        <f>VLOOKUP($A14,'Return Data'!$B$7:$R$2292,12,0)</f>
        <v>4.6234000000000002</v>
      </c>
      <c r="K14" s="61">
        <f t="shared" si="3"/>
        <v>4</v>
      </c>
      <c r="L14" s="60">
        <f>VLOOKUP($A14,'Return Data'!$B$7:$R$2292,13,0)</f>
        <v>9.7729999999999997</v>
      </c>
      <c r="M14" s="61">
        <f t="shared" si="4"/>
        <v>2</v>
      </c>
      <c r="N14" s="60">
        <f>VLOOKUP($A14,'Return Data'!$B$7:$R$2292,17,0)</f>
        <v>11.9625</v>
      </c>
      <c r="O14" s="61">
        <f t="shared" si="5"/>
        <v>2</v>
      </c>
      <c r="P14" s="60">
        <f>VLOOKUP($A14,'Return Data'!$B$7:$R$2292,14,0)</f>
        <v>7.3524000000000003</v>
      </c>
      <c r="Q14" s="61">
        <f t="shared" si="6"/>
        <v>4</v>
      </c>
      <c r="R14" s="60">
        <f>VLOOKUP($A14,'Return Data'!$B$7:$R$2292,16,0)</f>
        <v>7.8451000000000004</v>
      </c>
      <c r="S14" s="62">
        <f t="shared" si="7"/>
        <v>3</v>
      </c>
    </row>
    <row r="15" spans="1:19" x14ac:dyDescent="0.3">
      <c r="A15" s="77" t="s">
        <v>1283</v>
      </c>
      <c r="B15" s="59">
        <f>VLOOKUP($A15,'Return Data'!$B$7:$R$2292,3,0)</f>
        <v>44958</v>
      </c>
      <c r="C15" s="60">
        <f>VLOOKUP($A15,'Return Data'!$B$7:$R$2292,4,0)</f>
        <v>26.542300000000001</v>
      </c>
      <c r="D15" s="60">
        <f>VLOOKUP($A15,'Return Data'!$B$7:$R$2292,9,0)</f>
        <v>6.2904999999999998</v>
      </c>
      <c r="E15" s="61">
        <f t="shared" si="0"/>
        <v>12</v>
      </c>
      <c r="F15" s="60">
        <f>VLOOKUP($A15,'Return Data'!$B$7:$R$2292,10,0)</f>
        <v>7.0822000000000003</v>
      </c>
      <c r="G15" s="61">
        <f t="shared" si="1"/>
        <v>5</v>
      </c>
      <c r="H15" s="60">
        <f>VLOOKUP($A15,'Return Data'!$B$7:$R$2292,11,0)</f>
        <v>5.6487999999999996</v>
      </c>
      <c r="I15" s="61">
        <f t="shared" si="2"/>
        <v>7</v>
      </c>
      <c r="J15" s="60">
        <f>VLOOKUP($A15,'Return Data'!$B$7:$R$2292,12,0)</f>
        <v>4.5510000000000002</v>
      </c>
      <c r="K15" s="61">
        <f t="shared" si="3"/>
        <v>5</v>
      </c>
      <c r="L15" s="60">
        <f>VLOOKUP($A15,'Return Data'!$B$7:$R$2292,13,0)</f>
        <v>4.2121000000000004</v>
      </c>
      <c r="M15" s="61">
        <f t="shared" si="4"/>
        <v>5</v>
      </c>
      <c r="N15" s="60">
        <f>VLOOKUP($A15,'Return Data'!$B$7:$R$2292,17,0)</f>
        <v>4.1615000000000002</v>
      </c>
      <c r="O15" s="61">
        <f t="shared" si="5"/>
        <v>8</v>
      </c>
      <c r="P15" s="60">
        <f>VLOOKUP($A15,'Return Data'!$B$7:$R$2292,14,0)</f>
        <v>5.9795999999999996</v>
      </c>
      <c r="Q15" s="61">
        <f t="shared" si="6"/>
        <v>7</v>
      </c>
      <c r="R15" s="60">
        <f>VLOOKUP($A15,'Return Data'!$B$7:$R$2292,16,0)</f>
        <v>8.0462000000000007</v>
      </c>
      <c r="S15" s="62">
        <f t="shared" si="7"/>
        <v>1</v>
      </c>
    </row>
    <row r="16" spans="1:19" x14ac:dyDescent="0.3">
      <c r="A16" t="s">
        <v>2053</v>
      </c>
      <c r="B16" s="59">
        <f>VLOOKUP($A16,'Return Data'!$B$7:$R$2292,3,0)</f>
        <v>44958</v>
      </c>
      <c r="C16" s="60">
        <f>VLOOKUP($A16,'Return Data'!$B$7:$R$2292,4,0)</f>
        <v>22.1873</v>
      </c>
      <c r="D16" s="60">
        <f>VLOOKUP($A16,'Return Data'!$B$7:$R$2292,9,0)</f>
        <v>6.3978000000000002</v>
      </c>
      <c r="E16" s="61">
        <f t="shared" si="0"/>
        <v>10</v>
      </c>
      <c r="F16" s="60">
        <f>VLOOKUP($A16,'Return Data'!$B$7:$R$2292,10,0)</f>
        <v>6.6562000000000001</v>
      </c>
      <c r="G16" s="61">
        <f t="shared" si="1"/>
        <v>10</v>
      </c>
      <c r="H16" s="60">
        <f>VLOOKUP($A16,'Return Data'!$B$7:$R$2292,11,0)</f>
        <v>4.9785000000000004</v>
      </c>
      <c r="I16" s="61">
        <f t="shared" si="2"/>
        <v>15</v>
      </c>
      <c r="J16" s="60">
        <f>VLOOKUP($A16,'Return Data'!$B$7:$R$2292,12,0)</f>
        <v>3.5318000000000001</v>
      </c>
      <c r="K16" s="61">
        <f t="shared" si="3"/>
        <v>20</v>
      </c>
      <c r="L16" s="60">
        <f>VLOOKUP($A16,'Return Data'!$B$7:$R$2292,13,0)</f>
        <v>3.2557999999999998</v>
      </c>
      <c r="M16" s="61">
        <f t="shared" si="4"/>
        <v>20</v>
      </c>
      <c r="N16" s="60">
        <f>VLOOKUP($A16,'Return Data'!$B$7:$R$2292,17,0)</f>
        <v>3.4405000000000001</v>
      </c>
      <c r="O16" s="61">
        <f t="shared" si="5"/>
        <v>18</v>
      </c>
      <c r="P16" s="60">
        <f>VLOOKUP($A16,'Return Data'!$B$7:$R$2292,14,0)</f>
        <v>5.0267999999999997</v>
      </c>
      <c r="Q16" s="61">
        <f t="shared" si="6"/>
        <v>14</v>
      </c>
      <c r="R16" s="60">
        <f>VLOOKUP($A16,'Return Data'!$B$7:$R$2292,16,0)</f>
        <v>7.4389000000000003</v>
      </c>
      <c r="S16" s="62">
        <f t="shared" si="7"/>
        <v>6</v>
      </c>
    </row>
    <row r="17" spans="1:19" x14ac:dyDescent="0.3">
      <c r="A17" s="77" t="s">
        <v>1286</v>
      </c>
      <c r="B17" s="59">
        <f>VLOOKUP($A17,'Return Data'!$B$7:$R$2292,3,0)</f>
        <v>44958</v>
      </c>
      <c r="C17" s="60">
        <f>VLOOKUP($A17,'Return Data'!$B$7:$R$2292,4,0)</f>
        <v>49.9497</v>
      </c>
      <c r="D17" s="60">
        <f>VLOOKUP($A17,'Return Data'!$B$7:$R$2292,9,0)</f>
        <v>5.7830000000000004</v>
      </c>
      <c r="E17" s="61">
        <f t="shared" si="0"/>
        <v>21</v>
      </c>
      <c r="F17" s="60">
        <f>VLOOKUP($A17,'Return Data'!$B$7:$R$2292,10,0)</f>
        <v>6.4995000000000003</v>
      </c>
      <c r="G17" s="61">
        <f t="shared" si="1"/>
        <v>16</v>
      </c>
      <c r="H17" s="60">
        <f>VLOOKUP($A17,'Return Data'!$B$7:$R$2292,11,0)</f>
        <v>6.5682999999999998</v>
      </c>
      <c r="I17" s="61">
        <f t="shared" si="2"/>
        <v>2</v>
      </c>
      <c r="J17" s="60">
        <f>VLOOKUP($A17,'Return Data'!$B$7:$R$2292,12,0)</f>
        <v>5.8235000000000001</v>
      </c>
      <c r="K17" s="61">
        <f t="shared" si="3"/>
        <v>2</v>
      </c>
      <c r="L17" s="60">
        <f>VLOOKUP($A17,'Return Data'!$B$7:$R$2292,13,0)</f>
        <v>5.4657</v>
      </c>
      <c r="M17" s="61">
        <f t="shared" si="4"/>
        <v>3</v>
      </c>
      <c r="N17" s="60">
        <f>VLOOKUP($A17,'Return Data'!$B$7:$R$2292,17,0)</f>
        <v>4.6204000000000001</v>
      </c>
      <c r="O17" s="61">
        <f t="shared" si="5"/>
        <v>5</v>
      </c>
      <c r="P17" s="60">
        <f>VLOOKUP($A17,'Return Data'!$B$7:$R$2292,14,0)</f>
        <v>6.2679</v>
      </c>
      <c r="Q17" s="61">
        <f t="shared" si="6"/>
        <v>6</v>
      </c>
      <c r="R17" s="60">
        <f>VLOOKUP($A17,'Return Data'!$B$7:$R$2292,16,0)</f>
        <v>7.8494999999999999</v>
      </c>
      <c r="S17" s="62">
        <f t="shared" si="7"/>
        <v>2</v>
      </c>
    </row>
    <row r="18" spans="1:19" x14ac:dyDescent="0.3">
      <c r="A18" s="77" t="s">
        <v>1288</v>
      </c>
      <c r="B18" s="59">
        <f>VLOOKUP($A18,'Return Data'!$B$7:$R$2292,3,0)</f>
        <v>44958</v>
      </c>
      <c r="C18" s="60">
        <f>VLOOKUP($A18,'Return Data'!$B$7:$R$2292,4,0)</f>
        <v>23.133199999999999</v>
      </c>
      <c r="D18" s="60">
        <f>VLOOKUP($A18,'Return Data'!$B$7:$R$2292,9,0)</f>
        <v>6.9135999999999997</v>
      </c>
      <c r="E18" s="61">
        <f t="shared" si="0"/>
        <v>3</v>
      </c>
      <c r="F18" s="60">
        <f>VLOOKUP($A18,'Return Data'!$B$7:$R$2292,10,0)</f>
        <v>7.0643000000000002</v>
      </c>
      <c r="G18" s="61">
        <f t="shared" si="1"/>
        <v>6</v>
      </c>
      <c r="H18" s="60">
        <f>VLOOKUP($A18,'Return Data'!$B$7:$R$2292,11,0)</f>
        <v>5.6986999999999997</v>
      </c>
      <c r="I18" s="61">
        <f t="shared" si="2"/>
        <v>5</v>
      </c>
      <c r="J18" s="60">
        <f>VLOOKUP($A18,'Return Data'!$B$7:$R$2292,12,0)</f>
        <v>4.2981999999999996</v>
      </c>
      <c r="K18" s="61">
        <f t="shared" si="3"/>
        <v>8</v>
      </c>
      <c r="L18" s="60">
        <f>VLOOKUP($A18,'Return Data'!$B$7:$R$2292,13,0)</f>
        <v>3.8405999999999998</v>
      </c>
      <c r="M18" s="61">
        <f t="shared" si="4"/>
        <v>10</v>
      </c>
      <c r="N18" s="60">
        <f>VLOOKUP($A18,'Return Data'!$B$7:$R$2292,17,0)</f>
        <v>7.9966999999999997</v>
      </c>
      <c r="O18" s="61">
        <f t="shared" si="5"/>
        <v>3</v>
      </c>
      <c r="P18" s="60">
        <f>VLOOKUP($A18,'Return Data'!$B$7:$R$2292,14,0)</f>
        <v>8.1325000000000003</v>
      </c>
      <c r="Q18" s="61">
        <f t="shared" si="6"/>
        <v>2</v>
      </c>
      <c r="R18" s="60">
        <f>VLOOKUP($A18,'Return Data'!$B$7:$R$2292,16,0)</f>
        <v>7.3204000000000002</v>
      </c>
      <c r="S18" s="62">
        <f t="shared" si="7"/>
        <v>9</v>
      </c>
    </row>
    <row r="19" spans="1:19" x14ac:dyDescent="0.3">
      <c r="A19" s="77" t="s">
        <v>1291</v>
      </c>
      <c r="B19" s="59">
        <f>VLOOKUP($A19,'Return Data'!$B$7:$R$2292,3,0)</f>
        <v>44958</v>
      </c>
      <c r="C19" s="60">
        <f>VLOOKUP($A19,'Return Data'!$B$7:$R$2292,4,0)</f>
        <v>47.709200000000003</v>
      </c>
      <c r="D19" s="60">
        <f>VLOOKUP($A19,'Return Data'!$B$7:$R$2292,9,0)</f>
        <v>7.9789000000000003</v>
      </c>
      <c r="E19" s="61">
        <f t="shared" si="0"/>
        <v>2</v>
      </c>
      <c r="F19" s="60">
        <f>VLOOKUP($A19,'Return Data'!$B$7:$R$2292,10,0)</f>
        <v>8.0916999999999994</v>
      </c>
      <c r="G19" s="61">
        <f t="shared" si="1"/>
        <v>3</v>
      </c>
      <c r="H19" s="60">
        <f>VLOOKUP($A19,'Return Data'!$B$7:$R$2292,11,0)</f>
        <v>4.9298000000000002</v>
      </c>
      <c r="I19" s="61">
        <f t="shared" si="2"/>
        <v>16</v>
      </c>
      <c r="J19" s="60">
        <f>VLOOKUP($A19,'Return Data'!$B$7:$R$2292,12,0)</f>
        <v>4.1098999999999997</v>
      </c>
      <c r="K19" s="61">
        <f t="shared" si="3"/>
        <v>12</v>
      </c>
      <c r="L19" s="60">
        <f>VLOOKUP($A19,'Return Data'!$B$7:$R$2292,13,0)</f>
        <v>3.57</v>
      </c>
      <c r="M19" s="61">
        <f t="shared" si="4"/>
        <v>14</v>
      </c>
      <c r="N19" s="60">
        <f>VLOOKUP($A19,'Return Data'!$B$7:$R$2292,17,0)</f>
        <v>3.6878000000000002</v>
      </c>
      <c r="O19" s="61">
        <f t="shared" si="5"/>
        <v>13</v>
      </c>
      <c r="P19" s="60">
        <f>VLOOKUP($A19,'Return Data'!$B$7:$R$2292,14,0)</f>
        <v>5.1872999999999996</v>
      </c>
      <c r="Q19" s="61">
        <f t="shared" si="6"/>
        <v>13</v>
      </c>
      <c r="R19" s="60">
        <f>VLOOKUP($A19,'Return Data'!$B$7:$R$2292,16,0)</f>
        <v>7.3098000000000001</v>
      </c>
      <c r="S19" s="62">
        <f t="shared" si="7"/>
        <v>10</v>
      </c>
    </row>
    <row r="20" spans="1:19" x14ac:dyDescent="0.3">
      <c r="A20" s="77" t="s">
        <v>1293</v>
      </c>
      <c r="B20" s="59">
        <f>VLOOKUP($A20,'Return Data'!$B$7:$R$2292,3,0)</f>
        <v>44958</v>
      </c>
      <c r="C20" s="60">
        <f>VLOOKUP($A20,'Return Data'!$B$7:$R$2292,4,0)</f>
        <v>2992.62</v>
      </c>
      <c r="D20" s="60">
        <f>VLOOKUP($A20,'Return Data'!$B$7:$R$2292,9,0)</f>
        <v>6.1185</v>
      </c>
      <c r="E20" s="61">
        <f t="shared" si="0"/>
        <v>16</v>
      </c>
      <c r="F20" s="60">
        <f>VLOOKUP($A20,'Return Data'!$B$7:$R$2292,10,0)</f>
        <v>6.3487999999999998</v>
      </c>
      <c r="G20" s="61">
        <f t="shared" si="1"/>
        <v>19</v>
      </c>
      <c r="H20" s="60">
        <f>VLOOKUP($A20,'Return Data'!$B$7:$R$2292,11,0)</f>
        <v>4.5960999999999999</v>
      </c>
      <c r="I20" s="61">
        <f t="shared" si="2"/>
        <v>20</v>
      </c>
      <c r="J20" s="60">
        <f>VLOOKUP($A20,'Return Data'!$B$7:$R$2292,12,0)</f>
        <v>3.2008999999999999</v>
      </c>
      <c r="K20" s="61">
        <f t="shared" si="3"/>
        <v>21</v>
      </c>
      <c r="L20" s="60">
        <f>VLOOKUP($A20,'Return Data'!$B$7:$R$2292,13,0)</f>
        <v>3.0124</v>
      </c>
      <c r="M20" s="61">
        <f t="shared" si="4"/>
        <v>21</v>
      </c>
      <c r="N20" s="60">
        <f>VLOOKUP($A20,'Return Data'!$B$7:$R$2292,17,0)</f>
        <v>3.1395</v>
      </c>
      <c r="O20" s="61">
        <f t="shared" si="5"/>
        <v>21</v>
      </c>
      <c r="P20" s="60">
        <f>VLOOKUP($A20,'Return Data'!$B$7:$R$2292,14,0)</f>
        <v>4.7313000000000001</v>
      </c>
      <c r="Q20" s="61">
        <f t="shared" si="6"/>
        <v>20</v>
      </c>
      <c r="R20" s="60">
        <f>VLOOKUP($A20,'Return Data'!$B$7:$R$2292,16,0)</f>
        <v>7.1505999999999998</v>
      </c>
      <c r="S20" s="62">
        <f t="shared" si="7"/>
        <v>12</v>
      </c>
    </row>
    <row r="21" spans="1:19" x14ac:dyDescent="0.3">
      <c r="A21" s="77" t="s">
        <v>1293</v>
      </c>
      <c r="B21" s="59">
        <f>VLOOKUP($A21,'Return Data'!$B$7:$R$2292,3,0)</f>
        <v>44958</v>
      </c>
      <c r="C21" s="60">
        <f>VLOOKUP($A21,'Return Data'!$B$7:$R$2292,4,0)</f>
        <v>2992.62</v>
      </c>
      <c r="D21" s="60">
        <f>VLOOKUP($A21,'Return Data'!$B$7:$R$2292,9,0)</f>
        <v>6.1185</v>
      </c>
      <c r="E21" s="61">
        <f t="shared" si="0"/>
        <v>16</v>
      </c>
      <c r="F21" s="60">
        <f>VLOOKUP($A21,'Return Data'!$B$7:$R$2292,10,0)</f>
        <v>6.3487999999999998</v>
      </c>
      <c r="G21" s="61">
        <f t="shared" si="1"/>
        <v>19</v>
      </c>
      <c r="H21" s="60">
        <f>VLOOKUP($A21,'Return Data'!$B$7:$R$2292,11,0)</f>
        <v>4.5960999999999999</v>
      </c>
      <c r="I21" s="61">
        <f t="shared" si="2"/>
        <v>20</v>
      </c>
      <c r="J21" s="60">
        <f>VLOOKUP($A21,'Return Data'!$B$7:$R$2292,12,0)</f>
        <v>3.2008999999999999</v>
      </c>
      <c r="K21" s="61">
        <f t="shared" si="3"/>
        <v>21</v>
      </c>
      <c r="L21" s="60">
        <f>VLOOKUP($A21,'Return Data'!$B$7:$R$2292,13,0)</f>
        <v>3.0124</v>
      </c>
      <c r="M21" s="61">
        <f t="shared" si="4"/>
        <v>21</v>
      </c>
      <c r="N21" s="60">
        <f>VLOOKUP($A21,'Return Data'!$B$7:$R$2292,17,0)</f>
        <v>3.1395</v>
      </c>
      <c r="O21" s="61">
        <f t="shared" si="5"/>
        <v>21</v>
      </c>
      <c r="P21" s="60">
        <f>VLOOKUP($A21,'Return Data'!$B$7:$R$2292,14,0)</f>
        <v>4.7313000000000001</v>
      </c>
      <c r="Q21" s="61">
        <f t="shared" si="6"/>
        <v>20</v>
      </c>
      <c r="R21" s="60">
        <f>VLOOKUP($A21,'Return Data'!$B$7:$R$2292,16,0)</f>
        <v>7.1505999999999998</v>
      </c>
      <c r="S21" s="62">
        <f t="shared" si="7"/>
        <v>12</v>
      </c>
    </row>
    <row r="22" spans="1:19" x14ac:dyDescent="0.3">
      <c r="A22" s="77" t="s">
        <v>1297</v>
      </c>
      <c r="B22" s="59">
        <f>VLOOKUP($A22,'Return Data'!$B$7:$R$2292,3,0)</f>
        <v>44958</v>
      </c>
      <c r="C22" s="60">
        <f>VLOOKUP($A22,'Return Data'!$B$7:$R$2292,4,0)</f>
        <v>43.725499999999997</v>
      </c>
      <c r="D22" s="60">
        <f>VLOOKUP($A22,'Return Data'!$B$7:$R$2292,9,0)</f>
        <v>5.1410999999999998</v>
      </c>
      <c r="E22" s="61">
        <f t="shared" si="0"/>
        <v>23</v>
      </c>
      <c r="F22" s="60">
        <f>VLOOKUP($A22,'Return Data'!$B$7:$R$2292,10,0)</f>
        <v>6.2206000000000001</v>
      </c>
      <c r="G22" s="61">
        <f t="shared" si="1"/>
        <v>22</v>
      </c>
      <c r="H22" s="60">
        <f>VLOOKUP($A22,'Return Data'!$B$7:$R$2292,11,0)</f>
        <v>5.1249000000000002</v>
      </c>
      <c r="I22" s="61">
        <f t="shared" si="2"/>
        <v>14</v>
      </c>
      <c r="J22" s="60">
        <f>VLOOKUP($A22,'Return Data'!$B$7:$R$2292,12,0)</f>
        <v>3.8532999999999999</v>
      </c>
      <c r="K22" s="61">
        <f t="shared" si="3"/>
        <v>14</v>
      </c>
      <c r="L22" s="60">
        <f>VLOOKUP($A22,'Return Data'!$B$7:$R$2292,13,0)</f>
        <v>3.4628999999999999</v>
      </c>
      <c r="M22" s="61">
        <f t="shared" si="4"/>
        <v>17</v>
      </c>
      <c r="N22" s="60">
        <f>VLOOKUP($A22,'Return Data'!$B$7:$R$2292,17,0)</f>
        <v>3.5962999999999998</v>
      </c>
      <c r="O22" s="61">
        <f t="shared" si="5"/>
        <v>16</v>
      </c>
      <c r="P22" s="60">
        <f>VLOOKUP($A22,'Return Data'!$B$7:$R$2292,14,0)</f>
        <v>5.2759999999999998</v>
      </c>
      <c r="Q22" s="61">
        <f t="shared" si="6"/>
        <v>11</v>
      </c>
      <c r="R22" s="60">
        <f>VLOOKUP($A22,'Return Data'!$B$7:$R$2292,16,0)</f>
        <v>7.3627000000000002</v>
      </c>
      <c r="S22" s="62">
        <f t="shared" si="7"/>
        <v>7</v>
      </c>
    </row>
    <row r="23" spans="1:19" x14ac:dyDescent="0.3">
      <c r="A23" s="77" t="s">
        <v>1300</v>
      </c>
      <c r="B23" s="59">
        <f>VLOOKUP($A23,'Return Data'!$B$7:$R$2292,3,0)</f>
        <v>44958</v>
      </c>
      <c r="C23" s="60">
        <f>VLOOKUP($A23,'Return Data'!$B$7:$R$2292,4,0)</f>
        <v>12.311999999999999</v>
      </c>
      <c r="D23" s="60">
        <f>VLOOKUP($A23,'Return Data'!$B$7:$R$2292,9,0)</f>
        <v>6.6153000000000004</v>
      </c>
      <c r="E23" s="61">
        <f t="shared" si="0"/>
        <v>9</v>
      </c>
      <c r="F23" s="60">
        <f>VLOOKUP($A23,'Return Data'!$B$7:$R$2292,10,0)</f>
        <v>6.1586999999999996</v>
      </c>
      <c r="G23" s="61">
        <f t="shared" si="1"/>
        <v>23</v>
      </c>
      <c r="H23" s="60">
        <f>VLOOKUP($A23,'Return Data'!$B$7:$R$2292,11,0)</f>
        <v>4.2760999999999996</v>
      </c>
      <c r="I23" s="61">
        <f t="shared" si="2"/>
        <v>23</v>
      </c>
      <c r="J23" s="60">
        <f>VLOOKUP($A23,'Return Data'!$B$7:$R$2292,12,0)</f>
        <v>2.9940000000000002</v>
      </c>
      <c r="K23" s="61">
        <f t="shared" si="3"/>
        <v>23</v>
      </c>
      <c r="L23" s="60">
        <f>VLOOKUP($A23,'Return Data'!$B$7:$R$2292,13,0)</f>
        <v>2.6444999999999999</v>
      </c>
      <c r="M23" s="61">
        <f t="shared" si="4"/>
        <v>23</v>
      </c>
      <c r="N23" s="60">
        <f>VLOOKUP($A23,'Return Data'!$B$7:$R$2292,17,0)</f>
        <v>2.7231000000000001</v>
      </c>
      <c r="O23" s="61">
        <f t="shared" si="5"/>
        <v>23</v>
      </c>
      <c r="P23" s="60">
        <f>VLOOKUP($A23,'Return Data'!$B$7:$R$2292,14,0)</f>
        <v>4.1143000000000001</v>
      </c>
      <c r="Q23" s="61">
        <f t="shared" si="6"/>
        <v>23</v>
      </c>
      <c r="R23" s="60">
        <f>VLOOKUP($A23,'Return Data'!$B$7:$R$2292,16,0)</f>
        <v>5.3334999999999999</v>
      </c>
      <c r="S23" s="62">
        <f t="shared" si="7"/>
        <v>23</v>
      </c>
    </row>
    <row r="24" spans="1:19" x14ac:dyDescent="0.3">
      <c r="A24" s="77" t="s">
        <v>1836</v>
      </c>
      <c r="B24" s="59">
        <f>VLOOKUP($A24,'Return Data'!$B$7:$R$2292,3,0)</f>
        <v>44958</v>
      </c>
      <c r="C24" s="60">
        <f>VLOOKUP($A24,'Return Data'!$B$7:$R$2292,4,0)</f>
        <v>13.2372</v>
      </c>
      <c r="D24" s="60">
        <f>VLOOKUP($A24,'Return Data'!$B$7:$R$2292,9,0)</f>
        <v>6.0068000000000001</v>
      </c>
      <c r="E24" s="61">
        <f t="shared" si="0"/>
        <v>18</v>
      </c>
      <c r="F24" s="60">
        <f>VLOOKUP($A24,'Return Data'!$B$7:$R$2292,10,0)</f>
        <v>6.2995999999999999</v>
      </c>
      <c r="G24" s="61">
        <f t="shared" si="1"/>
        <v>21</v>
      </c>
      <c r="H24" s="60">
        <f>VLOOKUP($A24,'Return Data'!$B$7:$R$2292,11,0)</f>
        <v>4.8403</v>
      </c>
      <c r="I24" s="61">
        <f t="shared" si="2"/>
        <v>17</v>
      </c>
      <c r="J24" s="60">
        <f>VLOOKUP($A24,'Return Data'!$B$7:$R$2292,12,0)</f>
        <v>3.9340999999999999</v>
      </c>
      <c r="K24" s="61">
        <f t="shared" si="3"/>
        <v>13</v>
      </c>
      <c r="L24" s="60">
        <f>VLOOKUP($A24,'Return Data'!$B$7:$R$2292,13,0)</f>
        <v>3.5855999999999999</v>
      </c>
      <c r="M24" s="61">
        <f t="shared" si="4"/>
        <v>13</v>
      </c>
      <c r="N24" s="60">
        <f>VLOOKUP($A24,'Return Data'!$B$7:$R$2292,17,0)</f>
        <v>3.6211000000000002</v>
      </c>
      <c r="O24" s="61">
        <f t="shared" si="5"/>
        <v>14</v>
      </c>
      <c r="P24" s="60">
        <f>VLOOKUP($A24,'Return Data'!$B$7:$R$2292,14,0)</f>
        <v>4.8164999999999996</v>
      </c>
      <c r="Q24" s="61">
        <f t="shared" si="6"/>
        <v>18</v>
      </c>
      <c r="R24" s="60">
        <f>VLOOKUP($A24,'Return Data'!$B$7:$R$2292,16,0)</f>
        <v>5.9089999999999998</v>
      </c>
      <c r="S24" s="62">
        <f t="shared" si="7"/>
        <v>21</v>
      </c>
    </row>
    <row r="25" spans="1:19" x14ac:dyDescent="0.3">
      <c r="A25" s="77" t="s">
        <v>1302</v>
      </c>
      <c r="B25" s="59">
        <f>VLOOKUP($A25,'Return Data'!$B$7:$R$2292,3,0)</f>
        <v>44958</v>
      </c>
      <c r="C25" s="60">
        <f>VLOOKUP($A25,'Return Data'!$B$7:$R$2292,4,0)</f>
        <v>43.967199999999998</v>
      </c>
      <c r="D25" s="60">
        <f>VLOOKUP($A25,'Return Data'!$B$7:$R$2292,9,0)</f>
        <v>6.2335000000000003</v>
      </c>
      <c r="E25" s="61">
        <f t="shared" si="0"/>
        <v>14</v>
      </c>
      <c r="F25" s="60">
        <f>VLOOKUP($A25,'Return Data'!$B$7:$R$2292,10,0)</f>
        <v>6.9720000000000004</v>
      </c>
      <c r="G25" s="61">
        <f t="shared" si="1"/>
        <v>7</v>
      </c>
      <c r="H25" s="60">
        <f>VLOOKUP($A25,'Return Data'!$B$7:$R$2292,11,0)</f>
        <v>5.2637</v>
      </c>
      <c r="I25" s="61">
        <f t="shared" si="2"/>
        <v>12</v>
      </c>
      <c r="J25" s="60">
        <f>VLOOKUP($A25,'Return Data'!$B$7:$R$2292,12,0)</f>
        <v>3.8435999999999999</v>
      </c>
      <c r="K25" s="61">
        <f t="shared" si="3"/>
        <v>15</v>
      </c>
      <c r="L25" s="60">
        <f>VLOOKUP($A25,'Return Data'!$B$7:$R$2292,13,0)</f>
        <v>3.7197</v>
      </c>
      <c r="M25" s="61">
        <f t="shared" si="4"/>
        <v>12</v>
      </c>
      <c r="N25" s="60">
        <f>VLOOKUP($A25,'Return Data'!$B$7:$R$2292,17,0)</f>
        <v>4.2697000000000003</v>
      </c>
      <c r="O25" s="61">
        <f t="shared" si="5"/>
        <v>7</v>
      </c>
      <c r="P25" s="60">
        <f>VLOOKUP($A25,'Return Data'!$B$7:$R$2292,14,0)</f>
        <v>5.5754999999999999</v>
      </c>
      <c r="Q25" s="61">
        <f t="shared" si="6"/>
        <v>9</v>
      </c>
      <c r="R25" s="60">
        <f>VLOOKUP($A25,'Return Data'!$B$7:$R$2292,16,0)</f>
        <v>7.6311</v>
      </c>
      <c r="S25" s="62">
        <f t="shared" si="7"/>
        <v>4</v>
      </c>
    </row>
    <row r="26" spans="1:19" x14ac:dyDescent="0.3">
      <c r="A26" s="77" t="s">
        <v>1891</v>
      </c>
      <c r="B26" s="59">
        <f>VLOOKUP($A26,'Return Data'!$B$7:$R$2292,3,0)</f>
        <v>44958</v>
      </c>
      <c r="C26" s="60">
        <f>VLOOKUP($A26,'Return Data'!$B$7:$R$2292,4,0)</f>
        <v>37.839100000000002</v>
      </c>
      <c r="D26" s="60">
        <f>VLOOKUP($A26,'Return Data'!$B$7:$R$2292,9,0)</f>
        <v>6.3381999999999996</v>
      </c>
      <c r="E26" s="61">
        <f t="shared" si="0"/>
        <v>11</v>
      </c>
      <c r="F26" s="60">
        <f>VLOOKUP($A26,'Return Data'!$B$7:$R$2292,10,0)</f>
        <v>6.4020000000000001</v>
      </c>
      <c r="G26" s="61">
        <f t="shared" si="1"/>
        <v>18</v>
      </c>
      <c r="H26" s="60">
        <f>VLOOKUP($A26,'Return Data'!$B$7:$R$2292,11,0)</f>
        <v>5.2249999999999996</v>
      </c>
      <c r="I26" s="61">
        <f t="shared" si="2"/>
        <v>13</v>
      </c>
      <c r="J26" s="60">
        <f>VLOOKUP($A26,'Return Data'!$B$7:$R$2292,12,0)</f>
        <v>4.2946</v>
      </c>
      <c r="K26" s="61">
        <f t="shared" si="3"/>
        <v>9</v>
      </c>
      <c r="L26" s="60">
        <f>VLOOKUP($A26,'Return Data'!$B$7:$R$2292,13,0)</f>
        <v>3.8359999999999999</v>
      </c>
      <c r="M26" s="61">
        <f t="shared" si="4"/>
        <v>11</v>
      </c>
      <c r="N26" s="60">
        <f>VLOOKUP($A26,'Return Data'!$B$7:$R$2292,17,0)</f>
        <v>3.5964999999999998</v>
      </c>
      <c r="O26" s="61">
        <f t="shared" si="5"/>
        <v>15</v>
      </c>
      <c r="P26" s="60">
        <f>VLOOKUP($A26,'Return Data'!$B$7:$R$2292,14,0)</f>
        <v>4.8242000000000003</v>
      </c>
      <c r="Q26" s="61">
        <f t="shared" si="6"/>
        <v>17</v>
      </c>
      <c r="R26" s="60">
        <f>VLOOKUP($A26,'Return Data'!$B$7:$R$2292,16,0)</f>
        <v>6.8704000000000001</v>
      </c>
      <c r="S26" s="62">
        <f t="shared" si="7"/>
        <v>16</v>
      </c>
    </row>
    <row r="27" spans="1:19" x14ac:dyDescent="0.3">
      <c r="A27" s="77" t="s">
        <v>1305</v>
      </c>
      <c r="B27" s="59">
        <f>VLOOKUP($A27,'Return Data'!$B$7:$R$2292,3,0)</f>
        <v>44958</v>
      </c>
      <c r="C27" s="60">
        <f>VLOOKUP($A27,'Return Data'!$B$7:$R$2292,4,0)</f>
        <v>26.872599999999998</v>
      </c>
      <c r="D27" s="60">
        <f>VLOOKUP($A27,'Return Data'!$B$7:$R$2292,9,0)</f>
        <v>6.7748999999999997</v>
      </c>
      <c r="E27" s="61">
        <f t="shared" si="0"/>
        <v>6</v>
      </c>
      <c r="F27" s="60">
        <f>VLOOKUP($A27,'Return Data'!$B$7:$R$2292,10,0)</f>
        <v>7.4176000000000002</v>
      </c>
      <c r="G27" s="61">
        <f t="shared" si="1"/>
        <v>4</v>
      </c>
      <c r="H27" s="60">
        <f>VLOOKUP($A27,'Return Data'!$B$7:$R$2292,11,0)</f>
        <v>5.5244</v>
      </c>
      <c r="I27" s="61">
        <f t="shared" si="2"/>
        <v>8</v>
      </c>
      <c r="J27" s="60">
        <f>VLOOKUP($A27,'Return Data'!$B$7:$R$2292,12,0)</f>
        <v>4.2291999999999996</v>
      </c>
      <c r="K27" s="61">
        <f t="shared" si="3"/>
        <v>10</v>
      </c>
      <c r="L27" s="60">
        <f>VLOOKUP($A27,'Return Data'!$B$7:$R$2292,13,0)</f>
        <v>3.9619</v>
      </c>
      <c r="M27" s="61">
        <f t="shared" si="4"/>
        <v>9</v>
      </c>
      <c r="N27" s="60">
        <f>VLOOKUP($A27,'Return Data'!$B$7:$R$2292,17,0)</f>
        <v>3.7090999999999998</v>
      </c>
      <c r="O27" s="61">
        <f t="shared" si="5"/>
        <v>11</v>
      </c>
      <c r="P27" s="60">
        <f>VLOOKUP($A27,'Return Data'!$B$7:$R$2292,14,0)</f>
        <v>5.2526999999999999</v>
      </c>
      <c r="Q27" s="61">
        <f t="shared" si="6"/>
        <v>12</v>
      </c>
      <c r="R27" s="60">
        <f>VLOOKUP($A27,'Return Data'!$B$7:$R$2292,16,0)</f>
        <v>6.5715000000000003</v>
      </c>
      <c r="S27" s="62">
        <f t="shared" si="7"/>
        <v>19</v>
      </c>
    </row>
    <row r="28" spans="1:19" x14ac:dyDescent="0.3">
      <c r="A28" s="77" t="s">
        <v>1870</v>
      </c>
      <c r="B28" s="59">
        <f>VLOOKUP($A28,'Return Data'!$B$7:$R$2292,3,0)</f>
        <v>44958</v>
      </c>
      <c r="C28" s="60">
        <f>VLOOKUP($A28,'Return Data'!$B$7:$R$2292,4,0)</f>
        <v>37.015999999999998</v>
      </c>
      <c r="D28" s="60">
        <f>VLOOKUP($A28,'Return Data'!$B$7:$R$2292,9,0)</f>
        <v>6.7370000000000001</v>
      </c>
      <c r="E28" s="61">
        <f t="shared" si="0"/>
        <v>7</v>
      </c>
      <c r="F28" s="60">
        <f>VLOOKUP($A28,'Return Data'!$B$7:$R$2292,10,0)</f>
        <v>6.8426999999999998</v>
      </c>
      <c r="G28" s="61">
        <f t="shared" si="1"/>
        <v>9</v>
      </c>
      <c r="H28" s="60">
        <f>VLOOKUP($A28,'Return Data'!$B$7:$R$2292,11,0)</f>
        <v>5.6726999999999999</v>
      </c>
      <c r="I28" s="61">
        <f t="shared" si="2"/>
        <v>6</v>
      </c>
      <c r="J28" s="60">
        <f>VLOOKUP($A28,'Return Data'!$B$7:$R$2292,12,0)</f>
        <v>4.2041000000000004</v>
      </c>
      <c r="K28" s="61">
        <f t="shared" si="3"/>
        <v>11</v>
      </c>
      <c r="L28" s="60">
        <f>VLOOKUP($A28,'Return Data'!$B$7:$R$2292,13,0)</f>
        <v>3.9824999999999999</v>
      </c>
      <c r="M28" s="61">
        <f t="shared" si="4"/>
        <v>8</v>
      </c>
      <c r="N28" s="60">
        <f>VLOOKUP($A28,'Return Data'!$B$7:$R$2292,17,0)</f>
        <v>3.9822000000000002</v>
      </c>
      <c r="O28" s="61">
        <f t="shared" si="5"/>
        <v>10</v>
      </c>
      <c r="P28" s="60">
        <f>VLOOKUP($A28,'Return Data'!$B$7:$R$2292,14,0)</f>
        <v>5.5437000000000003</v>
      </c>
      <c r="Q28" s="61">
        <f t="shared" si="6"/>
        <v>10</v>
      </c>
      <c r="R28" s="60">
        <f>VLOOKUP($A28,'Return Data'!$B$7:$R$2292,16,0)</f>
        <v>6.8475999999999999</v>
      </c>
      <c r="S28" s="62">
        <f t="shared" si="7"/>
        <v>17</v>
      </c>
    </row>
    <row r="29" spans="1:19" x14ac:dyDescent="0.3">
      <c r="A29" s="77" t="s">
        <v>1308</v>
      </c>
      <c r="B29" s="59">
        <f>VLOOKUP($A29,'Return Data'!$B$7:$R$2292,3,0)</f>
        <v>44958</v>
      </c>
      <c r="C29" s="60">
        <f>VLOOKUP($A29,'Return Data'!$B$7:$R$2292,4,0)</f>
        <v>40.322099999999999</v>
      </c>
      <c r="D29" s="60">
        <f>VLOOKUP($A29,'Return Data'!$B$7:$R$2292,9,0)</f>
        <v>6.8254999999999999</v>
      </c>
      <c r="E29" s="61">
        <f t="shared" si="0"/>
        <v>5</v>
      </c>
      <c r="F29" s="60">
        <f>VLOOKUP($A29,'Return Data'!$B$7:$R$2292,10,0)</f>
        <v>6.5815999999999999</v>
      </c>
      <c r="G29" s="61">
        <f t="shared" si="1"/>
        <v>12</v>
      </c>
      <c r="H29" s="60">
        <f>VLOOKUP($A29,'Return Data'!$B$7:$R$2292,11,0)</f>
        <v>4.5755999999999997</v>
      </c>
      <c r="I29" s="61">
        <f t="shared" si="2"/>
        <v>22</v>
      </c>
      <c r="J29" s="60">
        <f>VLOOKUP($A29,'Return Data'!$B$7:$R$2292,12,0)</f>
        <v>3.6802000000000001</v>
      </c>
      <c r="K29" s="61">
        <f t="shared" si="3"/>
        <v>18</v>
      </c>
      <c r="L29" s="60">
        <f>VLOOKUP($A29,'Return Data'!$B$7:$R$2292,13,0)</f>
        <v>3.5331000000000001</v>
      </c>
      <c r="M29" s="61">
        <f t="shared" si="4"/>
        <v>15</v>
      </c>
      <c r="N29" s="60">
        <f>VLOOKUP($A29,'Return Data'!$B$7:$R$2292,17,0)</f>
        <v>3.2605</v>
      </c>
      <c r="O29" s="61">
        <f t="shared" si="5"/>
        <v>20</v>
      </c>
      <c r="P29" s="60">
        <f>VLOOKUP($A29,'Return Data'!$B$7:$R$2292,14,0)</f>
        <v>4.9652000000000003</v>
      </c>
      <c r="Q29" s="61">
        <f t="shared" si="6"/>
        <v>15</v>
      </c>
      <c r="R29" s="60">
        <f>VLOOKUP($A29,'Return Data'!$B$7:$R$2292,16,0)</f>
        <v>7.0387000000000004</v>
      </c>
      <c r="S29" s="62">
        <f t="shared" si="7"/>
        <v>14</v>
      </c>
    </row>
    <row r="30" spans="1:19" x14ac:dyDescent="0.3">
      <c r="A30" s="77" t="s">
        <v>1311</v>
      </c>
      <c r="B30" s="59">
        <f>VLOOKUP($A30,'Return Data'!$B$7:$R$2292,3,0)</f>
        <v>44958</v>
      </c>
      <c r="C30" s="60">
        <f>VLOOKUP($A30,'Return Data'!$B$7:$R$2292,4,0)</f>
        <v>26.472000000000001</v>
      </c>
      <c r="D30" s="60">
        <f>VLOOKUP($A30,'Return Data'!$B$7:$R$2292,9,0)</f>
        <v>5.6990999999999996</v>
      </c>
      <c r="E30" s="61">
        <f t="shared" si="0"/>
        <v>22</v>
      </c>
      <c r="F30" s="60">
        <f>VLOOKUP($A30,'Return Data'!$B$7:$R$2292,10,0)</f>
        <v>6.4301000000000004</v>
      </c>
      <c r="G30" s="61">
        <f t="shared" si="1"/>
        <v>17</v>
      </c>
      <c r="H30" s="60">
        <f>VLOOKUP($A30,'Return Data'!$B$7:$R$2292,11,0)</f>
        <v>5.8094000000000001</v>
      </c>
      <c r="I30" s="61">
        <f t="shared" si="2"/>
        <v>3</v>
      </c>
      <c r="J30" s="60">
        <f>VLOOKUP($A30,'Return Data'!$B$7:$R$2292,12,0)</f>
        <v>4.4170999999999996</v>
      </c>
      <c r="K30" s="61">
        <f t="shared" si="3"/>
        <v>7</v>
      </c>
      <c r="L30" s="60">
        <f>VLOOKUP($A30,'Return Data'!$B$7:$R$2292,13,0)</f>
        <v>4.1618000000000004</v>
      </c>
      <c r="M30" s="61">
        <f t="shared" si="4"/>
        <v>7</v>
      </c>
      <c r="N30" s="60">
        <f>VLOOKUP($A30,'Return Data'!$B$7:$R$2292,17,0)</f>
        <v>6.5034000000000001</v>
      </c>
      <c r="O30" s="61">
        <f t="shared" si="5"/>
        <v>4</v>
      </c>
      <c r="P30" s="60">
        <f>VLOOKUP($A30,'Return Data'!$B$7:$R$2292,14,0)</f>
        <v>7.3731</v>
      </c>
      <c r="Q30" s="61">
        <f t="shared" si="6"/>
        <v>3</v>
      </c>
      <c r="R30" s="60">
        <f>VLOOKUP($A30,'Return Data'!$B$7:$R$2292,16,0)</f>
        <v>6.5327000000000002</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6.6258086956521733</v>
      </c>
      <c r="E32" s="83"/>
      <c r="F32" s="84">
        <f>AVERAGE(F8:F30)</f>
        <v>8.0825217391304367</v>
      </c>
      <c r="G32" s="83"/>
      <c r="H32" s="84">
        <f>AVERAGE(H8:H30)</f>
        <v>5.8115999999999994</v>
      </c>
      <c r="I32" s="83"/>
      <c r="J32" s="84">
        <f>AVERAGE(J8:J30)</f>
        <v>4.4685608695652181</v>
      </c>
      <c r="K32" s="83"/>
      <c r="L32" s="84">
        <f>AVERAGE(L8:L30)</f>
        <v>5.0331521739130434</v>
      </c>
      <c r="M32" s="83"/>
      <c r="N32" s="84">
        <f>AVERAGE(N8:N30)</f>
        <v>4.8341782608695656</v>
      </c>
      <c r="O32" s="83"/>
      <c r="P32" s="84">
        <f>AVERAGE(P8:P30)</f>
        <v>5.675917391304349</v>
      </c>
      <c r="Q32" s="83"/>
      <c r="R32" s="84">
        <f>AVERAGE(R8:R30)</f>
        <v>7.0342086956521737</v>
      </c>
      <c r="S32" s="85"/>
    </row>
    <row r="33" spans="1:19" x14ac:dyDescent="0.3">
      <c r="A33" s="82" t="s">
        <v>28</v>
      </c>
      <c r="B33" s="83"/>
      <c r="C33" s="83"/>
      <c r="D33" s="84">
        <f>MIN(D8:D30)</f>
        <v>5.1410999999999998</v>
      </c>
      <c r="E33" s="83"/>
      <c r="F33" s="84">
        <f>MIN(F8:F30)</f>
        <v>6.1586999999999996</v>
      </c>
      <c r="G33" s="83"/>
      <c r="H33" s="84">
        <f>MIN(H8:H30)</f>
        <v>4.2760999999999996</v>
      </c>
      <c r="I33" s="83"/>
      <c r="J33" s="84">
        <f>MIN(J8:J30)</f>
        <v>2.9940000000000002</v>
      </c>
      <c r="K33" s="83"/>
      <c r="L33" s="84">
        <f>MIN(L8:L30)</f>
        <v>2.6444999999999999</v>
      </c>
      <c r="M33" s="83"/>
      <c r="N33" s="84">
        <f>MIN(N8:N30)</f>
        <v>2.7231000000000001</v>
      </c>
      <c r="O33" s="83"/>
      <c r="P33" s="84">
        <f>MIN(P8:P30)</f>
        <v>4.1143000000000001</v>
      </c>
      <c r="Q33" s="83"/>
      <c r="R33" s="84">
        <f>MIN(R8:R30)</f>
        <v>5.3334999999999999</v>
      </c>
      <c r="S33" s="85"/>
    </row>
    <row r="34" spans="1:19" ht="15" thickBot="1" x14ac:dyDescent="0.35">
      <c r="A34" s="86" t="s">
        <v>29</v>
      </c>
      <c r="B34" s="87"/>
      <c r="C34" s="87"/>
      <c r="D34" s="88">
        <f>MAX(D8:D30)</f>
        <v>12.5312</v>
      </c>
      <c r="E34" s="87"/>
      <c r="F34" s="88">
        <f>MAX(F8:F30)</f>
        <v>35.212499999999999</v>
      </c>
      <c r="G34" s="87"/>
      <c r="H34" s="88">
        <f>MAX(H8:H30)</f>
        <v>19.109200000000001</v>
      </c>
      <c r="I34" s="87"/>
      <c r="J34" s="88">
        <f>MAX(J8:J30)</f>
        <v>13.605700000000001</v>
      </c>
      <c r="K34" s="87"/>
      <c r="L34" s="88">
        <f>MAX(L8:L30)</f>
        <v>27.5731</v>
      </c>
      <c r="M34" s="87"/>
      <c r="N34" s="88">
        <f>MAX(N8:N30)</f>
        <v>14.7768</v>
      </c>
      <c r="O34" s="87"/>
      <c r="P34" s="88">
        <f>MAX(P8:P30)</f>
        <v>8.9393999999999991</v>
      </c>
      <c r="Q34" s="87"/>
      <c r="R34" s="88">
        <f>MAX(R8:R30)</f>
        <v>8.0462000000000007</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1031</v>
      </c>
      <c r="B8" s="59">
        <f>VLOOKUP($A8,'Return Data'!$B$7:$R$2292,3,0)</f>
        <v>44958</v>
      </c>
      <c r="C8" s="60">
        <f>VLOOKUP($A8,'Return Data'!$B$7:$R$2292,4,0)</f>
        <v>112.28579999999999</v>
      </c>
      <c r="D8" s="60">
        <f>VLOOKUP($A8,'Return Data'!$B$7:$R$2292,9,0)</f>
        <v>9.4618000000000002</v>
      </c>
      <c r="E8" s="61">
        <f t="shared" ref="E8:E39" si="0">RANK(D8,D$8:D$39,0)</f>
        <v>6</v>
      </c>
      <c r="F8" s="60">
        <f>VLOOKUP($A8,'Return Data'!$B$7:$R$2292,10,0)</f>
        <v>8.9878</v>
      </c>
      <c r="G8" s="61">
        <f t="shared" ref="G8:G39" si="1">RANK(F8,F$8:F$39,0)</f>
        <v>9</v>
      </c>
      <c r="H8" s="60">
        <f>VLOOKUP($A8,'Return Data'!$B$7:$R$2292,11,0)</f>
        <v>6.0838000000000001</v>
      </c>
      <c r="I8" s="61">
        <f t="shared" ref="I8:I39" si="2">RANK(H8,H$8:H$39,0)</f>
        <v>17</v>
      </c>
      <c r="J8" s="60">
        <f>VLOOKUP($A8,'Return Data'!$B$7:$R$2292,12,0)</f>
        <v>4.5199999999999996</v>
      </c>
      <c r="K8" s="61">
        <f t="shared" ref="K8:K39" si="3">RANK(J8,J$8:J$39,0)</f>
        <v>20</v>
      </c>
      <c r="L8" s="60">
        <f>VLOOKUP($A8,'Return Data'!$B$7:$R$2292,13,0)</f>
        <v>4.0388000000000002</v>
      </c>
      <c r="M8" s="61">
        <f t="shared" ref="M8:M39" si="4">RANK(L8,L$8:L$39,0)</f>
        <v>20</v>
      </c>
      <c r="N8" s="60">
        <f>VLOOKUP($A8,'Return Data'!$B$7:$R$2292,17,0)</f>
        <v>4.4462999999999999</v>
      </c>
      <c r="O8" s="61">
        <f t="shared" ref="O8:O39" si="5">RANK(N8,N$8:N$39,0)</f>
        <v>12</v>
      </c>
      <c r="P8" s="60">
        <f>VLOOKUP($A8,'Return Data'!$B$7:$R$2292,14,0)</f>
        <v>6.8089000000000004</v>
      </c>
      <c r="Q8" s="61">
        <f t="shared" ref="Q8:Q39" si="6">RANK(P8,P$8:P$39,0)</f>
        <v>6</v>
      </c>
      <c r="R8" s="60">
        <f>VLOOKUP($A8,'Return Data'!$B$7:$R$2292,16,0)</f>
        <v>7.9515000000000002</v>
      </c>
      <c r="S8" s="62">
        <f t="shared" ref="S8:S39" si="7">RANK(R8,R$8:R$39,0)</f>
        <v>12</v>
      </c>
    </row>
    <row r="9" spans="1:19" x14ac:dyDescent="0.3">
      <c r="A9" s="77" t="s">
        <v>986</v>
      </c>
      <c r="B9" s="59">
        <f>VLOOKUP($A9,'Return Data'!$B$7:$R$2292,3,0)</f>
        <v>44958</v>
      </c>
      <c r="C9" s="60">
        <f>VLOOKUP($A9,'Return Data'!$B$7:$R$2292,4,0)</f>
        <v>33.845799999999997</v>
      </c>
      <c r="D9" s="60">
        <f>VLOOKUP($A9,'Return Data'!$B$7:$R$2292,9,0)</f>
        <v>7.1835000000000004</v>
      </c>
      <c r="E9" s="61">
        <f t="shared" si="0"/>
        <v>22</v>
      </c>
      <c r="F9" s="60">
        <f>VLOOKUP($A9,'Return Data'!$B$7:$R$2292,10,0)</f>
        <v>8.3640000000000008</v>
      </c>
      <c r="G9" s="61">
        <f t="shared" si="1"/>
        <v>14</v>
      </c>
      <c r="H9" s="60">
        <f>VLOOKUP($A9,'Return Data'!$B$7:$R$2292,11,0)</f>
        <v>7.0388000000000002</v>
      </c>
      <c r="I9" s="61">
        <f t="shared" si="2"/>
        <v>5</v>
      </c>
      <c r="J9" s="60">
        <f>VLOOKUP($A9,'Return Data'!$B$7:$R$2292,12,0)</f>
        <v>27.107199999999999</v>
      </c>
      <c r="K9" s="61">
        <f t="shared" si="3"/>
        <v>1</v>
      </c>
      <c r="L9" s="60">
        <f>VLOOKUP($A9,'Return Data'!$B$7:$R$2292,13,0)</f>
        <v>26.555199999999999</v>
      </c>
      <c r="M9" s="61">
        <f t="shared" si="4"/>
        <v>1</v>
      </c>
      <c r="N9" s="60">
        <f>VLOOKUP($A9,'Return Data'!$B$7:$R$2292,17,0)</f>
        <v>16.511900000000001</v>
      </c>
      <c r="O9" s="61">
        <f t="shared" si="5"/>
        <v>1</v>
      </c>
      <c r="P9" s="60">
        <f>VLOOKUP($A9,'Return Data'!$B$7:$R$2292,14,0)</f>
        <v>13.877599999999999</v>
      </c>
      <c r="Q9" s="61">
        <f t="shared" si="6"/>
        <v>1</v>
      </c>
      <c r="R9" s="60">
        <f>VLOOKUP($A9,'Return Data'!$B$7:$R$2292,16,0)</f>
        <v>9.5717999999999996</v>
      </c>
      <c r="S9" s="62">
        <f t="shared" si="7"/>
        <v>1</v>
      </c>
    </row>
    <row r="10" spans="1:19" x14ac:dyDescent="0.3">
      <c r="A10" s="77" t="s">
        <v>988</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990</v>
      </c>
      <c r="B11" s="59">
        <f>VLOOKUP($A11,'Return Data'!$B$7:$R$2292,3,0)</f>
        <v>44958</v>
      </c>
      <c r="C11" s="60">
        <f>VLOOKUP($A11,'Return Data'!$B$7:$R$2292,4,0)</f>
        <v>24.973800000000001</v>
      </c>
      <c r="D11" s="60">
        <f>VLOOKUP($A11,'Return Data'!$B$7:$R$2292,9,0)</f>
        <v>8.7942999999999998</v>
      </c>
      <c r="E11" s="61">
        <f t="shared" si="0"/>
        <v>9</v>
      </c>
      <c r="F11" s="60">
        <f>VLOOKUP($A11,'Return Data'!$B$7:$R$2292,10,0)</f>
        <v>8.2393999999999998</v>
      </c>
      <c r="G11" s="61">
        <f t="shared" si="1"/>
        <v>17</v>
      </c>
      <c r="H11" s="60">
        <f>VLOOKUP($A11,'Return Data'!$B$7:$R$2292,11,0)</f>
        <v>6.3768000000000002</v>
      </c>
      <c r="I11" s="61">
        <f t="shared" si="2"/>
        <v>15</v>
      </c>
      <c r="J11" s="60">
        <f>VLOOKUP($A11,'Return Data'!$B$7:$R$2292,12,0)</f>
        <v>5.7618999999999998</v>
      </c>
      <c r="K11" s="61">
        <f t="shared" si="3"/>
        <v>8</v>
      </c>
      <c r="L11" s="60">
        <f>VLOOKUP($A11,'Return Data'!$B$7:$R$2292,13,0)</f>
        <v>5.3457999999999997</v>
      </c>
      <c r="M11" s="61">
        <f t="shared" si="4"/>
        <v>7</v>
      </c>
      <c r="N11" s="60">
        <f>VLOOKUP($A11,'Return Data'!$B$7:$R$2292,17,0)</f>
        <v>5.6543000000000001</v>
      </c>
      <c r="O11" s="61">
        <f t="shared" si="5"/>
        <v>5</v>
      </c>
      <c r="P11" s="60">
        <f>VLOOKUP($A11,'Return Data'!$B$7:$R$2292,14,0)</f>
        <v>7.1627999999999998</v>
      </c>
      <c r="Q11" s="61">
        <f t="shared" si="6"/>
        <v>4</v>
      </c>
      <c r="R11" s="60">
        <f>VLOOKUP($A11,'Return Data'!$B$7:$R$2292,16,0)</f>
        <v>8.6181999999999999</v>
      </c>
      <c r="S11" s="62">
        <f t="shared" si="7"/>
        <v>4</v>
      </c>
    </row>
    <row r="12" spans="1:19" x14ac:dyDescent="0.3">
      <c r="A12" s="77" t="s">
        <v>1926</v>
      </c>
      <c r="B12" s="59">
        <f>VLOOKUP($A12,'Return Data'!$B$7:$R$2292,3,0)</f>
        <v>44958</v>
      </c>
      <c r="C12" s="60">
        <f>VLOOKUP($A12,'Return Data'!$B$7:$R$2292,4,0)</f>
        <v>16.8</v>
      </c>
      <c r="D12" s="60">
        <f>VLOOKUP($A12,'Return Data'!$B$7:$R$2292,9,0)</f>
        <v>7.2363999999999997</v>
      </c>
      <c r="E12" s="61">
        <f t="shared" si="0"/>
        <v>21</v>
      </c>
      <c r="F12" s="60">
        <f>VLOOKUP($A12,'Return Data'!$B$7:$R$2292,10,0)</f>
        <v>7.9763000000000002</v>
      </c>
      <c r="G12" s="61">
        <f t="shared" si="1"/>
        <v>21</v>
      </c>
      <c r="H12" s="60">
        <f>VLOOKUP($A12,'Return Data'!$B$7:$R$2292,11,0)</f>
        <v>6.7759</v>
      </c>
      <c r="I12" s="61">
        <f t="shared" si="2"/>
        <v>10</v>
      </c>
      <c r="J12" s="60">
        <f>VLOOKUP($A12,'Return Data'!$B$7:$R$2292,12,0)</f>
        <v>5.1871</v>
      </c>
      <c r="K12" s="61">
        <f t="shared" si="3"/>
        <v>13</v>
      </c>
      <c r="L12" s="60">
        <f>VLOOKUP($A12,'Return Data'!$B$7:$R$2292,13,0)</f>
        <v>4.2474999999999996</v>
      </c>
      <c r="M12" s="61">
        <f t="shared" si="4"/>
        <v>18</v>
      </c>
      <c r="N12" s="60">
        <f>VLOOKUP($A12,'Return Data'!$B$7:$R$2292,17,0)</f>
        <v>3.7054999999999998</v>
      </c>
      <c r="O12" s="61">
        <f t="shared" si="5"/>
        <v>17</v>
      </c>
      <c r="P12" s="60">
        <f>VLOOKUP($A12,'Return Data'!$B$7:$R$2292,14,0)</f>
        <v>4.7445000000000004</v>
      </c>
      <c r="Q12" s="61">
        <f t="shared" si="6"/>
        <v>24</v>
      </c>
      <c r="R12" s="60">
        <f>VLOOKUP($A12,'Return Data'!$B$7:$R$2292,16,0)</f>
        <v>5.9825999999999997</v>
      </c>
      <c r="S12" s="62">
        <f t="shared" si="7"/>
        <v>25</v>
      </c>
    </row>
    <row r="13" spans="1:19" x14ac:dyDescent="0.3">
      <c r="A13" s="77" t="s">
        <v>1032</v>
      </c>
      <c r="B13" s="59">
        <f>VLOOKUP($A13,'Return Data'!$B$7:$R$2292,3,0)</f>
        <v>44958</v>
      </c>
      <c r="C13" s="60">
        <f>VLOOKUP($A13,'Return Data'!$B$7:$R$2292,4,0)</f>
        <v>51.711500000000001</v>
      </c>
      <c r="D13" s="60">
        <f>VLOOKUP($A13,'Return Data'!$B$7:$R$2292,9,0)</f>
        <v>9.0482999999999993</v>
      </c>
      <c r="E13" s="61">
        <f t="shared" si="0"/>
        <v>8</v>
      </c>
      <c r="F13" s="60">
        <f>VLOOKUP($A13,'Return Data'!$B$7:$R$2292,10,0)</f>
        <v>8.7566000000000006</v>
      </c>
      <c r="G13" s="61">
        <f t="shared" si="1"/>
        <v>11</v>
      </c>
      <c r="H13" s="60">
        <f>VLOOKUP($A13,'Return Data'!$B$7:$R$2292,11,0)</f>
        <v>5.9329000000000001</v>
      </c>
      <c r="I13" s="61">
        <f t="shared" si="2"/>
        <v>19</v>
      </c>
      <c r="J13" s="60">
        <f>VLOOKUP($A13,'Return Data'!$B$7:$R$2292,12,0)</f>
        <v>5.0934999999999997</v>
      </c>
      <c r="K13" s="61">
        <f t="shared" si="3"/>
        <v>15</v>
      </c>
      <c r="L13" s="60">
        <f>VLOOKUP($A13,'Return Data'!$B$7:$R$2292,13,0)</f>
        <v>4.3947000000000003</v>
      </c>
      <c r="M13" s="61">
        <f t="shared" si="4"/>
        <v>15</v>
      </c>
      <c r="N13" s="60">
        <f>VLOOKUP($A13,'Return Data'!$B$7:$R$2292,17,0)</f>
        <v>3.6568999999999998</v>
      </c>
      <c r="O13" s="61">
        <f t="shared" si="5"/>
        <v>18</v>
      </c>
      <c r="P13" s="60">
        <f>VLOOKUP($A13,'Return Data'!$B$7:$R$2292,14,0)</f>
        <v>5.6703000000000001</v>
      </c>
      <c r="Q13" s="61">
        <f t="shared" si="6"/>
        <v>16</v>
      </c>
      <c r="R13" s="60">
        <f>VLOOKUP($A13,'Return Data'!$B$7:$R$2292,16,0)</f>
        <v>7.8394000000000004</v>
      </c>
      <c r="S13" s="62">
        <f t="shared" si="7"/>
        <v>14</v>
      </c>
    </row>
    <row r="14" spans="1:19" x14ac:dyDescent="0.3">
      <c r="A14" s="77" t="s">
        <v>992</v>
      </c>
      <c r="B14" s="59">
        <f>VLOOKUP($A14,'Return Data'!$B$7:$R$2292,3,0)</f>
        <v>44958</v>
      </c>
      <c r="C14" s="60">
        <f>VLOOKUP($A14,'Return Data'!$B$7:$R$2292,4,0)</f>
        <v>71.579899999999995</v>
      </c>
      <c r="D14" s="60">
        <f>VLOOKUP($A14,'Return Data'!$B$7:$R$2292,9,0)</f>
        <v>6.7111999999999998</v>
      </c>
      <c r="E14" s="61">
        <f t="shared" si="0"/>
        <v>25</v>
      </c>
      <c r="F14" s="60">
        <f>VLOOKUP($A14,'Return Data'!$B$7:$R$2292,10,0)</f>
        <v>8.3028999999999993</v>
      </c>
      <c r="G14" s="61">
        <f t="shared" si="1"/>
        <v>16</v>
      </c>
      <c r="H14" s="60">
        <f>VLOOKUP($A14,'Return Data'!$B$7:$R$2292,11,0)</f>
        <v>5.7382999999999997</v>
      </c>
      <c r="I14" s="61">
        <f t="shared" si="2"/>
        <v>20</v>
      </c>
      <c r="J14" s="60">
        <f>VLOOKUP($A14,'Return Data'!$B$7:$R$2292,12,0)</f>
        <v>4.6539000000000001</v>
      </c>
      <c r="K14" s="61">
        <f t="shared" si="3"/>
        <v>19</v>
      </c>
      <c r="L14" s="60">
        <f>VLOOKUP($A14,'Return Data'!$B$7:$R$2292,13,0)</f>
        <v>4.2232000000000003</v>
      </c>
      <c r="M14" s="61">
        <f t="shared" si="4"/>
        <v>19</v>
      </c>
      <c r="N14" s="60">
        <f>VLOOKUP($A14,'Return Data'!$B$7:$R$2292,17,0)</f>
        <v>3.9910000000000001</v>
      </c>
      <c r="O14" s="61">
        <f t="shared" si="5"/>
        <v>15</v>
      </c>
      <c r="P14" s="60">
        <f>VLOOKUP($A14,'Return Data'!$B$7:$R$2292,14,0)</f>
        <v>5.6924999999999999</v>
      </c>
      <c r="Q14" s="61">
        <f t="shared" si="6"/>
        <v>15</v>
      </c>
      <c r="R14" s="60">
        <f>VLOOKUP($A14,'Return Data'!$B$7:$R$2292,16,0)</f>
        <v>6.8891999999999998</v>
      </c>
      <c r="S14" s="62">
        <f t="shared" si="7"/>
        <v>21</v>
      </c>
    </row>
    <row r="15" spans="1:19" x14ac:dyDescent="0.3">
      <c r="A15" s="77" t="s">
        <v>997</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1035</v>
      </c>
      <c r="B16" s="59">
        <f>VLOOKUP($A16,'Return Data'!$B$7:$R$2292,3,0)</f>
        <v>44958</v>
      </c>
      <c r="C16" s="60">
        <f>VLOOKUP($A16,'Return Data'!$B$7:$R$2292,4,0)</f>
        <v>52.7956</v>
      </c>
      <c r="D16" s="60">
        <f>VLOOKUP($A16,'Return Data'!$B$7:$R$2292,9,0)</f>
        <v>7.8975</v>
      </c>
      <c r="E16" s="61">
        <f t="shared" si="0"/>
        <v>17</v>
      </c>
      <c r="F16" s="60">
        <f>VLOOKUP($A16,'Return Data'!$B$7:$R$2292,10,0)</f>
        <v>8.3400999999999996</v>
      </c>
      <c r="G16" s="61">
        <f t="shared" si="1"/>
        <v>15</v>
      </c>
      <c r="H16" s="60">
        <f>VLOOKUP($A16,'Return Data'!$B$7:$R$2292,11,0)</f>
        <v>7.1405000000000003</v>
      </c>
      <c r="I16" s="61">
        <f t="shared" si="2"/>
        <v>4</v>
      </c>
      <c r="J16" s="60">
        <f>VLOOKUP($A16,'Return Data'!$B$7:$R$2292,12,0)</f>
        <v>5.0983999999999998</v>
      </c>
      <c r="K16" s="61">
        <f t="shared" si="3"/>
        <v>14</v>
      </c>
      <c r="L16" s="60">
        <f>VLOOKUP($A16,'Return Data'!$B$7:$R$2292,13,0)</f>
        <v>4.4718999999999998</v>
      </c>
      <c r="M16" s="61">
        <f t="shared" si="4"/>
        <v>11</v>
      </c>
      <c r="N16" s="60">
        <f>VLOOKUP($A16,'Return Data'!$B$7:$R$2292,17,0)</f>
        <v>3.4799000000000002</v>
      </c>
      <c r="O16" s="61">
        <f t="shared" si="5"/>
        <v>19</v>
      </c>
      <c r="P16" s="60">
        <f>VLOOKUP($A16,'Return Data'!$B$7:$R$2292,14,0)</f>
        <v>5.1657000000000002</v>
      </c>
      <c r="Q16" s="61">
        <f t="shared" si="6"/>
        <v>19</v>
      </c>
      <c r="R16" s="60">
        <f>VLOOKUP($A16,'Return Data'!$B$7:$R$2292,16,0)</f>
        <v>7.0811000000000002</v>
      </c>
      <c r="S16" s="62">
        <f t="shared" si="7"/>
        <v>18</v>
      </c>
    </row>
    <row r="17" spans="1:19" x14ac:dyDescent="0.3">
      <c r="A17" s="77" t="s">
        <v>999</v>
      </c>
      <c r="B17" s="59">
        <f>VLOOKUP($A17,'Return Data'!$B$7:$R$2292,3,0)</f>
        <v>44958</v>
      </c>
      <c r="C17" s="60">
        <f>VLOOKUP($A17,'Return Data'!$B$7:$R$2292,4,0)</f>
        <v>50.144500000000001</v>
      </c>
      <c r="D17" s="60">
        <f>VLOOKUP($A17,'Return Data'!$B$7:$R$2292,9,0)</f>
        <v>7.3093000000000004</v>
      </c>
      <c r="E17" s="61">
        <f t="shared" si="0"/>
        <v>20</v>
      </c>
      <c r="F17" s="60">
        <f>VLOOKUP($A17,'Return Data'!$B$7:$R$2292,10,0)</f>
        <v>8.0531000000000006</v>
      </c>
      <c r="G17" s="61">
        <f t="shared" si="1"/>
        <v>19</v>
      </c>
      <c r="H17" s="60">
        <f>VLOOKUP($A17,'Return Data'!$B$7:$R$2292,11,0)</f>
        <v>6.3095999999999997</v>
      </c>
      <c r="I17" s="61">
        <f t="shared" si="2"/>
        <v>16</v>
      </c>
      <c r="J17" s="60">
        <f>VLOOKUP($A17,'Return Data'!$B$7:$R$2292,12,0)</f>
        <v>4.9901999999999997</v>
      </c>
      <c r="K17" s="61">
        <f t="shared" si="3"/>
        <v>16</v>
      </c>
      <c r="L17" s="60">
        <f>VLOOKUP($A17,'Return Data'!$B$7:$R$2292,13,0)</f>
        <v>4.4344000000000001</v>
      </c>
      <c r="M17" s="61">
        <f t="shared" si="4"/>
        <v>13</v>
      </c>
      <c r="N17" s="60">
        <f>VLOOKUP($A17,'Return Data'!$B$7:$R$2292,17,0)</f>
        <v>5.1555</v>
      </c>
      <c r="O17" s="61">
        <f t="shared" si="5"/>
        <v>8</v>
      </c>
      <c r="P17" s="60">
        <f>VLOOKUP($A17,'Return Data'!$B$7:$R$2292,14,0)</f>
        <v>6.6151</v>
      </c>
      <c r="Q17" s="61">
        <f t="shared" si="6"/>
        <v>8</v>
      </c>
      <c r="R17" s="60">
        <f>VLOOKUP($A17,'Return Data'!$B$7:$R$2292,16,0)</f>
        <v>8.1812000000000005</v>
      </c>
      <c r="S17" s="62">
        <f t="shared" si="7"/>
        <v>7</v>
      </c>
    </row>
    <row r="18" spans="1:19" x14ac:dyDescent="0.3">
      <c r="A18" t="s">
        <v>2041</v>
      </c>
      <c r="B18" s="59">
        <f>VLOOKUP($A18,'Return Data'!$B$7:$R$2292,3,0)</f>
        <v>44958</v>
      </c>
      <c r="C18" s="60">
        <f>VLOOKUP($A18,'Return Data'!$B$7:$R$2292,4,0)</f>
        <v>18.191700000000001</v>
      </c>
      <c r="D18" s="60">
        <f>VLOOKUP($A18,'Return Data'!$B$7:$R$2292,9,0)</f>
        <v>8.2817000000000007</v>
      </c>
      <c r="E18" s="61">
        <f t="shared" si="0"/>
        <v>12</v>
      </c>
      <c r="F18" s="60">
        <f>VLOOKUP($A18,'Return Data'!$B$7:$R$2292,10,0)</f>
        <v>8.7623999999999995</v>
      </c>
      <c r="G18" s="61">
        <f t="shared" si="1"/>
        <v>10</v>
      </c>
      <c r="H18" s="60">
        <f>VLOOKUP($A18,'Return Data'!$B$7:$R$2292,11,0)</f>
        <v>6.7506000000000004</v>
      </c>
      <c r="I18" s="61">
        <f t="shared" si="2"/>
        <v>11</v>
      </c>
      <c r="J18" s="60">
        <f>VLOOKUP($A18,'Return Data'!$B$7:$R$2292,12,0)</f>
        <v>4.8681999999999999</v>
      </c>
      <c r="K18" s="61">
        <f t="shared" si="3"/>
        <v>17</v>
      </c>
      <c r="L18" s="60">
        <f>VLOOKUP($A18,'Return Data'!$B$7:$R$2292,13,0)</f>
        <v>4.3467000000000002</v>
      </c>
      <c r="M18" s="61">
        <f t="shared" si="4"/>
        <v>16</v>
      </c>
      <c r="N18" s="60">
        <f>VLOOKUP($A18,'Return Data'!$B$7:$R$2292,17,0)</f>
        <v>4.9551999999999996</v>
      </c>
      <c r="O18" s="61">
        <f t="shared" si="5"/>
        <v>9</v>
      </c>
      <c r="P18" s="60">
        <f>VLOOKUP($A18,'Return Data'!$B$7:$R$2292,14,0)</f>
        <v>6.3985000000000003</v>
      </c>
      <c r="Q18" s="61">
        <f t="shared" si="6"/>
        <v>10</v>
      </c>
      <c r="R18" s="60">
        <f>VLOOKUP($A18,'Return Data'!$B$7:$R$2292,16,0)</f>
        <v>7.7637999999999998</v>
      </c>
      <c r="S18" s="62">
        <f t="shared" si="7"/>
        <v>15</v>
      </c>
    </row>
    <row r="19" spans="1:19" x14ac:dyDescent="0.3">
      <c r="A19" s="102" t="s">
        <v>2044</v>
      </c>
      <c r="B19" s="59">
        <f>VLOOKUP($A19,'Return Data'!$B$7:$R$2292,3,0)</f>
        <v>44958</v>
      </c>
      <c r="C19" s="60">
        <f>VLOOKUP($A19,'Return Data'!$B$7:$R$2292,4,0)</f>
        <v>38.851700000000001</v>
      </c>
      <c r="D19" s="60">
        <f>VLOOKUP($A19,'Return Data'!$B$7:$R$2292,9,0)</f>
        <v>10.161899999999999</v>
      </c>
      <c r="E19" s="61">
        <f t="shared" si="0"/>
        <v>5</v>
      </c>
      <c r="F19" s="60">
        <f>VLOOKUP($A19,'Return Data'!$B$7:$R$2292,10,0)</f>
        <v>9.2169000000000008</v>
      </c>
      <c r="G19" s="61">
        <f t="shared" si="1"/>
        <v>4</v>
      </c>
      <c r="H19" s="60">
        <f>VLOOKUP($A19,'Return Data'!$B$7:$R$2292,11,0)</f>
        <v>5.2229999999999999</v>
      </c>
      <c r="I19" s="61">
        <f t="shared" si="2"/>
        <v>23</v>
      </c>
      <c r="J19" s="60">
        <f>VLOOKUP($A19,'Return Data'!$B$7:$R$2292,12,0)</f>
        <v>4.4939</v>
      </c>
      <c r="K19" s="61">
        <f t="shared" si="3"/>
        <v>21</v>
      </c>
      <c r="L19" s="60">
        <f>VLOOKUP($A19,'Return Data'!$B$7:$R$2292,13,0)</f>
        <v>3.0503</v>
      </c>
      <c r="M19" s="61">
        <f t="shared" si="4"/>
        <v>24</v>
      </c>
      <c r="N19" s="60">
        <f>VLOOKUP($A19,'Return Data'!$B$7:$R$2292,17,0)</f>
        <v>2.8391999999999999</v>
      </c>
      <c r="O19" s="61">
        <f t="shared" si="5"/>
        <v>23</v>
      </c>
      <c r="P19" s="60">
        <f>VLOOKUP($A19,'Return Data'!$B$7:$R$2292,14,0)</f>
        <v>4.7523999999999997</v>
      </c>
      <c r="Q19" s="61">
        <f t="shared" si="6"/>
        <v>23</v>
      </c>
      <c r="R19" s="60">
        <f>VLOOKUP($A19,'Return Data'!$B$7:$R$2292,16,0)</f>
        <v>6.7933000000000003</v>
      </c>
      <c r="S19" s="62">
        <f t="shared" si="7"/>
        <v>22</v>
      </c>
    </row>
    <row r="20" spans="1:19" x14ac:dyDescent="0.3">
      <c r="A20" s="77" t="s">
        <v>1037</v>
      </c>
      <c r="B20" s="59">
        <f>VLOOKUP($A20,'Return Data'!$B$7:$R$2292,3,0)</f>
        <v>44958</v>
      </c>
      <c r="C20" s="60">
        <f>VLOOKUP($A20,'Return Data'!$B$7:$R$2292,4,0)</f>
        <v>34.679099999999998</v>
      </c>
      <c r="D20" s="60">
        <f>VLOOKUP($A20,'Return Data'!$B$7:$R$2292,9,0)</f>
        <v>7.0614999999999997</v>
      </c>
      <c r="E20" s="61">
        <f t="shared" si="0"/>
        <v>24</v>
      </c>
      <c r="F20" s="60">
        <f>VLOOKUP($A20,'Return Data'!$B$7:$R$2292,10,0)</f>
        <v>7.7112999999999996</v>
      </c>
      <c r="G20" s="61">
        <f t="shared" si="1"/>
        <v>24</v>
      </c>
      <c r="H20" s="60">
        <f>VLOOKUP($A20,'Return Data'!$B$7:$R$2292,11,0)</f>
        <v>6.9146000000000001</v>
      </c>
      <c r="I20" s="61">
        <f t="shared" si="2"/>
        <v>7</v>
      </c>
      <c r="J20" s="60">
        <f>VLOOKUP($A20,'Return Data'!$B$7:$R$2292,12,0)</f>
        <v>6.0094000000000003</v>
      </c>
      <c r="K20" s="61">
        <f t="shared" si="3"/>
        <v>7</v>
      </c>
      <c r="L20" s="60">
        <f>VLOOKUP($A20,'Return Data'!$B$7:$R$2292,13,0)</f>
        <v>5.6835000000000004</v>
      </c>
      <c r="M20" s="61">
        <f t="shared" si="4"/>
        <v>5</v>
      </c>
      <c r="N20" s="60">
        <f>VLOOKUP($A20,'Return Data'!$B$7:$R$2292,17,0)</f>
        <v>4.3513999999999999</v>
      </c>
      <c r="O20" s="61">
        <f t="shared" si="5"/>
        <v>14</v>
      </c>
      <c r="P20" s="60">
        <f>VLOOKUP($A20,'Return Data'!$B$7:$R$2292,14,0)</f>
        <v>6.3550000000000004</v>
      </c>
      <c r="Q20" s="61">
        <f t="shared" si="6"/>
        <v>11</v>
      </c>
      <c r="R20" s="60">
        <f>VLOOKUP($A20,'Return Data'!$B$7:$R$2292,16,0)</f>
        <v>8.0746000000000002</v>
      </c>
      <c r="S20" s="62">
        <f t="shared" si="7"/>
        <v>9</v>
      </c>
    </row>
    <row r="21" spans="1:19" x14ac:dyDescent="0.3">
      <c r="A21" s="77" t="s">
        <v>935</v>
      </c>
      <c r="B21" s="59">
        <f>VLOOKUP($A21,'Return Data'!$B$7:$R$2292,3,0)</f>
        <v>44958</v>
      </c>
      <c r="C21" s="60">
        <f>VLOOKUP($A21,'Return Data'!$B$7:$R$2292,4,0)</f>
        <v>79.691100000000006</v>
      </c>
      <c r="D21" s="60">
        <f>VLOOKUP($A21,'Return Data'!$B$7:$R$2292,9,0)</f>
        <v>8.7573000000000008</v>
      </c>
      <c r="E21" s="61">
        <f t="shared" si="0"/>
        <v>10</v>
      </c>
      <c r="F21" s="60">
        <f>VLOOKUP($A21,'Return Data'!$B$7:$R$2292,10,0)</f>
        <v>9.1866000000000003</v>
      </c>
      <c r="G21" s="61">
        <f t="shared" si="1"/>
        <v>5</v>
      </c>
      <c r="H21" s="60">
        <f>VLOOKUP($A21,'Return Data'!$B$7:$R$2292,11,0)</f>
        <v>6.7897999999999996</v>
      </c>
      <c r="I21" s="61">
        <f t="shared" si="2"/>
        <v>9</v>
      </c>
      <c r="J21" s="60">
        <f>VLOOKUP($A21,'Return Data'!$B$7:$R$2292,12,0)</f>
        <v>5.4676999999999998</v>
      </c>
      <c r="K21" s="61">
        <f t="shared" si="3"/>
        <v>10</v>
      </c>
      <c r="L21" s="60">
        <f>VLOOKUP($A21,'Return Data'!$B$7:$R$2292,13,0)</f>
        <v>5.2324000000000002</v>
      </c>
      <c r="M21" s="61">
        <f t="shared" si="4"/>
        <v>8</v>
      </c>
      <c r="N21" s="60">
        <f>VLOOKUP($A21,'Return Data'!$B$7:$R$2292,17,0)</f>
        <v>2.6097999999999999</v>
      </c>
      <c r="O21" s="61">
        <f t="shared" si="5"/>
        <v>27</v>
      </c>
      <c r="P21" s="60">
        <f>VLOOKUP($A21,'Return Data'!$B$7:$R$2292,14,0)</f>
        <v>4.8638000000000003</v>
      </c>
      <c r="Q21" s="61">
        <f t="shared" si="6"/>
        <v>22</v>
      </c>
      <c r="R21" s="60">
        <f>VLOOKUP($A21,'Return Data'!$B$7:$R$2292,16,0)</f>
        <v>8.0668000000000006</v>
      </c>
      <c r="S21" s="62">
        <f t="shared" si="7"/>
        <v>10</v>
      </c>
    </row>
    <row r="22" spans="1:19" x14ac:dyDescent="0.3">
      <c r="A22" s="77" t="s">
        <v>1001</v>
      </c>
      <c r="B22" s="59">
        <f>VLOOKUP($A22,'Return Data'!$B$7:$R$2292,3,0)</f>
        <v>44958</v>
      </c>
      <c r="C22" s="60">
        <f>VLOOKUP($A22,'Return Data'!$B$7:$R$2292,4,0)</f>
        <v>40.206299999999999</v>
      </c>
      <c r="D22" s="60">
        <f>VLOOKUP($A22,'Return Data'!$B$7:$R$2292,9,0)</f>
        <v>7.1098999999999997</v>
      </c>
      <c r="E22" s="61">
        <f t="shared" si="0"/>
        <v>23</v>
      </c>
      <c r="F22" s="60">
        <f>VLOOKUP($A22,'Return Data'!$B$7:$R$2292,10,0)</f>
        <v>7.7464000000000004</v>
      </c>
      <c r="G22" s="61">
        <f t="shared" si="1"/>
        <v>23</v>
      </c>
      <c r="H22" s="60">
        <f>VLOOKUP($A22,'Return Data'!$B$7:$R$2292,11,0)</f>
        <v>6.5876999999999999</v>
      </c>
      <c r="I22" s="61">
        <f t="shared" si="2"/>
        <v>12</v>
      </c>
      <c r="J22" s="60">
        <f>VLOOKUP($A22,'Return Data'!$B$7:$R$2292,12,0)</f>
        <v>6.1154999999999999</v>
      </c>
      <c r="K22" s="61">
        <f t="shared" si="3"/>
        <v>5</v>
      </c>
      <c r="L22" s="60">
        <f>VLOOKUP($A22,'Return Data'!$B$7:$R$2292,13,0)</f>
        <v>5.9364999999999997</v>
      </c>
      <c r="M22" s="61">
        <f t="shared" si="4"/>
        <v>4</v>
      </c>
      <c r="N22" s="60">
        <f>VLOOKUP($A22,'Return Data'!$B$7:$R$2292,17,0)</f>
        <v>5.9188999999999998</v>
      </c>
      <c r="O22" s="61">
        <f t="shared" si="5"/>
        <v>4</v>
      </c>
      <c r="P22" s="60">
        <f>VLOOKUP($A22,'Return Data'!$B$7:$R$2292,14,0)</f>
        <v>7.2689000000000004</v>
      </c>
      <c r="Q22" s="61">
        <f t="shared" si="6"/>
        <v>3</v>
      </c>
      <c r="R22" s="60">
        <f>VLOOKUP($A22,'Return Data'!$B$7:$R$2292,16,0)</f>
        <v>8.5356000000000005</v>
      </c>
      <c r="S22" s="62">
        <f t="shared" si="7"/>
        <v>5</v>
      </c>
    </row>
    <row r="23" spans="1:19" x14ac:dyDescent="0.3">
      <c r="A23" s="77" t="s">
        <v>1038</v>
      </c>
      <c r="B23" s="59">
        <f>VLOOKUP($A23,'Return Data'!$B$7:$R$2292,3,0)</f>
        <v>44958</v>
      </c>
      <c r="C23" s="60">
        <f>VLOOKUP($A23,'Return Data'!$B$7:$R$2292,4,0)</f>
        <v>59.565199999999997</v>
      </c>
      <c r="D23" s="60">
        <f>VLOOKUP($A23,'Return Data'!$B$7:$R$2292,9,0)</f>
        <v>10.340199999999999</v>
      </c>
      <c r="E23" s="61">
        <f t="shared" si="0"/>
        <v>2</v>
      </c>
      <c r="F23" s="60">
        <f>VLOOKUP($A23,'Return Data'!$B$7:$R$2292,10,0)</f>
        <v>9.1709999999999994</v>
      </c>
      <c r="G23" s="61">
        <f t="shared" si="1"/>
        <v>6</v>
      </c>
      <c r="H23" s="60">
        <f>VLOOKUP($A23,'Return Data'!$B$7:$R$2292,11,0)</f>
        <v>4.8623000000000003</v>
      </c>
      <c r="I23" s="61">
        <f t="shared" si="2"/>
        <v>26</v>
      </c>
      <c r="J23" s="60">
        <f>VLOOKUP($A23,'Return Data'!$B$7:$R$2292,12,0)</f>
        <v>3.7469000000000001</v>
      </c>
      <c r="K23" s="61">
        <f t="shared" si="3"/>
        <v>25</v>
      </c>
      <c r="L23" s="60">
        <f>VLOOKUP($A23,'Return Data'!$B$7:$R$2292,13,0)</f>
        <v>2.7766000000000002</v>
      </c>
      <c r="M23" s="61">
        <f t="shared" si="4"/>
        <v>27</v>
      </c>
      <c r="N23" s="60">
        <f>VLOOKUP($A23,'Return Data'!$B$7:$R$2292,17,0)</f>
        <v>2.7694000000000001</v>
      </c>
      <c r="O23" s="61">
        <f t="shared" si="5"/>
        <v>25</v>
      </c>
      <c r="P23" s="60">
        <f>VLOOKUP($A23,'Return Data'!$B$7:$R$2292,14,0)</f>
        <v>5.2747000000000002</v>
      </c>
      <c r="Q23" s="61">
        <f t="shared" si="6"/>
        <v>18</v>
      </c>
      <c r="R23" s="60">
        <f>VLOOKUP($A23,'Return Data'!$B$7:$R$2292,16,0)</f>
        <v>7.9221000000000004</v>
      </c>
      <c r="S23" s="62">
        <f t="shared" si="7"/>
        <v>13</v>
      </c>
    </row>
    <row r="24" spans="1:19" x14ac:dyDescent="0.3">
      <c r="A24" s="77" t="s">
        <v>1002</v>
      </c>
      <c r="B24" s="59">
        <f>VLOOKUP($A24,'Return Data'!$B$7:$R$2292,3,0)</f>
        <v>44958</v>
      </c>
      <c r="C24" s="60">
        <f>VLOOKUP($A24,'Return Data'!$B$7:$R$2292,4,0)</f>
        <v>41.310899999999997</v>
      </c>
      <c r="D24" s="60">
        <f>VLOOKUP($A24,'Return Data'!$B$7:$R$2292,9,0)</f>
        <v>10.1813</v>
      </c>
      <c r="E24" s="61">
        <f t="shared" si="0"/>
        <v>4</v>
      </c>
      <c r="F24" s="60">
        <f>VLOOKUP($A24,'Return Data'!$B$7:$R$2292,10,0)</f>
        <v>9.4217999999999993</v>
      </c>
      <c r="G24" s="61">
        <f t="shared" si="1"/>
        <v>2</v>
      </c>
      <c r="H24" s="60">
        <f>VLOOKUP($A24,'Return Data'!$B$7:$R$2292,11,0)</f>
        <v>5.0643000000000002</v>
      </c>
      <c r="I24" s="61">
        <f t="shared" si="2"/>
        <v>25</v>
      </c>
      <c r="J24" s="60">
        <f>VLOOKUP($A24,'Return Data'!$B$7:$R$2292,12,0)</f>
        <v>3.8956</v>
      </c>
      <c r="K24" s="61">
        <f t="shared" si="3"/>
        <v>24</v>
      </c>
      <c r="L24" s="60">
        <f>VLOOKUP($A24,'Return Data'!$B$7:$R$2292,13,0)</f>
        <v>3.1871999999999998</v>
      </c>
      <c r="M24" s="61">
        <f t="shared" si="4"/>
        <v>23</v>
      </c>
      <c r="N24" s="60">
        <f>VLOOKUP($A24,'Return Data'!$B$7:$R$2292,17,0)</f>
        <v>3.4578000000000002</v>
      </c>
      <c r="O24" s="61">
        <f t="shared" si="5"/>
        <v>20</v>
      </c>
      <c r="P24" s="60">
        <f>VLOOKUP($A24,'Return Data'!$B$7:$R$2292,14,0)</f>
        <v>5.5038</v>
      </c>
      <c r="Q24" s="61">
        <f t="shared" si="6"/>
        <v>17</v>
      </c>
      <c r="R24" s="60">
        <f>VLOOKUP($A24,'Return Data'!$B$7:$R$2292,16,0)</f>
        <v>7.6311999999999998</v>
      </c>
      <c r="S24" s="62">
        <f t="shared" si="7"/>
        <v>17</v>
      </c>
    </row>
    <row r="25" spans="1:19" x14ac:dyDescent="0.3">
      <c r="A25" s="77" t="s">
        <v>1947</v>
      </c>
      <c r="B25" s="59">
        <f>VLOOKUP($A25,'Return Data'!$B$7:$R$2292,3,0)</f>
        <v>44958</v>
      </c>
      <c r="C25" s="60">
        <f>VLOOKUP($A25,'Return Data'!$B$7:$R$2292,4,0)</f>
        <v>57.128399999999999</v>
      </c>
      <c r="D25" s="60">
        <f>VLOOKUP($A25,'Return Data'!$B$7:$R$2292,9,0)</f>
        <v>10.1858</v>
      </c>
      <c r="E25" s="61">
        <f t="shared" si="0"/>
        <v>3</v>
      </c>
      <c r="F25" s="60">
        <f>VLOOKUP($A25,'Return Data'!$B$7:$R$2292,10,0)</f>
        <v>9.1466999999999992</v>
      </c>
      <c r="G25" s="61">
        <f t="shared" si="1"/>
        <v>7</v>
      </c>
      <c r="H25" s="60">
        <f>VLOOKUP($A25,'Return Data'!$B$7:$R$2292,11,0)</f>
        <v>5.0849000000000002</v>
      </c>
      <c r="I25" s="61">
        <f t="shared" si="2"/>
        <v>24</v>
      </c>
      <c r="J25" s="60">
        <f>VLOOKUP($A25,'Return Data'!$B$7:$R$2292,12,0)</f>
        <v>4.3913000000000002</v>
      </c>
      <c r="K25" s="61">
        <f t="shared" si="3"/>
        <v>22</v>
      </c>
      <c r="L25" s="60">
        <f>VLOOKUP($A25,'Return Data'!$B$7:$R$2292,13,0)</f>
        <v>2.9171999999999998</v>
      </c>
      <c r="M25" s="61">
        <f t="shared" si="4"/>
        <v>25</v>
      </c>
      <c r="N25" s="60">
        <f>VLOOKUP($A25,'Return Data'!$B$7:$R$2292,17,0)</f>
        <v>2.7505000000000002</v>
      </c>
      <c r="O25" s="61">
        <f t="shared" si="5"/>
        <v>26</v>
      </c>
      <c r="P25" s="60">
        <f>VLOOKUP($A25,'Return Data'!$B$7:$R$2292,14,0)</f>
        <v>5.1436000000000002</v>
      </c>
      <c r="Q25" s="61">
        <f t="shared" si="6"/>
        <v>20</v>
      </c>
      <c r="R25" s="60">
        <f>VLOOKUP($A25,'Return Data'!$B$7:$R$2292,16,0)</f>
        <v>5.2190000000000003</v>
      </c>
      <c r="S25" s="62">
        <f t="shared" si="7"/>
        <v>26</v>
      </c>
    </row>
    <row r="26" spans="1:19" x14ac:dyDescent="0.3">
      <c r="A26" s="77" t="s">
        <v>1040</v>
      </c>
      <c r="B26" s="59">
        <f>VLOOKUP($A26,'Return Data'!$B$7:$R$2292,3,0)</f>
        <v>44958</v>
      </c>
      <c r="C26" s="60">
        <f>VLOOKUP($A26,'Return Data'!$B$7:$R$2292,4,0)</f>
        <v>70.287199999999999</v>
      </c>
      <c r="D26" s="60">
        <f>VLOOKUP($A26,'Return Data'!$B$7:$R$2292,9,0)</f>
        <v>7.3502000000000001</v>
      </c>
      <c r="E26" s="61">
        <f t="shared" si="0"/>
        <v>19</v>
      </c>
      <c r="F26" s="60">
        <f>VLOOKUP($A26,'Return Data'!$B$7:$R$2292,10,0)</f>
        <v>7.6180000000000003</v>
      </c>
      <c r="G26" s="61">
        <f t="shared" si="1"/>
        <v>25</v>
      </c>
      <c r="H26" s="60">
        <f>VLOOKUP($A26,'Return Data'!$B$7:$R$2292,11,0)</f>
        <v>6.8617999999999997</v>
      </c>
      <c r="I26" s="61">
        <f t="shared" si="2"/>
        <v>8</v>
      </c>
      <c r="J26" s="60">
        <f>VLOOKUP($A26,'Return Data'!$B$7:$R$2292,12,0)</f>
        <v>5.3994999999999997</v>
      </c>
      <c r="K26" s="61">
        <f t="shared" si="3"/>
        <v>11</v>
      </c>
      <c r="L26" s="60">
        <f>VLOOKUP($A26,'Return Data'!$B$7:$R$2292,13,0)</f>
        <v>4.2771999999999997</v>
      </c>
      <c r="M26" s="61">
        <f t="shared" si="4"/>
        <v>17</v>
      </c>
      <c r="N26" s="60">
        <f>VLOOKUP($A26,'Return Data'!$B$7:$R$2292,17,0)</f>
        <v>3.7930000000000001</v>
      </c>
      <c r="O26" s="61">
        <f t="shared" si="5"/>
        <v>16</v>
      </c>
      <c r="P26" s="60">
        <f>VLOOKUP($A26,'Return Data'!$B$7:$R$2292,14,0)</f>
        <v>6.5890000000000004</v>
      </c>
      <c r="Q26" s="61">
        <f t="shared" si="6"/>
        <v>9</v>
      </c>
      <c r="R26" s="60">
        <f>VLOOKUP($A26,'Return Data'!$B$7:$R$2292,16,0)</f>
        <v>7.6794000000000002</v>
      </c>
      <c r="S26" s="62">
        <f t="shared" si="7"/>
        <v>16</v>
      </c>
    </row>
    <row r="27" spans="1:19" x14ac:dyDescent="0.3">
      <c r="A27" s="77" t="s">
        <v>1007</v>
      </c>
      <c r="B27" s="59">
        <f>VLOOKUP($A27,'Return Data'!$B$7:$R$2292,3,0)</f>
        <v>44958</v>
      </c>
      <c r="C27" s="60">
        <f>VLOOKUP($A27,'Return Data'!$B$7:$R$2292,4,0)</f>
        <v>20.402699999999999</v>
      </c>
      <c r="D27" s="60">
        <f>VLOOKUP($A27,'Return Data'!$B$7:$R$2292,9,0)</f>
        <v>3.5459000000000001</v>
      </c>
      <c r="E27" s="61">
        <f t="shared" si="0"/>
        <v>27</v>
      </c>
      <c r="F27" s="60">
        <f>VLOOKUP($A27,'Return Data'!$B$7:$R$2292,10,0)</f>
        <v>5.8705999999999996</v>
      </c>
      <c r="G27" s="61">
        <f t="shared" si="1"/>
        <v>27</v>
      </c>
      <c r="H27" s="60">
        <f>VLOOKUP($A27,'Return Data'!$B$7:$R$2292,11,0)</f>
        <v>5.5202999999999998</v>
      </c>
      <c r="I27" s="61">
        <f t="shared" si="2"/>
        <v>21</v>
      </c>
      <c r="J27" s="60">
        <f>VLOOKUP($A27,'Return Data'!$B$7:$R$2292,12,0)</f>
        <v>4.2279</v>
      </c>
      <c r="K27" s="61">
        <f t="shared" si="3"/>
        <v>23</v>
      </c>
      <c r="L27" s="60">
        <f>VLOOKUP($A27,'Return Data'!$B$7:$R$2292,13,0)</f>
        <v>4.4503000000000004</v>
      </c>
      <c r="M27" s="61">
        <f t="shared" si="4"/>
        <v>12</v>
      </c>
      <c r="N27" s="60">
        <f>VLOOKUP($A27,'Return Data'!$B$7:$R$2292,17,0)</f>
        <v>5.2807000000000004</v>
      </c>
      <c r="O27" s="61">
        <f t="shared" si="5"/>
        <v>7</v>
      </c>
      <c r="P27" s="60">
        <f>VLOOKUP($A27,'Return Data'!$B$7:$R$2292,14,0)</f>
        <v>6.1970999999999998</v>
      </c>
      <c r="Q27" s="61">
        <f t="shared" si="6"/>
        <v>13</v>
      </c>
      <c r="R27" s="60">
        <f>VLOOKUP($A27,'Return Data'!$B$7:$R$2292,16,0)</f>
        <v>8.3673000000000002</v>
      </c>
      <c r="S27" s="62">
        <f t="shared" si="7"/>
        <v>6</v>
      </c>
    </row>
    <row r="28" spans="1:19" x14ac:dyDescent="0.3">
      <c r="A28" s="77" t="s">
        <v>1042</v>
      </c>
      <c r="B28" s="59">
        <f>VLOOKUP($A28,'Return Data'!$B$7:$R$2292,3,0)</f>
        <v>44958</v>
      </c>
      <c r="C28" s="60">
        <f>VLOOKUP($A28,'Return Data'!$B$7:$R$2292,4,0)</f>
        <v>63.2652</v>
      </c>
      <c r="D28" s="60">
        <f>VLOOKUP($A28,'Return Data'!$B$7:$R$2292,9,0)</f>
        <v>8.5074000000000005</v>
      </c>
      <c r="E28" s="61">
        <f t="shared" si="0"/>
        <v>11</v>
      </c>
      <c r="F28" s="60">
        <f>VLOOKUP($A28,'Return Data'!$B$7:$R$2292,10,0)</f>
        <v>9.2767999999999997</v>
      </c>
      <c r="G28" s="61">
        <f t="shared" si="1"/>
        <v>3</v>
      </c>
      <c r="H28" s="60">
        <f>VLOOKUP($A28,'Return Data'!$B$7:$R$2292,11,0)</f>
        <v>7.3940000000000001</v>
      </c>
      <c r="I28" s="61">
        <f t="shared" si="2"/>
        <v>3</v>
      </c>
      <c r="J28" s="60">
        <f>VLOOKUP($A28,'Return Data'!$B$7:$R$2292,12,0)</f>
        <v>6.0427</v>
      </c>
      <c r="K28" s="61">
        <f t="shared" si="3"/>
        <v>6</v>
      </c>
      <c r="L28" s="60">
        <f>VLOOKUP($A28,'Return Data'!$B$7:$R$2292,13,0)</f>
        <v>4.4320000000000004</v>
      </c>
      <c r="M28" s="61">
        <f t="shared" si="4"/>
        <v>14</v>
      </c>
      <c r="N28" s="60">
        <f>VLOOKUP($A28,'Return Data'!$B$7:$R$2292,17,0)</f>
        <v>3.3395000000000001</v>
      </c>
      <c r="O28" s="61">
        <f t="shared" si="5"/>
        <v>21</v>
      </c>
      <c r="P28" s="60">
        <f>VLOOKUP($A28,'Return Data'!$B$7:$R$2292,14,0)</f>
        <v>4.8906999999999998</v>
      </c>
      <c r="Q28" s="61">
        <f t="shared" si="6"/>
        <v>21</v>
      </c>
      <c r="R28" s="60">
        <f>VLOOKUP($A28,'Return Data'!$B$7:$R$2292,16,0)</f>
        <v>6.9057000000000004</v>
      </c>
      <c r="S28" s="62">
        <f t="shared" si="7"/>
        <v>19</v>
      </c>
    </row>
    <row r="29" spans="1:19" x14ac:dyDescent="0.3">
      <c r="A29" s="77" t="s">
        <v>1044</v>
      </c>
      <c r="B29" s="59">
        <f>VLOOKUP($A29,'Return Data'!$B$7:$R$2292,3,0)</f>
        <v>44958</v>
      </c>
      <c r="C29" s="60">
        <f>VLOOKUP($A29,'Return Data'!$B$7:$R$2292,4,0)</f>
        <v>82.320499999999996</v>
      </c>
      <c r="D29" s="60">
        <f>VLOOKUP($A29,'Return Data'!$B$7:$R$2292,9,0)</f>
        <v>9.2152999999999992</v>
      </c>
      <c r="E29" s="61">
        <f t="shared" si="0"/>
        <v>7</v>
      </c>
      <c r="F29" s="60">
        <f>VLOOKUP($A29,'Return Data'!$B$7:$R$2292,10,0)</f>
        <v>8.6796000000000006</v>
      </c>
      <c r="G29" s="61">
        <f t="shared" si="1"/>
        <v>12</v>
      </c>
      <c r="H29" s="60">
        <f>VLOOKUP($A29,'Return Data'!$B$7:$R$2292,11,0)</f>
        <v>9.6812000000000005</v>
      </c>
      <c r="I29" s="61">
        <f t="shared" si="2"/>
        <v>2</v>
      </c>
      <c r="J29" s="60">
        <f>VLOOKUP($A29,'Return Data'!$B$7:$R$2292,12,0)</f>
        <v>6.7465999999999999</v>
      </c>
      <c r="K29" s="61">
        <f t="shared" si="3"/>
        <v>3</v>
      </c>
      <c r="L29" s="60">
        <f>VLOOKUP($A29,'Return Data'!$B$7:$R$2292,13,0)</f>
        <v>5.5532000000000004</v>
      </c>
      <c r="M29" s="61">
        <f t="shared" si="4"/>
        <v>6</v>
      </c>
      <c r="N29" s="60">
        <f>VLOOKUP($A29,'Return Data'!$B$7:$R$2292,17,0)</f>
        <v>4.38</v>
      </c>
      <c r="O29" s="61">
        <f t="shared" si="5"/>
        <v>13</v>
      </c>
      <c r="P29" s="60">
        <f>VLOOKUP($A29,'Return Data'!$B$7:$R$2292,14,0)</f>
        <v>6.2426000000000004</v>
      </c>
      <c r="Q29" s="61">
        <f t="shared" si="6"/>
        <v>12</v>
      </c>
      <c r="R29" s="60">
        <f>VLOOKUP($A29,'Return Data'!$B$7:$R$2292,16,0)</f>
        <v>7.9955999999999996</v>
      </c>
      <c r="S29" s="62">
        <f t="shared" si="7"/>
        <v>11</v>
      </c>
    </row>
    <row r="30" spans="1:19" x14ac:dyDescent="0.3">
      <c r="A30" s="109" t="s">
        <v>937</v>
      </c>
      <c r="B30" s="59">
        <f>VLOOKUP($A30,'Return Data'!$B$7:$R$2292,3,0)</f>
        <v>44958</v>
      </c>
      <c r="C30" s="60">
        <f>VLOOKUP($A30,'Return Data'!$B$7:$R$2292,4,0)</f>
        <v>14.7681</v>
      </c>
      <c r="D30" s="60">
        <f>VLOOKUP($A30,'Return Data'!$B$7:$R$2292,9,0)</f>
        <v>10.7689</v>
      </c>
      <c r="E30" s="61">
        <f t="shared" si="0"/>
        <v>1</v>
      </c>
      <c r="F30" s="60">
        <f>VLOOKUP($A30,'Return Data'!$B$7:$R$2292,10,0)</f>
        <v>11.311999999999999</v>
      </c>
      <c r="G30" s="61">
        <f t="shared" si="1"/>
        <v>1</v>
      </c>
      <c r="H30" s="60">
        <f>VLOOKUP($A30,'Return Data'!$B$7:$R$2292,11,0)</f>
        <v>10.934200000000001</v>
      </c>
      <c r="I30" s="61">
        <f t="shared" si="2"/>
        <v>1</v>
      </c>
      <c r="J30" s="60">
        <f>VLOOKUP($A30,'Return Data'!$B$7:$R$2292,12,0)</f>
        <v>6.5506000000000002</v>
      </c>
      <c r="K30" s="61">
        <f t="shared" si="3"/>
        <v>4</v>
      </c>
      <c r="L30" s="60">
        <f>VLOOKUP($A30,'Return Data'!$B$7:$R$2292,13,0)</f>
        <v>6.5804</v>
      </c>
      <c r="M30" s="61">
        <f t="shared" si="4"/>
        <v>3</v>
      </c>
      <c r="N30" s="60">
        <f>VLOOKUP($A30,'Return Data'!$B$7:$R$2292,17,0)</f>
        <v>2.7797000000000001</v>
      </c>
      <c r="O30" s="61">
        <f t="shared" si="5"/>
        <v>24</v>
      </c>
      <c r="P30" s="60">
        <f>VLOOKUP($A30,'Return Data'!$B$7:$R$2292,14,0)</f>
        <v>5.9546000000000001</v>
      </c>
      <c r="Q30" s="61">
        <f t="shared" si="6"/>
        <v>14</v>
      </c>
      <c r="R30" s="60">
        <f>VLOOKUP($A30,'Return Data'!$B$7:$R$2292,16,0)</f>
        <v>8.8895</v>
      </c>
      <c r="S30" s="62">
        <f t="shared" si="7"/>
        <v>3</v>
      </c>
    </row>
    <row r="31" spans="1:19" x14ac:dyDescent="0.3">
      <c r="A31" s="77" t="s">
        <v>1009</v>
      </c>
      <c r="B31" s="59">
        <f>VLOOKUP($A31,'Return Data'!$B$7:$R$2292,3,0)</f>
        <v>44958</v>
      </c>
      <c r="C31" s="60">
        <f>VLOOKUP($A31,'Return Data'!$B$7:$R$2292,4,0)</f>
        <v>13.707700000000001</v>
      </c>
      <c r="D31" s="60">
        <f>VLOOKUP($A31,'Return Data'!$B$7:$R$2292,9,0)</f>
        <v>5.4164000000000003</v>
      </c>
      <c r="E31" s="61">
        <f t="shared" si="0"/>
        <v>26</v>
      </c>
      <c r="F31" s="60">
        <f>VLOOKUP($A31,'Return Data'!$B$7:$R$2292,10,0)</f>
        <v>6.8602999999999996</v>
      </c>
      <c r="G31" s="61">
        <f t="shared" si="1"/>
        <v>26</v>
      </c>
      <c r="H31" s="60">
        <f>VLOOKUP($A31,'Return Data'!$B$7:$R$2292,11,0)</f>
        <v>5.2816000000000001</v>
      </c>
      <c r="I31" s="61">
        <f t="shared" si="2"/>
        <v>22</v>
      </c>
      <c r="J31" s="60">
        <f>VLOOKUP($A31,'Return Data'!$B$7:$R$2292,12,0)</f>
        <v>3.2860999999999998</v>
      </c>
      <c r="K31" s="61">
        <f t="shared" si="3"/>
        <v>27</v>
      </c>
      <c r="L31" s="60">
        <f>VLOOKUP($A31,'Return Data'!$B$7:$R$2292,13,0)</f>
        <v>3.2532999999999999</v>
      </c>
      <c r="M31" s="61">
        <f t="shared" si="4"/>
        <v>22</v>
      </c>
      <c r="N31" s="60">
        <f>VLOOKUP($A31,'Return Data'!$B$7:$R$2292,17,0)</f>
        <v>10.5344</v>
      </c>
      <c r="O31" s="61">
        <f t="shared" si="5"/>
        <v>3</v>
      </c>
      <c r="P31" s="60">
        <f>VLOOKUP($A31,'Return Data'!$B$7:$R$2292,14,0)</f>
        <v>-2.3605999999999998</v>
      </c>
      <c r="Q31" s="61">
        <f t="shared" si="6"/>
        <v>32</v>
      </c>
      <c r="R31" s="60">
        <f>VLOOKUP($A31,'Return Data'!$B$7:$R$2292,16,0)</f>
        <v>3.7315999999999998</v>
      </c>
      <c r="S31" s="62">
        <f t="shared" si="7"/>
        <v>27</v>
      </c>
    </row>
    <row r="32" spans="1:19" x14ac:dyDescent="0.3">
      <c r="A32" s="77" t="s">
        <v>1011</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1045</v>
      </c>
      <c r="B33" s="59">
        <f>VLOOKUP($A33,'Return Data'!$B$7:$R$2292,3,0)</f>
        <v>44958</v>
      </c>
      <c r="C33" s="60">
        <f>VLOOKUP($A33,'Return Data'!$B$7:$R$2292,4,0)</f>
        <v>62.490299999999998</v>
      </c>
      <c r="D33" s="60">
        <f>VLOOKUP($A33,'Return Data'!$B$7:$R$2292,9,0)</f>
        <v>8.1824999999999992</v>
      </c>
      <c r="E33" s="61">
        <f t="shared" si="0"/>
        <v>14</v>
      </c>
      <c r="F33" s="60">
        <f>VLOOKUP($A33,'Return Data'!$B$7:$R$2292,10,0)</f>
        <v>9.0076999999999998</v>
      </c>
      <c r="G33" s="61">
        <f t="shared" si="1"/>
        <v>8</v>
      </c>
      <c r="H33" s="60">
        <f>VLOOKUP($A33,'Return Data'!$B$7:$R$2292,11,0)</f>
        <v>7.0239000000000003</v>
      </c>
      <c r="I33" s="61">
        <f t="shared" si="2"/>
        <v>6</v>
      </c>
      <c r="J33" s="60">
        <f>VLOOKUP($A33,'Return Data'!$B$7:$R$2292,12,0)</f>
        <v>5.7530000000000001</v>
      </c>
      <c r="K33" s="61">
        <f t="shared" si="3"/>
        <v>9</v>
      </c>
      <c r="L33" s="60">
        <f>VLOOKUP($A33,'Return Data'!$B$7:$R$2292,13,0)</f>
        <v>5.1077000000000004</v>
      </c>
      <c r="M33" s="61">
        <f t="shared" si="4"/>
        <v>9</v>
      </c>
      <c r="N33" s="60">
        <f>VLOOKUP($A33,'Return Data'!$B$7:$R$2292,17,0)</f>
        <v>4.6336000000000004</v>
      </c>
      <c r="O33" s="61">
        <f t="shared" si="5"/>
        <v>11</v>
      </c>
      <c r="P33" s="60">
        <f>VLOOKUP($A33,'Return Data'!$B$7:$R$2292,14,0)</f>
        <v>6.6368999999999998</v>
      </c>
      <c r="Q33" s="61">
        <f t="shared" si="6"/>
        <v>7</v>
      </c>
      <c r="R33" s="60">
        <f>VLOOKUP($A33,'Return Data'!$B$7:$R$2292,16,0)</f>
        <v>8.1310000000000002</v>
      </c>
      <c r="S33" s="62">
        <f t="shared" si="7"/>
        <v>8</v>
      </c>
    </row>
    <row r="34" spans="1:19" x14ac:dyDescent="0.3">
      <c r="A34" s="77" t="s">
        <v>1014</v>
      </c>
      <c r="B34" s="59">
        <f>VLOOKUP($A34,'Return Data'!$B$7:$R$2292,3,0)</f>
        <v>44958</v>
      </c>
      <c r="C34" s="60">
        <f>VLOOKUP($A34,'Return Data'!$B$7:$R$2292,4,0)</f>
        <v>45.378900000000002</v>
      </c>
      <c r="D34" s="60">
        <f>VLOOKUP($A34,'Return Data'!$B$7:$R$2292,9,0)</f>
        <v>7.5758000000000001</v>
      </c>
      <c r="E34" s="61">
        <f t="shared" si="0"/>
        <v>18</v>
      </c>
      <c r="F34" s="60">
        <f>VLOOKUP($A34,'Return Data'!$B$7:$R$2292,10,0)</f>
        <v>8.6273999999999997</v>
      </c>
      <c r="G34" s="61">
        <f t="shared" si="1"/>
        <v>13</v>
      </c>
      <c r="H34" s="60">
        <f>VLOOKUP($A34,'Return Data'!$B$7:$R$2292,11,0)</f>
        <v>6.5514999999999999</v>
      </c>
      <c r="I34" s="61">
        <f t="shared" si="2"/>
        <v>13</v>
      </c>
      <c r="J34" s="60">
        <f>VLOOKUP($A34,'Return Data'!$B$7:$R$2292,12,0)</f>
        <v>5.2366000000000001</v>
      </c>
      <c r="K34" s="61">
        <f t="shared" si="3"/>
        <v>12</v>
      </c>
      <c r="L34" s="60">
        <f>VLOOKUP($A34,'Return Data'!$B$7:$R$2292,13,0)</f>
        <v>4.7484000000000002</v>
      </c>
      <c r="M34" s="61">
        <f t="shared" si="4"/>
        <v>10</v>
      </c>
      <c r="N34" s="60">
        <f>VLOOKUP($A34,'Return Data'!$B$7:$R$2292,17,0)</f>
        <v>4.7385999999999999</v>
      </c>
      <c r="O34" s="61">
        <f t="shared" si="5"/>
        <v>10</v>
      </c>
      <c r="P34" s="60">
        <f>VLOOKUP($A34,'Return Data'!$B$7:$R$2292,14,0)</f>
        <v>6.8804999999999996</v>
      </c>
      <c r="Q34" s="61">
        <f t="shared" si="6"/>
        <v>5</v>
      </c>
      <c r="R34" s="60">
        <f>VLOOKUP($A34,'Return Data'!$B$7:$R$2292,16,0)</f>
        <v>9.1173999999999999</v>
      </c>
      <c r="S34" s="62">
        <f t="shared" si="7"/>
        <v>2</v>
      </c>
    </row>
    <row r="35" spans="1:19" x14ac:dyDescent="0.3">
      <c r="A35" s="77" t="s">
        <v>1017</v>
      </c>
      <c r="B35" s="59">
        <f>VLOOKUP($A35,'Return Data'!$B$7:$R$2292,3,0)</f>
        <v>44958</v>
      </c>
      <c r="C35" s="60">
        <f>VLOOKUP($A35,'Return Data'!$B$7:$R$2292,4,0)</f>
        <v>65.349699999999999</v>
      </c>
      <c r="D35" s="60">
        <f>VLOOKUP($A35,'Return Data'!$B$7:$R$2292,9,0)</f>
        <v>7.9626999999999999</v>
      </c>
      <c r="E35" s="61">
        <f t="shared" si="0"/>
        <v>15</v>
      </c>
      <c r="F35" s="60">
        <f>VLOOKUP($A35,'Return Data'!$B$7:$R$2292,10,0)</f>
        <v>7.8231999999999999</v>
      </c>
      <c r="G35" s="61">
        <f t="shared" si="1"/>
        <v>22</v>
      </c>
      <c r="H35" s="60">
        <f>VLOOKUP($A35,'Return Data'!$B$7:$R$2292,11,0)</f>
        <v>4.7971000000000004</v>
      </c>
      <c r="I35" s="61">
        <f t="shared" si="2"/>
        <v>27</v>
      </c>
      <c r="J35" s="60">
        <f>VLOOKUP($A35,'Return Data'!$B$7:$R$2292,12,0)</f>
        <v>3.6415000000000002</v>
      </c>
      <c r="K35" s="61">
        <f t="shared" si="3"/>
        <v>26</v>
      </c>
      <c r="L35" s="60">
        <f>VLOOKUP($A35,'Return Data'!$B$7:$R$2292,13,0)</f>
        <v>2.8153999999999999</v>
      </c>
      <c r="M35" s="61">
        <f t="shared" si="4"/>
        <v>26</v>
      </c>
      <c r="N35" s="60">
        <f>VLOOKUP($A35,'Return Data'!$B$7:$R$2292,17,0)</f>
        <v>2.9047000000000001</v>
      </c>
      <c r="O35" s="61">
        <f t="shared" si="5"/>
        <v>22</v>
      </c>
      <c r="P35" s="60">
        <f>VLOOKUP($A35,'Return Data'!$B$7:$R$2292,14,0)</f>
        <v>3.8329</v>
      </c>
      <c r="Q35" s="61">
        <f t="shared" si="6"/>
        <v>25</v>
      </c>
      <c r="R35" s="60">
        <f>VLOOKUP($A35,'Return Data'!$B$7:$R$2292,16,0)</f>
        <v>6.8993000000000002</v>
      </c>
      <c r="S35" s="62">
        <f t="shared" si="7"/>
        <v>20</v>
      </c>
    </row>
    <row r="36" spans="1:19" x14ac:dyDescent="0.3">
      <c r="A36" s="77" t="s">
        <v>1049</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1051</v>
      </c>
      <c r="B37" s="59">
        <f>VLOOKUP($A37,'Return Data'!$B$7:$R$2292,3,0)</f>
        <v>44958</v>
      </c>
      <c r="C37" s="60">
        <f>VLOOKUP($A37,'Return Data'!$B$7:$R$2292,4,0)</f>
        <v>66.259900000000002</v>
      </c>
      <c r="D37" s="60">
        <f>VLOOKUP($A37,'Return Data'!$B$7:$R$2292,9,0)</f>
        <v>8.2250999999999994</v>
      </c>
      <c r="E37" s="61">
        <f t="shared" si="0"/>
        <v>13</v>
      </c>
      <c r="F37" s="60">
        <f>VLOOKUP($A37,'Return Data'!$B$7:$R$2292,10,0)</f>
        <v>8.1870999999999992</v>
      </c>
      <c r="G37" s="61">
        <f t="shared" si="1"/>
        <v>18</v>
      </c>
      <c r="H37" s="60">
        <f>VLOOKUP($A37,'Return Data'!$B$7:$R$2292,11,0)</f>
        <v>6.55</v>
      </c>
      <c r="I37" s="61">
        <f t="shared" si="2"/>
        <v>14</v>
      </c>
      <c r="J37" s="60">
        <f>VLOOKUP($A37,'Return Data'!$B$7:$R$2292,12,0)</f>
        <v>15.712999999999999</v>
      </c>
      <c r="K37" s="61">
        <f t="shared" si="3"/>
        <v>2</v>
      </c>
      <c r="L37" s="60">
        <f>VLOOKUP($A37,'Return Data'!$B$7:$R$2292,13,0)</f>
        <v>11.5502</v>
      </c>
      <c r="M37" s="61">
        <f t="shared" si="4"/>
        <v>2</v>
      </c>
      <c r="N37" s="60">
        <f>VLOOKUP($A37,'Return Data'!$B$7:$R$2292,17,0)</f>
        <v>10.752800000000001</v>
      </c>
      <c r="O37" s="61">
        <f t="shared" si="5"/>
        <v>2</v>
      </c>
      <c r="P37" s="60">
        <f>VLOOKUP($A37,'Return Data'!$B$7:$R$2292,14,0)</f>
        <v>9.0533999999999999</v>
      </c>
      <c r="Q37" s="61">
        <f t="shared" si="6"/>
        <v>2</v>
      </c>
      <c r="R37" s="60">
        <f>VLOOKUP($A37,'Return Data'!$B$7:$R$2292,16,0)</f>
        <v>6.7885</v>
      </c>
      <c r="S37" s="62">
        <f t="shared" si="7"/>
        <v>23</v>
      </c>
    </row>
    <row r="38" spans="1:19" x14ac:dyDescent="0.3">
      <c r="A38" s="77" t="s">
        <v>1024</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1026</v>
      </c>
      <c r="B39" s="59">
        <f>VLOOKUP($A39,'Return Data'!$B$7:$R$2292,3,0)</f>
        <v>44958</v>
      </c>
      <c r="C39" s="60">
        <f>VLOOKUP($A39,'Return Data'!$B$7:$R$2292,4,0)</f>
        <v>16.254000000000001</v>
      </c>
      <c r="D39" s="60">
        <f>VLOOKUP($A39,'Return Data'!$B$7:$R$2292,9,0)</f>
        <v>7.9573</v>
      </c>
      <c r="E39" s="61">
        <f t="shared" si="0"/>
        <v>16</v>
      </c>
      <c r="F39" s="60">
        <f>VLOOKUP($A39,'Return Data'!$B$7:$R$2292,10,0)</f>
        <v>8.0235000000000003</v>
      </c>
      <c r="G39" s="61">
        <f t="shared" si="1"/>
        <v>20</v>
      </c>
      <c r="H39" s="60">
        <f>VLOOKUP($A39,'Return Data'!$B$7:$R$2292,11,0)</f>
        <v>6.0182000000000002</v>
      </c>
      <c r="I39" s="61">
        <f t="shared" si="2"/>
        <v>18</v>
      </c>
      <c r="J39" s="60">
        <f>VLOOKUP($A39,'Return Data'!$B$7:$R$2292,12,0)</f>
        <v>4.7264999999999997</v>
      </c>
      <c r="K39" s="61">
        <f t="shared" si="3"/>
        <v>18</v>
      </c>
      <c r="L39" s="60">
        <f>VLOOKUP($A39,'Return Data'!$B$7:$R$2292,13,0)</f>
        <v>3.8481000000000001</v>
      </c>
      <c r="M39" s="61">
        <f t="shared" si="4"/>
        <v>21</v>
      </c>
      <c r="N39" s="60">
        <f>VLOOKUP($A39,'Return Data'!$B$7:$R$2292,17,0)</f>
        <v>5.6086999999999998</v>
      </c>
      <c r="O39" s="61">
        <f t="shared" si="5"/>
        <v>6</v>
      </c>
      <c r="P39" s="60">
        <f>VLOOKUP($A39,'Return Data'!$B$7:$R$2292,14,0)</f>
        <v>3.8191999999999999</v>
      </c>
      <c r="Q39" s="61">
        <f t="shared" si="6"/>
        <v>26</v>
      </c>
      <c r="R39" s="60">
        <f>VLOOKUP($A39,'Return Data'!$B$7:$R$2292,16,0)</f>
        <v>6.3863000000000003</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6.8884187499999996</v>
      </c>
      <c r="E41" s="83"/>
      <c r="F41" s="84">
        <f>AVERAGE(F8:F39)</f>
        <v>7.1459218749999991</v>
      </c>
      <c r="G41" s="83"/>
      <c r="H41" s="84">
        <f>AVERAGE(H8:H39)</f>
        <v>5.4777375000000017</v>
      </c>
      <c r="I41" s="83"/>
      <c r="J41" s="84">
        <f>AVERAGE(J8:J39)</f>
        <v>5.2726468750000004</v>
      </c>
      <c r="K41" s="83"/>
      <c r="L41" s="84">
        <f>AVERAGE(L8:L39)</f>
        <v>4.6080656249999983</v>
      </c>
      <c r="M41" s="83"/>
      <c r="N41" s="84">
        <f>AVERAGE(N8:N39)</f>
        <v>4.2187250000000009</v>
      </c>
      <c r="O41" s="83"/>
      <c r="P41" s="84">
        <f>AVERAGE(P8:P39)</f>
        <v>4.9698250000000002</v>
      </c>
      <c r="Q41" s="83"/>
      <c r="R41" s="84">
        <f>AVERAGE(R8:R39)</f>
        <v>6.3441562499999993</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-2.3605999999999998</v>
      </c>
      <c r="Q42" s="83"/>
      <c r="R42" s="84">
        <f>MIN(R8:R39)</f>
        <v>0</v>
      </c>
      <c r="S42" s="85"/>
    </row>
    <row r="43" spans="1:19" ht="15" thickBot="1" x14ac:dyDescent="0.35">
      <c r="A43" s="86" t="s">
        <v>29</v>
      </c>
      <c r="B43" s="87"/>
      <c r="C43" s="87"/>
      <c r="D43" s="88">
        <f>MAX(D8:D39)</f>
        <v>10.7689</v>
      </c>
      <c r="E43" s="87"/>
      <c r="F43" s="88">
        <f>MAX(F8:F39)</f>
        <v>11.311999999999999</v>
      </c>
      <c r="G43" s="87"/>
      <c r="H43" s="88">
        <f>MAX(H8:H39)</f>
        <v>10.934200000000001</v>
      </c>
      <c r="I43" s="87"/>
      <c r="J43" s="88">
        <f>MAX(J8:J39)</f>
        <v>27.107199999999999</v>
      </c>
      <c r="K43" s="87"/>
      <c r="L43" s="88">
        <f>MAX(L8:L39)</f>
        <v>26.555199999999999</v>
      </c>
      <c r="M43" s="87"/>
      <c r="N43" s="88">
        <f>MAX(N8:N39)</f>
        <v>16.511900000000001</v>
      </c>
      <c r="O43" s="87"/>
      <c r="P43" s="88">
        <f>MAX(P8:P39)</f>
        <v>13.877599999999999</v>
      </c>
      <c r="Q43" s="87"/>
      <c r="R43" s="88">
        <f>MAX(R8:R39)</f>
        <v>9.5717999999999996</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1030</v>
      </c>
      <c r="B8" s="59">
        <f>VLOOKUP($A8,'Return Data'!$B$7:$R$2292,3,0)</f>
        <v>44958</v>
      </c>
      <c r="C8" s="60">
        <f>VLOOKUP($A8,'Return Data'!$B$7:$R$2292,4,0)</f>
        <v>105.2165</v>
      </c>
      <c r="D8" s="60">
        <f>VLOOKUP($A8,'Return Data'!$B$7:$R$2292,9,0)</f>
        <v>8.9975000000000005</v>
      </c>
      <c r="E8" s="61">
        <f t="shared" ref="E8:E39" si="0">RANK(D8,D$8:D$39,0)</f>
        <v>5</v>
      </c>
      <c r="F8" s="60">
        <f>VLOOKUP($A8,'Return Data'!$B$7:$R$2292,10,0)</f>
        <v>8.5569000000000006</v>
      </c>
      <c r="G8" s="61">
        <f t="shared" ref="G8:G39" si="1">RANK(F8,F$8:F$39,0)</f>
        <v>6</v>
      </c>
      <c r="H8" s="60">
        <f>VLOOKUP($A8,'Return Data'!$B$7:$R$2292,11,0)</f>
        <v>5.6501999999999999</v>
      </c>
      <c r="I8" s="61">
        <f t="shared" ref="I8:I39" si="2">RANK(H8,H$8:H$39,0)</f>
        <v>15</v>
      </c>
      <c r="J8" s="60">
        <f>VLOOKUP($A8,'Return Data'!$B$7:$R$2292,12,0)</f>
        <v>4.0922000000000001</v>
      </c>
      <c r="K8" s="61">
        <f t="shared" ref="K8:K39" si="3">RANK(J8,J$8:J$39,0)</f>
        <v>17</v>
      </c>
      <c r="L8" s="60">
        <f>VLOOKUP($A8,'Return Data'!$B$7:$R$2292,13,0)</f>
        <v>3.5716000000000001</v>
      </c>
      <c r="M8" s="61">
        <f t="shared" ref="M8:M39" si="4">RANK(L8,L$8:L$39,0)</f>
        <v>15</v>
      </c>
      <c r="N8" s="60">
        <f>VLOOKUP($A8,'Return Data'!$B$7:$R$2292,17,0)</f>
        <v>4.0037000000000003</v>
      </c>
      <c r="O8" s="61">
        <f t="shared" ref="O8:O39" si="5">RANK(N8,N$8:N$39,0)</f>
        <v>11</v>
      </c>
      <c r="P8" s="60">
        <f>VLOOKUP($A8,'Return Data'!$B$7:$R$2292,14,0)</f>
        <v>6.3419999999999996</v>
      </c>
      <c r="Q8" s="61">
        <f t="shared" ref="Q8:Q39" si="6">RANK(P8,P$8:P$39,0)</f>
        <v>5</v>
      </c>
      <c r="R8" s="60">
        <f>VLOOKUP($A8,'Return Data'!$B$7:$R$2292,16,0)</f>
        <v>9.0027000000000008</v>
      </c>
      <c r="S8" s="62">
        <f t="shared" ref="S8:S39" si="7">RANK(R8,R$8:R$39,0)</f>
        <v>1</v>
      </c>
    </row>
    <row r="9" spans="1:19" x14ac:dyDescent="0.3">
      <c r="A9" s="77" t="s">
        <v>987</v>
      </c>
      <c r="B9" s="59">
        <f>VLOOKUP($A9,'Return Data'!$B$7:$R$2292,3,0)</f>
        <v>44958</v>
      </c>
      <c r="C9" s="60">
        <f>VLOOKUP($A9,'Return Data'!$B$7:$R$2292,4,0)</f>
        <v>31.663599999999999</v>
      </c>
      <c r="D9" s="60">
        <f>VLOOKUP($A9,'Return Data'!$B$7:$R$2292,9,0)</f>
        <v>6.4827000000000004</v>
      </c>
      <c r="E9" s="61">
        <f t="shared" si="0"/>
        <v>21</v>
      </c>
      <c r="F9" s="60">
        <f>VLOOKUP($A9,'Return Data'!$B$7:$R$2292,10,0)</f>
        <v>7.6501000000000001</v>
      </c>
      <c r="G9" s="61">
        <f t="shared" si="1"/>
        <v>15</v>
      </c>
      <c r="H9" s="60">
        <f>VLOOKUP($A9,'Return Data'!$B$7:$R$2292,11,0)</f>
        <v>6.3156999999999996</v>
      </c>
      <c r="I9" s="61">
        <f t="shared" si="2"/>
        <v>6</v>
      </c>
      <c r="J9" s="60">
        <f>VLOOKUP($A9,'Return Data'!$B$7:$R$2292,12,0)</f>
        <v>26.2652</v>
      </c>
      <c r="K9" s="61">
        <f t="shared" si="3"/>
        <v>1</v>
      </c>
      <c r="L9" s="60">
        <f>VLOOKUP($A9,'Return Data'!$B$7:$R$2292,13,0)</f>
        <v>25.613299999999999</v>
      </c>
      <c r="M9" s="61">
        <f t="shared" si="4"/>
        <v>1</v>
      </c>
      <c r="N9" s="60">
        <f>VLOOKUP($A9,'Return Data'!$B$7:$R$2292,17,0)</f>
        <v>15.7529</v>
      </c>
      <c r="O9" s="61">
        <f t="shared" si="5"/>
        <v>1</v>
      </c>
      <c r="P9" s="60">
        <f>VLOOKUP($A9,'Return Data'!$B$7:$R$2292,14,0)</f>
        <v>13.0991</v>
      </c>
      <c r="Q9" s="61">
        <f t="shared" si="6"/>
        <v>1</v>
      </c>
      <c r="R9" s="60">
        <f>VLOOKUP($A9,'Return Data'!$B$7:$R$2292,16,0)</f>
        <v>8.6677</v>
      </c>
      <c r="S9" s="62">
        <f t="shared" si="7"/>
        <v>2</v>
      </c>
    </row>
    <row r="10" spans="1:19" x14ac:dyDescent="0.3">
      <c r="A10" s="77" t="s">
        <v>989</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991</v>
      </c>
      <c r="B11" s="59">
        <f>VLOOKUP($A11,'Return Data'!$B$7:$R$2292,3,0)</f>
        <v>44958</v>
      </c>
      <c r="C11" s="60">
        <f>VLOOKUP($A11,'Return Data'!$B$7:$R$2292,4,0)</f>
        <v>23.093399999999999</v>
      </c>
      <c r="D11" s="60">
        <f>VLOOKUP($A11,'Return Data'!$B$7:$R$2292,9,0)</f>
        <v>8.0955999999999992</v>
      </c>
      <c r="E11" s="61">
        <f t="shared" si="0"/>
        <v>8</v>
      </c>
      <c r="F11" s="60">
        <f>VLOOKUP($A11,'Return Data'!$B$7:$R$2292,10,0)</f>
        <v>7.5346000000000002</v>
      </c>
      <c r="G11" s="61">
        <f t="shared" si="1"/>
        <v>17</v>
      </c>
      <c r="H11" s="60">
        <f>VLOOKUP($A11,'Return Data'!$B$7:$R$2292,11,0)</f>
        <v>5.6632999999999996</v>
      </c>
      <c r="I11" s="61">
        <f t="shared" si="2"/>
        <v>14</v>
      </c>
      <c r="J11" s="60">
        <f>VLOOKUP($A11,'Return Data'!$B$7:$R$2292,12,0)</f>
        <v>5.0387000000000004</v>
      </c>
      <c r="K11" s="61">
        <f t="shared" si="3"/>
        <v>9</v>
      </c>
      <c r="L11" s="60">
        <f>VLOOKUP($A11,'Return Data'!$B$7:$R$2292,13,0)</f>
        <v>4.6246999999999998</v>
      </c>
      <c r="M11" s="61">
        <f t="shared" si="4"/>
        <v>6</v>
      </c>
      <c r="N11" s="60">
        <f>VLOOKUP($A11,'Return Data'!$B$7:$R$2292,17,0)</f>
        <v>4.9214000000000002</v>
      </c>
      <c r="O11" s="61">
        <f t="shared" si="5"/>
        <v>6</v>
      </c>
      <c r="P11" s="60">
        <f>VLOOKUP($A11,'Return Data'!$B$7:$R$2292,14,0)</f>
        <v>6.4177</v>
      </c>
      <c r="Q11" s="61">
        <f t="shared" si="6"/>
        <v>4</v>
      </c>
      <c r="R11" s="60">
        <f>VLOOKUP($A11,'Return Data'!$B$7:$R$2292,16,0)</f>
        <v>8.0155999999999992</v>
      </c>
      <c r="S11" s="62">
        <f t="shared" si="7"/>
        <v>8</v>
      </c>
    </row>
    <row r="12" spans="1:19" x14ac:dyDescent="0.3">
      <c r="A12" s="77" t="s">
        <v>1946</v>
      </c>
      <c r="B12" s="59">
        <f>VLOOKUP($A12,'Return Data'!$B$7:$R$2292,3,0)</f>
        <v>44958</v>
      </c>
      <c r="C12" s="60">
        <f>VLOOKUP($A12,'Return Data'!$B$7:$R$2292,4,0)</f>
        <v>15.820399999999999</v>
      </c>
      <c r="D12" s="60">
        <f>VLOOKUP($A12,'Return Data'!$B$7:$R$2292,9,0)</f>
        <v>6.9649999999999999</v>
      </c>
      <c r="E12" s="61">
        <f t="shared" si="0"/>
        <v>17</v>
      </c>
      <c r="F12" s="60">
        <f>VLOOKUP($A12,'Return Data'!$B$7:$R$2292,10,0)</f>
        <v>7.6947999999999999</v>
      </c>
      <c r="G12" s="61">
        <f t="shared" si="1"/>
        <v>14</v>
      </c>
      <c r="H12" s="60">
        <f>VLOOKUP($A12,'Return Data'!$B$7:$R$2292,11,0)</f>
        <v>6.4874000000000001</v>
      </c>
      <c r="I12" s="61">
        <f t="shared" si="2"/>
        <v>4</v>
      </c>
      <c r="J12" s="60">
        <f>VLOOKUP($A12,'Return Data'!$B$7:$R$2292,12,0)</f>
        <v>4.8750999999999998</v>
      </c>
      <c r="K12" s="61">
        <f t="shared" si="3"/>
        <v>10</v>
      </c>
      <c r="L12" s="60">
        <f>VLOOKUP($A12,'Return Data'!$B$7:$R$2292,13,0)</f>
        <v>3.8854000000000002</v>
      </c>
      <c r="M12" s="61">
        <f t="shared" si="4"/>
        <v>11</v>
      </c>
      <c r="N12" s="60">
        <f>VLOOKUP($A12,'Return Data'!$B$7:$R$2292,17,0)</f>
        <v>3.2343999999999999</v>
      </c>
      <c r="O12" s="61">
        <f t="shared" si="5"/>
        <v>15</v>
      </c>
      <c r="P12" s="60">
        <f>VLOOKUP($A12,'Return Data'!$B$7:$R$2292,14,0)</f>
        <v>4.2577999999999996</v>
      </c>
      <c r="Q12" s="61">
        <f t="shared" si="6"/>
        <v>22</v>
      </c>
      <c r="R12" s="60">
        <f>VLOOKUP($A12,'Return Data'!$B$7:$R$2292,16,0)</f>
        <v>5.2712000000000003</v>
      </c>
      <c r="S12" s="62">
        <f t="shared" si="7"/>
        <v>26</v>
      </c>
    </row>
    <row r="13" spans="1:19" x14ac:dyDescent="0.3">
      <c r="A13" s="77" t="s">
        <v>1033</v>
      </c>
      <c r="B13" s="59">
        <f>VLOOKUP($A13,'Return Data'!$B$7:$R$2292,3,0)</f>
        <v>44958</v>
      </c>
      <c r="C13" s="60">
        <f>VLOOKUP($A13,'Return Data'!$B$7:$R$2292,4,0)</f>
        <v>47.387999999999998</v>
      </c>
      <c r="D13" s="60">
        <f>VLOOKUP($A13,'Return Data'!$B$7:$R$2292,9,0)</f>
        <v>7.9032</v>
      </c>
      <c r="E13" s="61">
        <f t="shared" si="0"/>
        <v>11</v>
      </c>
      <c r="F13" s="60">
        <f>VLOOKUP($A13,'Return Data'!$B$7:$R$2292,10,0)</f>
        <v>7.5937999999999999</v>
      </c>
      <c r="G13" s="61">
        <f t="shared" si="1"/>
        <v>16</v>
      </c>
      <c r="H13" s="60">
        <f>VLOOKUP($A13,'Return Data'!$B$7:$R$2292,11,0)</f>
        <v>4.7496</v>
      </c>
      <c r="I13" s="61">
        <f t="shared" si="2"/>
        <v>20</v>
      </c>
      <c r="J13" s="60">
        <f>VLOOKUP($A13,'Return Data'!$B$7:$R$2292,12,0)</f>
        <v>3.9064000000000001</v>
      </c>
      <c r="K13" s="61">
        <f t="shared" si="3"/>
        <v>19</v>
      </c>
      <c r="L13" s="60">
        <f>VLOOKUP($A13,'Return Data'!$B$7:$R$2292,13,0)</f>
        <v>3.2105999999999999</v>
      </c>
      <c r="M13" s="61">
        <f t="shared" si="4"/>
        <v>19</v>
      </c>
      <c r="N13" s="60">
        <f>VLOOKUP($A13,'Return Data'!$B$7:$R$2292,17,0)</f>
        <v>2.4908000000000001</v>
      </c>
      <c r="O13" s="61">
        <f t="shared" si="5"/>
        <v>20</v>
      </c>
      <c r="P13" s="60">
        <f>VLOOKUP($A13,'Return Data'!$B$7:$R$2292,14,0)</f>
        <v>4.4961000000000002</v>
      </c>
      <c r="Q13" s="61">
        <f t="shared" si="6"/>
        <v>18</v>
      </c>
      <c r="R13" s="60">
        <f>VLOOKUP($A13,'Return Data'!$B$7:$R$2292,16,0)</f>
        <v>7.9314</v>
      </c>
      <c r="S13" s="62">
        <f t="shared" si="7"/>
        <v>9</v>
      </c>
    </row>
    <row r="14" spans="1:19" x14ac:dyDescent="0.3">
      <c r="A14" s="77" t="s">
        <v>993</v>
      </c>
      <c r="B14" s="59">
        <f>VLOOKUP($A14,'Return Data'!$B$7:$R$2292,3,0)</f>
        <v>44958</v>
      </c>
      <c r="C14" s="60">
        <f>VLOOKUP($A14,'Return Data'!$B$7:$R$2292,4,0)</f>
        <v>67.989900000000006</v>
      </c>
      <c r="D14" s="60">
        <f>VLOOKUP($A14,'Return Data'!$B$7:$R$2292,9,0)</f>
        <v>6.2972000000000001</v>
      </c>
      <c r="E14" s="61">
        <f t="shared" si="0"/>
        <v>24</v>
      </c>
      <c r="F14" s="60">
        <f>VLOOKUP($A14,'Return Data'!$B$7:$R$2292,10,0)</f>
        <v>7.9249000000000001</v>
      </c>
      <c r="G14" s="61">
        <f t="shared" si="1"/>
        <v>11</v>
      </c>
      <c r="H14" s="60">
        <f>VLOOKUP($A14,'Return Data'!$B$7:$R$2292,11,0)</f>
        <v>5.3779000000000003</v>
      </c>
      <c r="I14" s="61">
        <f t="shared" si="2"/>
        <v>19</v>
      </c>
      <c r="J14" s="60">
        <f>VLOOKUP($A14,'Return Data'!$B$7:$R$2292,12,0)</f>
        <v>4.3029000000000002</v>
      </c>
      <c r="K14" s="61">
        <f t="shared" si="3"/>
        <v>13</v>
      </c>
      <c r="L14" s="60">
        <f>VLOOKUP($A14,'Return Data'!$B$7:$R$2292,13,0)</f>
        <v>3.8628999999999998</v>
      </c>
      <c r="M14" s="61">
        <f t="shared" si="4"/>
        <v>13</v>
      </c>
      <c r="N14" s="60">
        <f>VLOOKUP($A14,'Return Data'!$B$7:$R$2292,17,0)</f>
        <v>3.6179999999999999</v>
      </c>
      <c r="O14" s="61">
        <f t="shared" si="5"/>
        <v>14</v>
      </c>
      <c r="P14" s="60">
        <f>VLOOKUP($A14,'Return Data'!$B$7:$R$2292,14,0)</f>
        <v>5.3159999999999998</v>
      </c>
      <c r="Q14" s="61">
        <f t="shared" si="6"/>
        <v>13</v>
      </c>
      <c r="R14" s="60">
        <f>VLOOKUP($A14,'Return Data'!$B$7:$R$2292,16,0)</f>
        <v>7.7191000000000001</v>
      </c>
      <c r="S14" s="62">
        <f t="shared" si="7"/>
        <v>13</v>
      </c>
    </row>
    <row r="15" spans="1:19" x14ac:dyDescent="0.3">
      <c r="A15" s="77" t="s">
        <v>996</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1034</v>
      </c>
      <c r="B16" s="59">
        <f>VLOOKUP($A16,'Return Data'!$B$7:$R$2292,3,0)</f>
        <v>44958</v>
      </c>
      <c r="C16" s="60">
        <f>VLOOKUP($A16,'Return Data'!$B$7:$R$2292,4,0)</f>
        <v>48.541699999999999</v>
      </c>
      <c r="D16" s="60">
        <f>VLOOKUP($A16,'Return Data'!$B$7:$R$2292,9,0)</f>
        <v>6.3201999999999998</v>
      </c>
      <c r="E16" s="61">
        <f t="shared" si="0"/>
        <v>23</v>
      </c>
      <c r="F16" s="60">
        <f>VLOOKUP($A16,'Return Data'!$B$7:$R$2292,10,0)</f>
        <v>6.7419000000000002</v>
      </c>
      <c r="G16" s="61">
        <f t="shared" si="1"/>
        <v>24</v>
      </c>
      <c r="H16" s="60">
        <f>VLOOKUP($A16,'Return Data'!$B$7:$R$2292,11,0)</f>
        <v>5.5304000000000002</v>
      </c>
      <c r="I16" s="61">
        <f t="shared" si="2"/>
        <v>17</v>
      </c>
      <c r="J16" s="60">
        <f>VLOOKUP($A16,'Return Data'!$B$7:$R$2292,12,0)</f>
        <v>3.4897</v>
      </c>
      <c r="K16" s="61">
        <f t="shared" si="3"/>
        <v>22</v>
      </c>
      <c r="L16" s="60">
        <f>VLOOKUP($A16,'Return Data'!$B$7:$R$2292,13,0)</f>
        <v>2.8708999999999998</v>
      </c>
      <c r="M16" s="61">
        <f t="shared" si="4"/>
        <v>21</v>
      </c>
      <c r="N16" s="60">
        <f>VLOOKUP($A16,'Return Data'!$B$7:$R$2292,17,0)</f>
        <v>2.1156000000000001</v>
      </c>
      <c r="O16" s="61">
        <f t="shared" si="5"/>
        <v>22</v>
      </c>
      <c r="P16" s="60">
        <f>VLOOKUP($A16,'Return Data'!$B$7:$R$2292,14,0)</f>
        <v>4.0458999999999996</v>
      </c>
      <c r="Q16" s="61">
        <f t="shared" si="6"/>
        <v>23</v>
      </c>
      <c r="R16" s="60">
        <f>VLOOKUP($A16,'Return Data'!$B$7:$R$2292,16,0)</f>
        <v>7.3056999999999999</v>
      </c>
      <c r="S16" s="62">
        <f t="shared" si="7"/>
        <v>20</v>
      </c>
    </row>
    <row r="17" spans="1:19" x14ac:dyDescent="0.3">
      <c r="A17" s="77" t="s">
        <v>998</v>
      </c>
      <c r="B17" s="59">
        <f>VLOOKUP($A17,'Return Data'!$B$7:$R$2292,3,0)</f>
        <v>44958</v>
      </c>
      <c r="C17" s="60">
        <f>VLOOKUP($A17,'Return Data'!$B$7:$R$2292,4,0)</f>
        <v>46.968800000000002</v>
      </c>
      <c r="D17" s="60">
        <f>VLOOKUP($A17,'Return Data'!$B$7:$R$2292,9,0)</f>
        <v>6.5735999999999999</v>
      </c>
      <c r="E17" s="61">
        <f t="shared" si="0"/>
        <v>19</v>
      </c>
      <c r="F17" s="60">
        <f>VLOOKUP($A17,'Return Data'!$B$7:$R$2292,10,0)</f>
        <v>7.3227000000000002</v>
      </c>
      <c r="G17" s="61">
        <f t="shared" si="1"/>
        <v>20</v>
      </c>
      <c r="H17" s="60">
        <f>VLOOKUP($A17,'Return Data'!$B$7:$R$2292,11,0)</f>
        <v>5.5632000000000001</v>
      </c>
      <c r="I17" s="61">
        <f t="shared" si="2"/>
        <v>16</v>
      </c>
      <c r="J17" s="60">
        <f>VLOOKUP($A17,'Return Data'!$B$7:$R$2292,12,0)</f>
        <v>4.2446000000000002</v>
      </c>
      <c r="K17" s="61">
        <f t="shared" si="3"/>
        <v>14</v>
      </c>
      <c r="L17" s="60">
        <f>VLOOKUP($A17,'Return Data'!$B$7:$R$2292,13,0)</f>
        <v>3.7052</v>
      </c>
      <c r="M17" s="61">
        <f t="shared" si="4"/>
        <v>14</v>
      </c>
      <c r="N17" s="60">
        <f>VLOOKUP($A17,'Return Data'!$B$7:$R$2292,17,0)</f>
        <v>4.3872999999999998</v>
      </c>
      <c r="O17" s="61">
        <f t="shared" si="5"/>
        <v>7</v>
      </c>
      <c r="P17" s="60">
        <f>VLOOKUP($A17,'Return Data'!$B$7:$R$2292,14,0)</f>
        <v>5.8053999999999997</v>
      </c>
      <c r="Q17" s="61">
        <f t="shared" si="6"/>
        <v>8</v>
      </c>
      <c r="R17" s="60">
        <f>VLOOKUP($A17,'Return Data'!$B$7:$R$2292,16,0)</f>
        <v>7.6443000000000003</v>
      </c>
      <c r="S17" s="62">
        <f t="shared" si="7"/>
        <v>14</v>
      </c>
    </row>
    <row r="18" spans="1:19" x14ac:dyDescent="0.3">
      <c r="A18" t="s">
        <v>2042</v>
      </c>
      <c r="B18" s="59">
        <f>VLOOKUP($A18,'Return Data'!$B$7:$R$2292,3,0)</f>
        <v>44958</v>
      </c>
      <c r="C18" s="60">
        <f>VLOOKUP($A18,'Return Data'!$B$7:$R$2292,4,0)</f>
        <v>16.9527</v>
      </c>
      <c r="D18" s="60">
        <f>VLOOKUP($A18,'Return Data'!$B$7:$R$2292,9,0)</f>
        <v>7.5542999999999996</v>
      </c>
      <c r="E18" s="61">
        <f t="shared" si="0"/>
        <v>13</v>
      </c>
      <c r="F18" s="60">
        <f>VLOOKUP($A18,'Return Data'!$B$7:$R$2292,10,0)</f>
        <v>7.9151999999999996</v>
      </c>
      <c r="G18" s="61">
        <f t="shared" si="1"/>
        <v>12</v>
      </c>
      <c r="H18" s="60">
        <f>VLOOKUP($A18,'Return Data'!$B$7:$R$2292,11,0)</f>
        <v>5.8634000000000004</v>
      </c>
      <c r="I18" s="61">
        <f t="shared" si="2"/>
        <v>12</v>
      </c>
      <c r="J18" s="60">
        <f>VLOOKUP($A18,'Return Data'!$B$7:$R$2292,12,0)</f>
        <v>3.9695</v>
      </c>
      <c r="K18" s="61">
        <f t="shared" si="3"/>
        <v>18</v>
      </c>
      <c r="L18" s="60">
        <f>VLOOKUP($A18,'Return Data'!$B$7:$R$2292,13,0)</f>
        <v>3.4407999999999999</v>
      </c>
      <c r="M18" s="61">
        <f t="shared" si="4"/>
        <v>16</v>
      </c>
      <c r="N18" s="60">
        <f>VLOOKUP($A18,'Return Data'!$B$7:$R$2292,17,0)</f>
        <v>4.03</v>
      </c>
      <c r="O18" s="61">
        <f t="shared" si="5"/>
        <v>10</v>
      </c>
      <c r="P18" s="60">
        <f>VLOOKUP($A18,'Return Data'!$B$7:$R$2292,14,0)</f>
        <v>5.4366000000000003</v>
      </c>
      <c r="Q18" s="61">
        <f t="shared" si="6"/>
        <v>12</v>
      </c>
      <c r="R18" s="60">
        <f>VLOOKUP($A18,'Return Data'!$B$7:$R$2292,16,0)</f>
        <v>6.8181000000000003</v>
      </c>
      <c r="S18" s="62">
        <f t="shared" si="7"/>
        <v>22</v>
      </c>
    </row>
    <row r="19" spans="1:19" x14ac:dyDescent="0.3">
      <c r="A19" s="102" t="s">
        <v>2043</v>
      </c>
      <c r="B19" s="59">
        <f>VLOOKUP($A19,'Return Data'!$B$7:$R$2292,3,0)</f>
        <v>44958</v>
      </c>
      <c r="C19" s="60">
        <f>VLOOKUP($A19,'Return Data'!$B$7:$R$2292,4,0)</f>
        <v>35.840000000000003</v>
      </c>
      <c r="D19" s="60">
        <f>VLOOKUP($A19,'Return Data'!$B$7:$R$2292,9,0)</f>
        <v>8.9725000000000001</v>
      </c>
      <c r="E19" s="61">
        <f t="shared" si="0"/>
        <v>6</v>
      </c>
      <c r="F19" s="60">
        <f>VLOOKUP($A19,'Return Data'!$B$7:$R$2292,10,0)</f>
        <v>8.2477999999999998</v>
      </c>
      <c r="G19" s="61">
        <f t="shared" si="1"/>
        <v>9</v>
      </c>
      <c r="H19" s="60">
        <f>VLOOKUP($A19,'Return Data'!$B$7:$R$2292,11,0)</f>
        <v>4.3040000000000003</v>
      </c>
      <c r="I19" s="61">
        <f t="shared" si="2"/>
        <v>25</v>
      </c>
      <c r="J19" s="60">
        <f>VLOOKUP($A19,'Return Data'!$B$7:$R$2292,12,0)</f>
        <v>3.5876999999999999</v>
      </c>
      <c r="K19" s="61">
        <f t="shared" si="3"/>
        <v>21</v>
      </c>
      <c r="L19" s="60">
        <f>VLOOKUP($A19,'Return Data'!$B$7:$R$2292,13,0)</f>
        <v>2.1583000000000001</v>
      </c>
      <c r="M19" s="61">
        <f t="shared" si="4"/>
        <v>25</v>
      </c>
      <c r="N19" s="60">
        <f>VLOOKUP($A19,'Return Data'!$B$7:$R$2292,17,0)</f>
        <v>1.9663999999999999</v>
      </c>
      <c r="O19" s="61">
        <f t="shared" si="5"/>
        <v>26</v>
      </c>
      <c r="P19" s="60">
        <f>VLOOKUP($A19,'Return Data'!$B$7:$R$2292,14,0)</f>
        <v>3.8683999999999998</v>
      </c>
      <c r="Q19" s="61">
        <f t="shared" si="6"/>
        <v>24</v>
      </c>
      <c r="R19" s="60">
        <f>VLOOKUP($A19,'Return Data'!$B$7:$R$2292,16,0)</f>
        <v>6.5369000000000002</v>
      </c>
      <c r="S19" s="62">
        <f t="shared" si="7"/>
        <v>23</v>
      </c>
    </row>
    <row r="20" spans="1:19" x14ac:dyDescent="0.3">
      <c r="A20" s="77" t="s">
        <v>1036</v>
      </c>
      <c r="B20" s="59">
        <f>VLOOKUP($A20,'Return Data'!$B$7:$R$2292,3,0)</f>
        <v>44958</v>
      </c>
      <c r="C20" s="60">
        <f>VLOOKUP($A20,'Return Data'!$B$7:$R$2292,4,0)</f>
        <v>33.057099999999998</v>
      </c>
      <c r="D20" s="60">
        <f>VLOOKUP($A20,'Return Data'!$B$7:$R$2292,9,0)</f>
        <v>6.5496999999999996</v>
      </c>
      <c r="E20" s="61">
        <f t="shared" si="0"/>
        <v>20</v>
      </c>
      <c r="F20" s="60">
        <f>VLOOKUP($A20,'Return Data'!$B$7:$R$2292,10,0)</f>
        <v>7.1585999999999999</v>
      </c>
      <c r="G20" s="61">
        <f t="shared" si="1"/>
        <v>21</v>
      </c>
      <c r="H20" s="60">
        <f>VLOOKUP($A20,'Return Data'!$B$7:$R$2292,11,0)</f>
        <v>6.3137999999999996</v>
      </c>
      <c r="I20" s="61">
        <f t="shared" si="2"/>
        <v>7</v>
      </c>
      <c r="J20" s="60">
        <f>VLOOKUP($A20,'Return Data'!$B$7:$R$2292,12,0)</f>
        <v>5.3888999999999996</v>
      </c>
      <c r="K20" s="61">
        <f t="shared" si="3"/>
        <v>7</v>
      </c>
      <c r="L20" s="60">
        <f>VLOOKUP($A20,'Return Data'!$B$7:$R$2292,13,0)</f>
        <v>5.0506000000000002</v>
      </c>
      <c r="M20" s="61">
        <f t="shared" si="4"/>
        <v>5</v>
      </c>
      <c r="N20" s="60">
        <f>VLOOKUP($A20,'Return Data'!$B$7:$R$2292,17,0)</f>
        <v>3.7061000000000002</v>
      </c>
      <c r="O20" s="61">
        <f t="shared" si="5"/>
        <v>13</v>
      </c>
      <c r="P20" s="60">
        <f>VLOOKUP($A20,'Return Data'!$B$7:$R$2292,14,0)</f>
        <v>5.7236000000000002</v>
      </c>
      <c r="Q20" s="61">
        <f t="shared" si="6"/>
        <v>9</v>
      </c>
      <c r="R20" s="60">
        <f>VLOOKUP($A20,'Return Data'!$B$7:$R$2292,16,0)</f>
        <v>8.6166</v>
      </c>
      <c r="S20" s="62">
        <f t="shared" si="7"/>
        <v>3</v>
      </c>
    </row>
    <row r="21" spans="1:19" x14ac:dyDescent="0.3">
      <c r="A21" s="77" t="s">
        <v>934</v>
      </c>
      <c r="B21" s="59">
        <f>VLOOKUP($A21,'Return Data'!$B$7:$R$2292,3,0)</f>
        <v>44958</v>
      </c>
      <c r="C21" s="60">
        <f>VLOOKUP($A21,'Return Data'!$B$7:$R$2292,4,0)</f>
        <v>73.735900000000001</v>
      </c>
      <c r="D21" s="60">
        <f>VLOOKUP($A21,'Return Data'!$B$7:$R$2292,9,0)</f>
        <v>8.2315000000000005</v>
      </c>
      <c r="E21" s="61">
        <f t="shared" si="0"/>
        <v>7</v>
      </c>
      <c r="F21" s="60">
        <f>VLOOKUP($A21,'Return Data'!$B$7:$R$2292,10,0)</f>
        <v>8.6189</v>
      </c>
      <c r="G21" s="61">
        <f t="shared" si="1"/>
        <v>4</v>
      </c>
      <c r="H21" s="60">
        <f>VLOOKUP($A21,'Return Data'!$B$7:$R$2292,11,0)</f>
        <v>6.1936</v>
      </c>
      <c r="I21" s="61">
        <f t="shared" si="2"/>
        <v>9</v>
      </c>
      <c r="J21" s="60">
        <f>VLOOKUP($A21,'Return Data'!$B$7:$R$2292,12,0)</f>
        <v>4.8594999999999997</v>
      </c>
      <c r="K21" s="61">
        <f t="shared" si="3"/>
        <v>11</v>
      </c>
      <c r="L21" s="60">
        <f>VLOOKUP($A21,'Return Data'!$B$7:$R$2292,13,0)</f>
        <v>4.6147</v>
      </c>
      <c r="M21" s="61">
        <f t="shared" si="4"/>
        <v>7</v>
      </c>
      <c r="N21" s="60">
        <f>VLOOKUP($A21,'Return Data'!$B$7:$R$2292,17,0)</f>
        <v>2.0017999999999998</v>
      </c>
      <c r="O21" s="61">
        <f t="shared" si="5"/>
        <v>24</v>
      </c>
      <c r="P21" s="60">
        <f>VLOOKUP($A21,'Return Data'!$B$7:$R$2292,14,0)</f>
        <v>4.2760999999999996</v>
      </c>
      <c r="Q21" s="61">
        <f t="shared" si="6"/>
        <v>20</v>
      </c>
      <c r="R21" s="60">
        <f>VLOOKUP($A21,'Return Data'!$B$7:$R$2292,16,0)</f>
        <v>8.4664000000000001</v>
      </c>
      <c r="S21" s="62">
        <f t="shared" si="7"/>
        <v>5</v>
      </c>
    </row>
    <row r="22" spans="1:19" x14ac:dyDescent="0.3">
      <c r="A22" s="77" t="s">
        <v>1000</v>
      </c>
      <c r="B22" s="59">
        <f>VLOOKUP($A22,'Return Data'!$B$7:$R$2292,3,0)</f>
        <v>44958</v>
      </c>
      <c r="C22" s="60">
        <f>VLOOKUP($A22,'Return Data'!$B$7:$R$2292,4,0)</f>
        <v>37.186199999999999</v>
      </c>
      <c r="D22" s="60">
        <f>VLOOKUP($A22,'Return Data'!$B$7:$R$2292,9,0)</f>
        <v>6.4622000000000002</v>
      </c>
      <c r="E22" s="61">
        <f t="shared" si="0"/>
        <v>22</v>
      </c>
      <c r="F22" s="60">
        <f>VLOOKUP($A22,'Return Data'!$B$7:$R$2292,10,0)</f>
        <v>7.0903</v>
      </c>
      <c r="G22" s="61">
        <f t="shared" si="1"/>
        <v>22</v>
      </c>
      <c r="H22" s="60">
        <f>VLOOKUP($A22,'Return Data'!$B$7:$R$2292,11,0)</f>
        <v>5.9227999999999996</v>
      </c>
      <c r="I22" s="61">
        <f t="shared" si="2"/>
        <v>11</v>
      </c>
      <c r="J22" s="60">
        <f>VLOOKUP($A22,'Return Data'!$B$7:$R$2292,12,0)</f>
        <v>5.4321000000000002</v>
      </c>
      <c r="K22" s="61">
        <f t="shared" si="3"/>
        <v>6</v>
      </c>
      <c r="L22" s="60">
        <f>VLOOKUP($A22,'Return Data'!$B$7:$R$2292,13,0)</f>
        <v>5.2313000000000001</v>
      </c>
      <c r="M22" s="61">
        <f t="shared" si="4"/>
        <v>4</v>
      </c>
      <c r="N22" s="60">
        <f>VLOOKUP($A22,'Return Data'!$B$7:$R$2292,17,0)</f>
        <v>5.1936999999999998</v>
      </c>
      <c r="O22" s="61">
        <f t="shared" si="5"/>
        <v>4</v>
      </c>
      <c r="P22" s="60">
        <f>VLOOKUP($A22,'Return Data'!$B$7:$R$2292,14,0)</f>
        <v>6.5472999999999999</v>
      </c>
      <c r="Q22" s="61">
        <f t="shared" si="6"/>
        <v>3</v>
      </c>
      <c r="R22" s="60">
        <f>VLOOKUP($A22,'Return Data'!$B$7:$R$2292,16,0)</f>
        <v>7.4020999999999999</v>
      </c>
      <c r="S22" s="62">
        <f t="shared" si="7"/>
        <v>17</v>
      </c>
    </row>
    <row r="23" spans="1:19" x14ac:dyDescent="0.3">
      <c r="A23" s="77" t="s">
        <v>1039</v>
      </c>
      <c r="B23" s="59">
        <f>VLOOKUP($A23,'Return Data'!$B$7:$R$2292,3,0)</f>
        <v>44958</v>
      </c>
      <c r="C23" s="60">
        <f>VLOOKUP($A23,'Return Data'!$B$7:$R$2292,4,0)</f>
        <v>55.320300000000003</v>
      </c>
      <c r="D23" s="60">
        <f>VLOOKUP($A23,'Return Data'!$B$7:$R$2292,9,0)</f>
        <v>9.6668000000000003</v>
      </c>
      <c r="E23" s="61">
        <f t="shared" si="0"/>
        <v>2</v>
      </c>
      <c r="F23" s="60">
        <f>VLOOKUP($A23,'Return Data'!$B$7:$R$2292,10,0)</f>
        <v>8.4906000000000006</v>
      </c>
      <c r="G23" s="61">
        <f t="shared" si="1"/>
        <v>7</v>
      </c>
      <c r="H23" s="60">
        <f>VLOOKUP($A23,'Return Data'!$B$7:$R$2292,11,0)</f>
        <v>4.1825000000000001</v>
      </c>
      <c r="I23" s="61">
        <f t="shared" si="2"/>
        <v>26</v>
      </c>
      <c r="J23" s="60">
        <f>VLOOKUP($A23,'Return Data'!$B$7:$R$2292,12,0)</f>
        <v>3.0644</v>
      </c>
      <c r="K23" s="61">
        <f t="shared" si="3"/>
        <v>25</v>
      </c>
      <c r="L23" s="60">
        <f>VLOOKUP($A23,'Return Data'!$B$7:$R$2292,13,0)</f>
        <v>2.0979000000000001</v>
      </c>
      <c r="M23" s="61">
        <f t="shared" si="4"/>
        <v>26</v>
      </c>
      <c r="N23" s="60">
        <f>VLOOKUP($A23,'Return Data'!$B$7:$R$2292,17,0)</f>
        <v>2.0931000000000002</v>
      </c>
      <c r="O23" s="61">
        <f t="shared" si="5"/>
        <v>23</v>
      </c>
      <c r="P23" s="60">
        <f>VLOOKUP($A23,'Return Data'!$B$7:$R$2292,14,0)</f>
        <v>4.5949999999999998</v>
      </c>
      <c r="Q23" s="61">
        <f t="shared" si="6"/>
        <v>17</v>
      </c>
      <c r="R23" s="60">
        <f>VLOOKUP($A23,'Return Data'!$B$7:$R$2292,16,0)</f>
        <v>7.8745000000000003</v>
      </c>
      <c r="S23" s="62">
        <f t="shared" si="7"/>
        <v>10</v>
      </c>
    </row>
    <row r="24" spans="1:19" x14ac:dyDescent="0.3">
      <c r="A24" s="77" t="s">
        <v>1003</v>
      </c>
      <c r="B24" s="59">
        <f>VLOOKUP($A24,'Return Data'!$B$7:$R$2292,3,0)</f>
        <v>44958</v>
      </c>
      <c r="C24" s="60">
        <f>VLOOKUP($A24,'Return Data'!$B$7:$R$2292,4,0)</f>
        <v>38.561500000000002</v>
      </c>
      <c r="D24" s="60">
        <f>VLOOKUP($A24,'Return Data'!$B$7:$R$2292,9,0)</f>
        <v>9.4625000000000004</v>
      </c>
      <c r="E24" s="61">
        <f t="shared" si="0"/>
        <v>4</v>
      </c>
      <c r="F24" s="60">
        <f>VLOOKUP($A24,'Return Data'!$B$7:$R$2292,10,0)</f>
        <v>8.6950000000000003</v>
      </c>
      <c r="G24" s="61">
        <f t="shared" si="1"/>
        <v>3</v>
      </c>
      <c r="H24" s="60">
        <f>VLOOKUP($A24,'Return Data'!$B$7:$R$2292,11,0)</f>
        <v>4.3379000000000003</v>
      </c>
      <c r="I24" s="61">
        <f t="shared" si="2"/>
        <v>24</v>
      </c>
      <c r="J24" s="60">
        <f>VLOOKUP($A24,'Return Data'!$B$7:$R$2292,12,0)</f>
        <v>3.1667999999999998</v>
      </c>
      <c r="K24" s="61">
        <f t="shared" si="3"/>
        <v>23</v>
      </c>
      <c r="L24" s="60">
        <f>VLOOKUP($A24,'Return Data'!$B$7:$R$2292,13,0)</f>
        <v>2.4546999999999999</v>
      </c>
      <c r="M24" s="61">
        <f t="shared" si="4"/>
        <v>23</v>
      </c>
      <c r="N24" s="60">
        <f>VLOOKUP($A24,'Return Data'!$B$7:$R$2292,17,0)</f>
        <v>2.7307000000000001</v>
      </c>
      <c r="O24" s="61">
        <f t="shared" si="5"/>
        <v>18</v>
      </c>
      <c r="P24" s="60">
        <f>VLOOKUP($A24,'Return Data'!$B$7:$R$2292,14,0)</f>
        <v>4.7747000000000002</v>
      </c>
      <c r="Q24" s="61">
        <f t="shared" si="6"/>
        <v>16</v>
      </c>
      <c r="R24" s="60">
        <f>VLOOKUP($A24,'Return Data'!$B$7:$R$2292,16,0)</f>
        <v>7.1349</v>
      </c>
      <c r="S24" s="62">
        <f t="shared" si="7"/>
        <v>21</v>
      </c>
    </row>
    <row r="25" spans="1:19" x14ac:dyDescent="0.3">
      <c r="A25" s="77" t="s">
        <v>1948</v>
      </c>
      <c r="B25" s="59">
        <f>VLOOKUP($A25,'Return Data'!$B$7:$R$2292,3,0)</f>
        <v>44958</v>
      </c>
      <c r="C25" s="60">
        <f>VLOOKUP($A25,'Return Data'!$B$7:$R$2292,4,0)</f>
        <v>51.912700000000001</v>
      </c>
      <c r="D25" s="60">
        <f>VLOOKUP($A25,'Return Data'!$B$7:$R$2292,9,0)</f>
        <v>9.6282999999999994</v>
      </c>
      <c r="E25" s="61">
        <f t="shared" si="0"/>
        <v>3</v>
      </c>
      <c r="F25" s="60">
        <f>VLOOKUP($A25,'Return Data'!$B$7:$R$2292,10,0)</f>
        <v>8.5838999999999999</v>
      </c>
      <c r="G25" s="61">
        <f t="shared" si="1"/>
        <v>5</v>
      </c>
      <c r="H25" s="60">
        <f>VLOOKUP($A25,'Return Data'!$B$7:$R$2292,11,0)</f>
        <v>4.5214999999999996</v>
      </c>
      <c r="I25" s="61">
        <f t="shared" si="2"/>
        <v>22</v>
      </c>
      <c r="J25" s="60">
        <f>VLOOKUP($A25,'Return Data'!$B$7:$R$2292,12,0)</f>
        <v>3.8237999999999999</v>
      </c>
      <c r="K25" s="61">
        <f t="shared" si="3"/>
        <v>20</v>
      </c>
      <c r="L25" s="60">
        <f>VLOOKUP($A25,'Return Data'!$B$7:$R$2292,13,0)</f>
        <v>2.3523000000000001</v>
      </c>
      <c r="M25" s="61">
        <f t="shared" si="4"/>
        <v>24</v>
      </c>
      <c r="N25" s="60">
        <f>VLOOKUP($A25,'Return Data'!$B$7:$R$2292,17,0)</f>
        <v>1.9805999999999999</v>
      </c>
      <c r="O25" s="61">
        <f t="shared" si="5"/>
        <v>25</v>
      </c>
      <c r="P25" s="60">
        <f>VLOOKUP($A25,'Return Data'!$B$7:$R$2292,14,0)</f>
        <v>4.2693000000000003</v>
      </c>
      <c r="Q25" s="61">
        <f t="shared" si="6"/>
        <v>21</v>
      </c>
      <c r="R25" s="60">
        <f>VLOOKUP($A25,'Return Data'!$B$7:$R$2292,16,0)</f>
        <v>6.0541999999999998</v>
      </c>
      <c r="S25" s="62">
        <f t="shared" si="7"/>
        <v>24</v>
      </c>
    </row>
    <row r="26" spans="1:19" x14ac:dyDescent="0.3">
      <c r="A26" s="77" t="s">
        <v>1041</v>
      </c>
      <c r="B26" s="59">
        <f>VLOOKUP($A26,'Return Data'!$B$7:$R$2292,3,0)</f>
        <v>44958</v>
      </c>
      <c r="C26" s="60">
        <f>VLOOKUP($A26,'Return Data'!$B$7:$R$2292,4,0)</f>
        <v>64.188599999999994</v>
      </c>
      <c r="D26" s="60">
        <f>VLOOKUP($A26,'Return Data'!$B$7:$R$2292,9,0)</f>
        <v>6.1756000000000002</v>
      </c>
      <c r="E26" s="61">
        <f t="shared" si="0"/>
        <v>25</v>
      </c>
      <c r="F26" s="60">
        <f>VLOOKUP($A26,'Return Data'!$B$7:$R$2292,10,0)</f>
        <v>6.4362000000000004</v>
      </c>
      <c r="G26" s="61">
        <f t="shared" si="1"/>
        <v>25</v>
      </c>
      <c r="H26" s="60">
        <f>VLOOKUP($A26,'Return Data'!$B$7:$R$2292,11,0)</f>
        <v>5.6689999999999996</v>
      </c>
      <c r="I26" s="61">
        <f t="shared" si="2"/>
        <v>13</v>
      </c>
      <c r="J26" s="60">
        <f>VLOOKUP($A26,'Return Data'!$B$7:$R$2292,12,0)</f>
        <v>4.1894</v>
      </c>
      <c r="K26" s="61">
        <f t="shared" si="3"/>
        <v>15</v>
      </c>
      <c r="L26" s="60">
        <f>VLOOKUP($A26,'Return Data'!$B$7:$R$2292,13,0)</f>
        <v>3.0684999999999998</v>
      </c>
      <c r="M26" s="61">
        <f t="shared" si="4"/>
        <v>20</v>
      </c>
      <c r="N26" s="60">
        <f>VLOOKUP($A26,'Return Data'!$B$7:$R$2292,17,0)</f>
        <v>2.6692999999999998</v>
      </c>
      <c r="O26" s="61">
        <f t="shared" si="5"/>
        <v>19</v>
      </c>
      <c r="P26" s="60">
        <f>VLOOKUP($A26,'Return Data'!$B$7:$R$2292,14,0)</f>
        <v>5.4374000000000002</v>
      </c>
      <c r="Q26" s="61">
        <f t="shared" si="6"/>
        <v>11</v>
      </c>
      <c r="R26" s="60">
        <f>VLOOKUP($A26,'Return Data'!$B$7:$R$2292,16,0)</f>
        <v>8.3428000000000004</v>
      </c>
      <c r="S26" s="62">
        <f t="shared" si="7"/>
        <v>7</v>
      </c>
    </row>
    <row r="27" spans="1:19" x14ac:dyDescent="0.3">
      <c r="A27" s="77" t="s">
        <v>1006</v>
      </c>
      <c r="B27" s="59">
        <f>VLOOKUP($A27,'Return Data'!$B$7:$R$2292,3,0)</f>
        <v>44958</v>
      </c>
      <c r="C27" s="60">
        <f>VLOOKUP($A27,'Return Data'!$B$7:$R$2292,4,0)</f>
        <v>18.789400000000001</v>
      </c>
      <c r="D27" s="60">
        <f>VLOOKUP($A27,'Return Data'!$B$7:$R$2292,9,0)</f>
        <v>2.5251999999999999</v>
      </c>
      <c r="E27" s="61">
        <f t="shared" si="0"/>
        <v>27</v>
      </c>
      <c r="F27" s="60">
        <f>VLOOKUP($A27,'Return Data'!$B$7:$R$2292,10,0)</f>
        <v>4.8365999999999998</v>
      </c>
      <c r="G27" s="61">
        <f t="shared" si="1"/>
        <v>27</v>
      </c>
      <c r="H27" s="60">
        <f>VLOOKUP($A27,'Return Data'!$B$7:$R$2292,11,0)</f>
        <v>4.4802999999999997</v>
      </c>
      <c r="I27" s="61">
        <f t="shared" si="2"/>
        <v>23</v>
      </c>
      <c r="J27" s="60">
        <f>VLOOKUP($A27,'Return Data'!$B$7:$R$2292,12,0)</f>
        <v>3.1564000000000001</v>
      </c>
      <c r="K27" s="61">
        <f t="shared" si="3"/>
        <v>24</v>
      </c>
      <c r="L27" s="60">
        <f>VLOOKUP($A27,'Return Data'!$B$7:$R$2292,13,0)</f>
        <v>3.3492000000000002</v>
      </c>
      <c r="M27" s="61">
        <f t="shared" si="4"/>
        <v>17</v>
      </c>
      <c r="N27" s="60">
        <f>VLOOKUP($A27,'Return Data'!$B$7:$R$2292,17,0)</f>
        <v>4.2024999999999997</v>
      </c>
      <c r="O27" s="61">
        <f t="shared" si="5"/>
        <v>8</v>
      </c>
      <c r="P27" s="60">
        <f>VLOOKUP($A27,'Return Data'!$B$7:$R$2292,14,0)</f>
        <v>5.1337000000000002</v>
      </c>
      <c r="Q27" s="61">
        <f t="shared" si="6"/>
        <v>14</v>
      </c>
      <c r="R27" s="60">
        <f>VLOOKUP($A27,'Return Data'!$B$7:$R$2292,16,0)</f>
        <v>7.3661000000000003</v>
      </c>
      <c r="S27" s="62">
        <f t="shared" si="7"/>
        <v>19</v>
      </c>
    </row>
    <row r="28" spans="1:19" x14ac:dyDescent="0.3">
      <c r="A28" s="109" t="s">
        <v>1835</v>
      </c>
      <c r="B28" s="59">
        <f>VLOOKUP($A28,'Return Data'!$B$7:$R$2292,3,0)</f>
        <v>44958</v>
      </c>
      <c r="C28" s="60">
        <f>VLOOKUP($A28,'Return Data'!$B$7:$R$2292,4,0)</f>
        <v>60.010899999999999</v>
      </c>
      <c r="D28" s="60">
        <f>VLOOKUP($A28,'Return Data'!$B$7:$R$2292,9,0)</f>
        <v>8.0030999999999999</v>
      </c>
      <c r="E28" s="61">
        <f t="shared" si="0"/>
        <v>10</v>
      </c>
      <c r="F28" s="60">
        <f>VLOOKUP($A28,'Return Data'!$B$7:$R$2292,10,0)</f>
        <v>8.7632999999999992</v>
      </c>
      <c r="G28" s="61">
        <f t="shared" si="1"/>
        <v>2</v>
      </c>
      <c r="H28" s="60">
        <f>VLOOKUP($A28,'Return Data'!$B$7:$R$2292,11,0)</f>
        <v>6.8773</v>
      </c>
      <c r="I28" s="61">
        <f t="shared" si="2"/>
        <v>3</v>
      </c>
      <c r="J28" s="60">
        <f>VLOOKUP($A28,'Return Data'!$B$7:$R$2292,12,0)</f>
        <v>5.4897999999999998</v>
      </c>
      <c r="K28" s="61">
        <f t="shared" si="3"/>
        <v>5</v>
      </c>
      <c r="L28" s="60">
        <f>VLOOKUP($A28,'Return Data'!$B$7:$R$2292,13,0)</f>
        <v>3.8822000000000001</v>
      </c>
      <c r="M28" s="61">
        <f t="shared" si="4"/>
        <v>12</v>
      </c>
      <c r="N28" s="60">
        <f>VLOOKUP($A28,'Return Data'!$B$7:$R$2292,17,0)</f>
        <v>2.9725000000000001</v>
      </c>
      <c r="O28" s="61">
        <f t="shared" si="5"/>
        <v>17</v>
      </c>
      <c r="P28" s="60">
        <f>VLOOKUP($A28,'Return Data'!$B$7:$R$2292,14,0)</f>
        <v>4.3499999999999996</v>
      </c>
      <c r="Q28" s="61">
        <f t="shared" si="6"/>
        <v>19</v>
      </c>
      <c r="R28" s="60">
        <f>VLOOKUP($A28,'Return Data'!$B$7:$R$2292,16,0)</f>
        <v>7.7523999999999997</v>
      </c>
      <c r="S28" s="62">
        <f t="shared" si="7"/>
        <v>12</v>
      </c>
    </row>
    <row r="29" spans="1:19" x14ac:dyDescent="0.3">
      <c r="A29" s="77" t="s">
        <v>1043</v>
      </c>
      <c r="B29" s="59">
        <f>VLOOKUP($A29,'Return Data'!$B$7:$R$2292,3,0)</f>
        <v>44958</v>
      </c>
      <c r="C29" s="60">
        <f>VLOOKUP($A29,'Return Data'!$B$7:$R$2292,4,0)</f>
        <v>75.174300000000002</v>
      </c>
      <c r="D29" s="60">
        <f>VLOOKUP($A29,'Return Data'!$B$7:$R$2292,9,0)</f>
        <v>8.0399999999999991</v>
      </c>
      <c r="E29" s="61">
        <f t="shared" si="0"/>
        <v>9</v>
      </c>
      <c r="F29" s="60">
        <f>VLOOKUP($A29,'Return Data'!$B$7:$R$2292,10,0)</f>
        <v>7.5129000000000001</v>
      </c>
      <c r="G29" s="61">
        <f t="shared" si="1"/>
        <v>18</v>
      </c>
      <c r="H29" s="60">
        <f>VLOOKUP($A29,'Return Data'!$B$7:$R$2292,11,0)</f>
        <v>8.4962</v>
      </c>
      <c r="I29" s="61">
        <f t="shared" si="2"/>
        <v>2</v>
      </c>
      <c r="J29" s="60">
        <f>VLOOKUP($A29,'Return Data'!$B$7:$R$2292,12,0)</f>
        <v>5.5670000000000002</v>
      </c>
      <c r="K29" s="61">
        <f t="shared" si="3"/>
        <v>4</v>
      </c>
      <c r="L29" s="60">
        <f>VLOOKUP($A29,'Return Data'!$B$7:$R$2292,13,0)</f>
        <v>4.3708</v>
      </c>
      <c r="M29" s="61">
        <f t="shared" si="4"/>
        <v>9</v>
      </c>
      <c r="N29" s="60">
        <f>VLOOKUP($A29,'Return Data'!$B$7:$R$2292,17,0)</f>
        <v>3.2105999999999999</v>
      </c>
      <c r="O29" s="61">
        <f t="shared" si="5"/>
        <v>16</v>
      </c>
      <c r="P29" s="60">
        <f>VLOOKUP($A29,'Return Data'!$B$7:$R$2292,14,0)</f>
        <v>5.1302000000000003</v>
      </c>
      <c r="Q29" s="61">
        <f t="shared" si="6"/>
        <v>15</v>
      </c>
      <c r="R29" s="60">
        <f>VLOOKUP($A29,'Return Data'!$B$7:$R$2292,16,0)</f>
        <v>8.3810000000000002</v>
      </c>
      <c r="S29" s="62">
        <f t="shared" si="7"/>
        <v>6</v>
      </c>
    </row>
    <row r="30" spans="1:19" x14ac:dyDescent="0.3">
      <c r="A30" s="77" t="s">
        <v>936</v>
      </c>
      <c r="B30" s="59">
        <f>VLOOKUP($A30,'Return Data'!$B$7:$R$2292,3,0)</f>
        <v>44958</v>
      </c>
      <c r="C30" s="60">
        <f>VLOOKUP($A30,'Return Data'!$B$7:$R$2292,4,0)</f>
        <v>14.552</v>
      </c>
      <c r="D30" s="60">
        <f>VLOOKUP($A30,'Return Data'!$B$7:$R$2292,9,0)</f>
        <v>10.442299999999999</v>
      </c>
      <c r="E30" s="61">
        <f t="shared" si="0"/>
        <v>1</v>
      </c>
      <c r="F30" s="60">
        <f>VLOOKUP($A30,'Return Data'!$B$7:$R$2292,10,0)</f>
        <v>10.934200000000001</v>
      </c>
      <c r="G30" s="61">
        <f t="shared" si="1"/>
        <v>1</v>
      </c>
      <c r="H30" s="60">
        <f>VLOOKUP($A30,'Return Data'!$B$7:$R$2292,11,0)</f>
        <v>10.559900000000001</v>
      </c>
      <c r="I30" s="61">
        <f t="shared" si="2"/>
        <v>1</v>
      </c>
      <c r="J30" s="60">
        <f>VLOOKUP($A30,'Return Data'!$B$7:$R$2292,12,0)</f>
        <v>6.2070999999999996</v>
      </c>
      <c r="K30" s="61">
        <f t="shared" si="3"/>
        <v>3</v>
      </c>
      <c r="L30" s="60">
        <f>VLOOKUP($A30,'Return Data'!$B$7:$R$2292,13,0)</f>
        <v>6.2173999999999996</v>
      </c>
      <c r="M30" s="61">
        <f t="shared" si="4"/>
        <v>3</v>
      </c>
      <c r="N30" s="60">
        <f>VLOOKUP($A30,'Return Data'!$B$7:$R$2292,17,0)</f>
        <v>2.4611999999999998</v>
      </c>
      <c r="O30" s="61">
        <f t="shared" si="5"/>
        <v>21</v>
      </c>
      <c r="P30" s="60">
        <f>VLOOKUP($A30,'Return Data'!$B$7:$R$2292,14,0)</f>
        <v>5.6196999999999999</v>
      </c>
      <c r="Q30" s="61">
        <f t="shared" si="6"/>
        <v>10</v>
      </c>
      <c r="R30" s="60">
        <f>VLOOKUP($A30,'Return Data'!$B$7:$R$2292,16,0)</f>
        <v>8.5394000000000005</v>
      </c>
      <c r="S30" s="62">
        <f t="shared" si="7"/>
        <v>4</v>
      </c>
    </row>
    <row r="31" spans="1:19" x14ac:dyDescent="0.3">
      <c r="A31" s="77" t="s">
        <v>1008</v>
      </c>
      <c r="B31" s="59">
        <f>VLOOKUP($A31,'Return Data'!$B$7:$R$2292,3,0)</f>
        <v>44958</v>
      </c>
      <c r="C31" s="60">
        <f>VLOOKUP($A31,'Return Data'!$B$7:$R$2292,4,0)</f>
        <v>12.824</v>
      </c>
      <c r="D31" s="60">
        <f>VLOOKUP($A31,'Return Data'!$B$7:$R$2292,9,0)</f>
        <v>4.8597999999999999</v>
      </c>
      <c r="E31" s="61">
        <f t="shared" si="0"/>
        <v>26</v>
      </c>
      <c r="F31" s="60">
        <f>VLOOKUP($A31,'Return Data'!$B$7:$R$2292,10,0)</f>
        <v>6.3014000000000001</v>
      </c>
      <c r="G31" s="61">
        <f t="shared" si="1"/>
        <v>26</v>
      </c>
      <c r="H31" s="60">
        <f>VLOOKUP($A31,'Return Data'!$B$7:$R$2292,11,0)</f>
        <v>4.7192999999999996</v>
      </c>
      <c r="I31" s="61">
        <f t="shared" si="2"/>
        <v>21</v>
      </c>
      <c r="J31" s="60">
        <f>VLOOKUP($A31,'Return Data'!$B$7:$R$2292,12,0)</f>
        <v>2.7233999999999998</v>
      </c>
      <c r="K31" s="61">
        <f t="shared" si="3"/>
        <v>26</v>
      </c>
      <c r="L31" s="60">
        <f>VLOOKUP($A31,'Return Data'!$B$7:$R$2292,13,0)</f>
        <v>2.6873</v>
      </c>
      <c r="M31" s="61">
        <f t="shared" si="4"/>
        <v>22</v>
      </c>
      <c r="N31" s="60">
        <f>VLOOKUP($A31,'Return Data'!$B$7:$R$2292,17,0)</f>
        <v>9.9291999999999998</v>
      </c>
      <c r="O31" s="61">
        <f t="shared" si="5"/>
        <v>3</v>
      </c>
      <c r="P31" s="60">
        <f>VLOOKUP($A31,'Return Data'!$B$7:$R$2292,14,0)</f>
        <v>-2.9073000000000002</v>
      </c>
      <c r="Q31" s="61">
        <f t="shared" si="6"/>
        <v>32</v>
      </c>
      <c r="R31" s="60">
        <f>VLOOKUP($A31,'Return Data'!$B$7:$R$2292,16,0)</f>
        <v>2.9316</v>
      </c>
      <c r="S31" s="62">
        <f t="shared" si="7"/>
        <v>27</v>
      </c>
    </row>
    <row r="32" spans="1:19" x14ac:dyDescent="0.3">
      <c r="A32" s="77" t="s">
        <v>1010</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1046</v>
      </c>
      <c r="B33" s="59">
        <f>VLOOKUP($A33,'Return Data'!$B$7:$R$2292,3,0)</f>
        <v>44958</v>
      </c>
      <c r="C33" s="60">
        <f>VLOOKUP($A33,'Return Data'!$B$7:$R$2292,4,0)</f>
        <v>58.869</v>
      </c>
      <c r="D33" s="60">
        <f>VLOOKUP($A33,'Return Data'!$B$7:$R$2292,9,0)</f>
        <v>7.5210999999999997</v>
      </c>
      <c r="E33" s="61">
        <f t="shared" si="0"/>
        <v>14</v>
      </c>
      <c r="F33" s="60">
        <f>VLOOKUP($A33,'Return Data'!$B$7:$R$2292,10,0)</f>
        <v>8.3369999999999997</v>
      </c>
      <c r="G33" s="61">
        <f t="shared" si="1"/>
        <v>8</v>
      </c>
      <c r="H33" s="60">
        <f>VLOOKUP($A33,'Return Data'!$B$7:$R$2292,11,0)</f>
        <v>6.3489000000000004</v>
      </c>
      <c r="I33" s="61">
        <f t="shared" si="2"/>
        <v>5</v>
      </c>
      <c r="J33" s="60">
        <f>VLOOKUP($A33,'Return Data'!$B$7:$R$2292,12,0)</f>
        <v>5.0719000000000003</v>
      </c>
      <c r="K33" s="61">
        <f t="shared" si="3"/>
        <v>8</v>
      </c>
      <c r="L33" s="60">
        <f>VLOOKUP($A33,'Return Data'!$B$7:$R$2292,13,0)</f>
        <v>4.4210000000000003</v>
      </c>
      <c r="M33" s="61">
        <f t="shared" si="4"/>
        <v>8</v>
      </c>
      <c r="N33" s="60">
        <f>VLOOKUP($A33,'Return Data'!$B$7:$R$2292,17,0)</f>
        <v>3.9481000000000002</v>
      </c>
      <c r="O33" s="61">
        <f t="shared" si="5"/>
        <v>12</v>
      </c>
      <c r="P33" s="60">
        <f>VLOOKUP($A33,'Return Data'!$B$7:$R$2292,14,0)</f>
        <v>5.9545000000000003</v>
      </c>
      <c r="Q33" s="61">
        <f t="shared" si="6"/>
        <v>7</v>
      </c>
      <c r="R33" s="60">
        <f>VLOOKUP($A33,'Return Data'!$B$7:$R$2292,16,0)</f>
        <v>7.5732999999999997</v>
      </c>
      <c r="S33" s="62">
        <f t="shared" si="7"/>
        <v>16</v>
      </c>
    </row>
    <row r="34" spans="1:19" x14ac:dyDescent="0.3">
      <c r="A34" s="77" t="s">
        <v>1015</v>
      </c>
      <c r="B34" s="59">
        <f>VLOOKUP($A34,'Return Data'!$B$7:$R$2292,3,0)</f>
        <v>44958</v>
      </c>
      <c r="C34" s="60">
        <f>VLOOKUP($A34,'Return Data'!$B$7:$R$2292,4,0)</f>
        <v>42.520099999999999</v>
      </c>
      <c r="D34" s="60">
        <f>VLOOKUP($A34,'Return Data'!$B$7:$R$2292,9,0)</f>
        <v>7.0446</v>
      </c>
      <c r="E34" s="61">
        <f t="shared" si="0"/>
        <v>16</v>
      </c>
      <c r="F34" s="60">
        <f>VLOOKUP($A34,'Return Data'!$B$7:$R$2292,10,0)</f>
        <v>8.0869999999999997</v>
      </c>
      <c r="G34" s="61">
        <f t="shared" si="1"/>
        <v>10</v>
      </c>
      <c r="H34" s="60">
        <f>VLOOKUP($A34,'Return Data'!$B$7:$R$2292,11,0)</f>
        <v>6.0053000000000001</v>
      </c>
      <c r="I34" s="61">
        <f t="shared" si="2"/>
        <v>10</v>
      </c>
      <c r="J34" s="60">
        <f>VLOOKUP($A34,'Return Data'!$B$7:$R$2292,12,0)</f>
        <v>4.6924000000000001</v>
      </c>
      <c r="K34" s="61">
        <f t="shared" si="3"/>
        <v>12</v>
      </c>
      <c r="L34" s="60">
        <f>VLOOKUP($A34,'Return Data'!$B$7:$R$2292,13,0)</f>
        <v>4.1982999999999997</v>
      </c>
      <c r="M34" s="61">
        <f t="shared" si="4"/>
        <v>10</v>
      </c>
      <c r="N34" s="60">
        <f>VLOOKUP($A34,'Return Data'!$B$7:$R$2292,17,0)</f>
        <v>4.1798999999999999</v>
      </c>
      <c r="O34" s="61">
        <f t="shared" si="5"/>
        <v>9</v>
      </c>
      <c r="P34" s="60">
        <f>VLOOKUP($A34,'Return Data'!$B$7:$R$2292,14,0)</f>
        <v>6.3339999999999996</v>
      </c>
      <c r="Q34" s="61">
        <f t="shared" si="6"/>
        <v>6</v>
      </c>
      <c r="R34" s="60">
        <f>VLOOKUP($A34,'Return Data'!$B$7:$R$2292,16,0)</f>
        <v>7.8068</v>
      </c>
      <c r="S34" s="62">
        <f t="shared" si="7"/>
        <v>11</v>
      </c>
    </row>
    <row r="35" spans="1:19" x14ac:dyDescent="0.3">
      <c r="A35" s="77" t="s">
        <v>1016</v>
      </c>
      <c r="B35" s="59">
        <f>VLOOKUP($A35,'Return Data'!$B$7:$R$2292,3,0)</f>
        <v>44958</v>
      </c>
      <c r="C35" s="60">
        <f>VLOOKUP($A35,'Return Data'!$B$7:$R$2292,4,0)</f>
        <v>59.739199999999997</v>
      </c>
      <c r="D35" s="60">
        <f>VLOOKUP($A35,'Return Data'!$B$7:$R$2292,9,0)</f>
        <v>6.9194000000000004</v>
      </c>
      <c r="E35" s="61">
        <f t="shared" si="0"/>
        <v>18</v>
      </c>
      <c r="F35" s="60">
        <f>VLOOKUP($A35,'Return Data'!$B$7:$R$2292,10,0)</f>
        <v>6.7666000000000004</v>
      </c>
      <c r="G35" s="61">
        <f t="shared" si="1"/>
        <v>23</v>
      </c>
      <c r="H35" s="60">
        <f>VLOOKUP($A35,'Return Data'!$B$7:$R$2292,11,0)</f>
        <v>3.7376999999999998</v>
      </c>
      <c r="I35" s="61">
        <f t="shared" si="2"/>
        <v>27</v>
      </c>
      <c r="J35" s="60">
        <f>VLOOKUP($A35,'Return Data'!$B$7:$R$2292,12,0)</f>
        <v>2.6097999999999999</v>
      </c>
      <c r="K35" s="61">
        <f t="shared" si="3"/>
        <v>27</v>
      </c>
      <c r="L35" s="60">
        <f>VLOOKUP($A35,'Return Data'!$B$7:$R$2292,13,0)</f>
        <v>1.7818000000000001</v>
      </c>
      <c r="M35" s="61">
        <f t="shared" si="4"/>
        <v>27</v>
      </c>
      <c r="N35" s="60">
        <f>VLOOKUP($A35,'Return Data'!$B$7:$R$2292,17,0)</f>
        <v>1.8533999999999999</v>
      </c>
      <c r="O35" s="61">
        <f t="shared" si="5"/>
        <v>27</v>
      </c>
      <c r="P35" s="60">
        <f>VLOOKUP($A35,'Return Data'!$B$7:$R$2292,14,0)</f>
        <v>2.8262</v>
      </c>
      <c r="Q35" s="61">
        <f t="shared" si="6"/>
        <v>26</v>
      </c>
      <c r="R35" s="60">
        <f>VLOOKUP($A35,'Return Data'!$B$7:$R$2292,16,0)</f>
        <v>7.3686999999999996</v>
      </c>
      <c r="S35" s="62">
        <f t="shared" si="7"/>
        <v>18</v>
      </c>
    </row>
    <row r="36" spans="1:19" x14ac:dyDescent="0.3">
      <c r="A36" s="77" t="s">
        <v>1050</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1052</v>
      </c>
      <c r="B37" s="59">
        <f>VLOOKUP($A37,'Return Data'!$B$7:$R$2292,3,0)</f>
        <v>44958</v>
      </c>
      <c r="C37" s="60">
        <f>VLOOKUP($A37,'Return Data'!$B$7:$R$2292,4,0)</f>
        <v>61.381399999999999</v>
      </c>
      <c r="D37" s="60">
        <f>VLOOKUP($A37,'Return Data'!$B$7:$R$2292,9,0)</f>
        <v>7.8815999999999997</v>
      </c>
      <c r="E37" s="61">
        <f t="shared" si="0"/>
        <v>12</v>
      </c>
      <c r="F37" s="60">
        <f>VLOOKUP($A37,'Return Data'!$B$7:$R$2292,10,0)</f>
        <v>7.8436000000000003</v>
      </c>
      <c r="G37" s="61">
        <f t="shared" si="1"/>
        <v>13</v>
      </c>
      <c r="H37" s="60">
        <f>VLOOKUP($A37,'Return Data'!$B$7:$R$2292,11,0)</f>
        <v>6.2061000000000002</v>
      </c>
      <c r="I37" s="61">
        <f t="shared" si="2"/>
        <v>8</v>
      </c>
      <c r="J37" s="60">
        <f>VLOOKUP($A37,'Return Data'!$B$7:$R$2292,12,0)</f>
        <v>15.349299999999999</v>
      </c>
      <c r="K37" s="61">
        <f t="shared" si="3"/>
        <v>2</v>
      </c>
      <c r="L37" s="60">
        <f>VLOOKUP($A37,'Return Data'!$B$7:$R$2292,13,0)</f>
        <v>11.1974</v>
      </c>
      <c r="M37" s="61">
        <f t="shared" si="4"/>
        <v>2</v>
      </c>
      <c r="N37" s="60">
        <f>VLOOKUP($A37,'Return Data'!$B$7:$R$2292,17,0)</f>
        <v>10.3757</v>
      </c>
      <c r="O37" s="61">
        <f t="shared" si="5"/>
        <v>2</v>
      </c>
      <c r="P37" s="60">
        <f>VLOOKUP($A37,'Return Data'!$B$7:$R$2292,14,0)</f>
        <v>8.6015999999999995</v>
      </c>
      <c r="Q37" s="61">
        <f t="shared" si="6"/>
        <v>2</v>
      </c>
      <c r="R37" s="60">
        <f>VLOOKUP($A37,'Return Data'!$B$7:$R$2292,16,0)</f>
        <v>7.6407999999999996</v>
      </c>
      <c r="S37" s="62">
        <f t="shared" si="7"/>
        <v>15</v>
      </c>
    </row>
    <row r="38" spans="1:19" x14ac:dyDescent="0.3">
      <c r="A38" s="77" t="s">
        <v>1025</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1027</v>
      </c>
      <c r="B39" s="59">
        <f>VLOOKUP($A39,'Return Data'!$B$7:$R$2292,3,0)</f>
        <v>44958</v>
      </c>
      <c r="C39" s="60">
        <f>VLOOKUP($A39,'Return Data'!$B$7:$R$2292,4,0)</f>
        <v>15.399900000000001</v>
      </c>
      <c r="D39" s="60">
        <f>VLOOKUP($A39,'Return Data'!$B$7:$R$2292,9,0)</f>
        <v>7.3384</v>
      </c>
      <c r="E39" s="61">
        <f t="shared" si="0"/>
        <v>15</v>
      </c>
      <c r="F39" s="60">
        <f>VLOOKUP($A39,'Return Data'!$B$7:$R$2292,10,0)</f>
        <v>7.4405999999999999</v>
      </c>
      <c r="G39" s="61">
        <f t="shared" si="1"/>
        <v>19</v>
      </c>
      <c r="H39" s="60">
        <f>VLOOKUP($A39,'Return Data'!$B$7:$R$2292,11,0)</f>
        <v>5.4611000000000001</v>
      </c>
      <c r="I39" s="61">
        <f t="shared" si="2"/>
        <v>18</v>
      </c>
      <c r="J39" s="60">
        <f>VLOOKUP($A39,'Return Data'!$B$7:$R$2292,12,0)</f>
        <v>4.1567999999999996</v>
      </c>
      <c r="K39" s="61">
        <f t="shared" si="3"/>
        <v>16</v>
      </c>
      <c r="L39" s="60">
        <f>VLOOKUP($A39,'Return Data'!$B$7:$R$2292,13,0)</f>
        <v>3.2587000000000002</v>
      </c>
      <c r="M39" s="61">
        <f t="shared" si="4"/>
        <v>18</v>
      </c>
      <c r="N39" s="60">
        <f>VLOOKUP($A39,'Return Data'!$B$7:$R$2292,17,0)</f>
        <v>4.9344999999999999</v>
      </c>
      <c r="O39" s="61">
        <f t="shared" si="5"/>
        <v>5</v>
      </c>
      <c r="P39" s="60">
        <f>VLOOKUP($A39,'Return Data'!$B$7:$R$2292,14,0)</f>
        <v>3.1890000000000001</v>
      </c>
      <c r="Q39" s="61">
        <f t="shared" si="6"/>
        <v>25</v>
      </c>
      <c r="R39" s="60">
        <f>VLOOKUP($A39,'Return Data'!$B$7:$R$2292,16,0)</f>
        <v>5.6569000000000003</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6.2785593749999986</v>
      </c>
      <c r="E41" s="83"/>
      <c r="F41" s="84">
        <f>AVERAGE(F8:F39)</f>
        <v>6.5337312499999998</v>
      </c>
      <c r="G41" s="83"/>
      <c r="H41" s="84">
        <f>AVERAGE(H8:H39)</f>
        <v>4.8605718749999998</v>
      </c>
      <c r="I41" s="83"/>
      <c r="J41" s="84">
        <f>AVERAGE(J8:J39)</f>
        <v>4.6475250000000008</v>
      </c>
      <c r="K41" s="83"/>
      <c r="L41" s="84">
        <f>AVERAGE(L8:L39)</f>
        <v>3.9743062500000002</v>
      </c>
      <c r="M41" s="83"/>
      <c r="N41" s="84">
        <f>AVERAGE(N8:N39)</f>
        <v>3.5926062499999998</v>
      </c>
      <c r="O41" s="83"/>
      <c r="P41" s="84">
        <f>AVERAGE(P8:P39)</f>
        <v>4.341874999999999</v>
      </c>
      <c r="Q41" s="83"/>
      <c r="R41" s="84">
        <f>AVERAGE(R8:R39)</f>
        <v>6.2444125000000001</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-2.9073000000000002</v>
      </c>
      <c r="Q42" s="83"/>
      <c r="R42" s="84">
        <f>MIN(R8:R39)</f>
        <v>0</v>
      </c>
      <c r="S42" s="85"/>
    </row>
    <row r="43" spans="1:19" ht="15" thickBot="1" x14ac:dyDescent="0.35">
      <c r="A43" s="86" t="s">
        <v>29</v>
      </c>
      <c r="B43" s="87"/>
      <c r="C43" s="87"/>
      <c r="D43" s="88">
        <f>MAX(D8:D39)</f>
        <v>10.442299999999999</v>
      </c>
      <c r="E43" s="87"/>
      <c r="F43" s="88">
        <f>MAX(F8:F39)</f>
        <v>10.934200000000001</v>
      </c>
      <c r="G43" s="87"/>
      <c r="H43" s="88">
        <f>MAX(H8:H39)</f>
        <v>10.559900000000001</v>
      </c>
      <c r="I43" s="87"/>
      <c r="J43" s="88">
        <f>MAX(J8:J39)</f>
        <v>26.2652</v>
      </c>
      <c r="K43" s="87"/>
      <c r="L43" s="88">
        <f>MAX(L8:L39)</f>
        <v>25.613299999999999</v>
      </c>
      <c r="M43" s="87"/>
      <c r="N43" s="88">
        <f>MAX(N8:N39)</f>
        <v>15.7529</v>
      </c>
      <c r="O43" s="87"/>
      <c r="P43" s="88">
        <f>MAX(P8:P39)</f>
        <v>13.0991</v>
      </c>
      <c r="Q43" s="87"/>
      <c r="R43" s="88">
        <f>MAX(R8:R39)</f>
        <v>9.0027000000000008</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889</v>
      </c>
      <c r="B8" s="59">
        <f>VLOOKUP($A8,'Return Data'!$B$7:$R$2292,3,0)</f>
        <v>44958</v>
      </c>
      <c r="C8" s="60">
        <f>VLOOKUP($A8,'Return Data'!$B$7:$R$2292,4,0)</f>
        <v>372.52</v>
      </c>
      <c r="D8" s="60">
        <f>VLOOKUP($A8,'Return Data'!$B$7:$R$2292,10,0)</f>
        <v>-2.8883999999999999</v>
      </c>
      <c r="E8" s="61">
        <f t="shared" ref="E8:E34" si="0">RANK(D8,D$8:D$34,0)</f>
        <v>12</v>
      </c>
      <c r="F8" s="60">
        <f>VLOOKUP($A8,'Return Data'!$B$7:$R$2292,11,0)</f>
        <v>1.9261999999999999</v>
      </c>
      <c r="G8" s="61">
        <f t="shared" ref="G8:G34" si="1">RANK(F8,F$8:F$34,0)</f>
        <v>13</v>
      </c>
      <c r="H8" s="60">
        <f>VLOOKUP($A8,'Return Data'!$B$7:$R$2292,12,0)</f>
        <v>4.5083000000000002</v>
      </c>
      <c r="I8" s="61">
        <f t="shared" ref="I8:I34" si="2">RANK(H8,H$8:H$34,0)</f>
        <v>11</v>
      </c>
      <c r="J8" s="60">
        <f>VLOOKUP($A8,'Return Data'!$B$7:$R$2292,13,0)</f>
        <v>7.5200000000000003E-2</v>
      </c>
      <c r="K8" s="61">
        <f t="shared" ref="K8:K34" si="3">RANK(J8,J$8:J$34,0)</f>
        <v>12</v>
      </c>
      <c r="L8" s="60">
        <f>VLOOKUP($A8,'Return Data'!$B$7:$R$2292,17,0)</f>
        <v>12.7448</v>
      </c>
      <c r="M8" s="61">
        <f t="shared" ref="M8:M34" si="4">RANK(L8,L$8:L$34,0)</f>
        <v>9</v>
      </c>
      <c r="N8" s="60">
        <f>VLOOKUP($A8,'Return Data'!$B$7:$R$2292,14,0)</f>
        <v>14.7836</v>
      </c>
      <c r="O8" s="61">
        <f t="shared" ref="O8:O34" si="5">RANK(N8,N$8:N$34,0)</f>
        <v>11</v>
      </c>
      <c r="P8" s="60">
        <f>VLOOKUP($A8,'Return Data'!$B$7:$R$2292,15,0)</f>
        <v>9.4092000000000002</v>
      </c>
      <c r="Q8" s="61">
        <f t="shared" ref="Q8:Q25" si="6">RANK(P8,P$8:P$34,0)</f>
        <v>17</v>
      </c>
      <c r="R8" s="60">
        <f>VLOOKUP($A8,'Return Data'!$B$7:$R$2292,16,0)</f>
        <v>13.893800000000001</v>
      </c>
      <c r="S8" s="62">
        <f t="shared" ref="S8:S34" si="7">RANK(R8,R$8:R$34,0)</f>
        <v>11</v>
      </c>
    </row>
    <row r="9" spans="1:20" x14ac:dyDescent="0.3">
      <c r="A9" s="58" t="s">
        <v>890</v>
      </c>
      <c r="B9" s="59">
        <f>VLOOKUP($A9,'Return Data'!$B$7:$R$2292,3,0)</f>
        <v>44958</v>
      </c>
      <c r="C9" s="60">
        <f>VLOOKUP($A9,'Return Data'!$B$7:$R$2292,4,0)</f>
        <v>47.36</v>
      </c>
      <c r="D9" s="60">
        <f>VLOOKUP($A9,'Return Data'!$B$7:$R$2292,10,0)</f>
        <v>-5.7324999999999999</v>
      </c>
      <c r="E9" s="61">
        <f t="shared" si="0"/>
        <v>26</v>
      </c>
      <c r="F9" s="60">
        <f>VLOOKUP($A9,'Return Data'!$B$7:$R$2292,11,0)</f>
        <v>-2.7915000000000001</v>
      </c>
      <c r="G9" s="61">
        <f t="shared" si="1"/>
        <v>26</v>
      </c>
      <c r="H9" s="60">
        <f>VLOOKUP($A9,'Return Data'!$B$7:$R$2292,12,0)</f>
        <v>-1.3744000000000001</v>
      </c>
      <c r="I9" s="61">
        <f t="shared" si="2"/>
        <v>26</v>
      </c>
      <c r="J9" s="60">
        <f>VLOOKUP($A9,'Return Data'!$B$7:$R$2292,13,0)</f>
        <v>-6.7717000000000001</v>
      </c>
      <c r="K9" s="61">
        <f t="shared" si="3"/>
        <v>27</v>
      </c>
      <c r="L9" s="60">
        <f>VLOOKUP($A9,'Return Data'!$B$7:$R$2292,17,0)</f>
        <v>6.3922999999999996</v>
      </c>
      <c r="M9" s="61">
        <f t="shared" si="4"/>
        <v>26</v>
      </c>
      <c r="N9" s="60">
        <f>VLOOKUP($A9,'Return Data'!$B$7:$R$2292,14,0)</f>
        <v>10.565300000000001</v>
      </c>
      <c r="O9" s="61">
        <f t="shared" si="5"/>
        <v>24</v>
      </c>
      <c r="P9" s="60">
        <f>VLOOKUP($A9,'Return Data'!$B$7:$R$2292,15,0)</f>
        <v>11.722899999999999</v>
      </c>
      <c r="Q9" s="61">
        <f t="shared" si="6"/>
        <v>2</v>
      </c>
      <c r="R9" s="60">
        <f>VLOOKUP($A9,'Return Data'!$B$7:$R$2292,16,0)</f>
        <v>14.405799999999999</v>
      </c>
      <c r="S9" s="62">
        <f t="shared" si="7"/>
        <v>6</v>
      </c>
    </row>
    <row r="10" spans="1:20" x14ac:dyDescent="0.3">
      <c r="A10" s="58" t="s">
        <v>1921</v>
      </c>
      <c r="B10" s="59">
        <f>VLOOKUP($A10,'Return Data'!$B$7:$R$2292,3,0)</f>
        <v>44958</v>
      </c>
      <c r="C10" s="60">
        <f>VLOOKUP($A10,'Return Data'!$B$7:$R$2292,4,0)</f>
        <v>158.81020000000001</v>
      </c>
      <c r="D10" s="60">
        <f>VLOOKUP($A10,'Return Data'!$B$7:$R$2292,10,0)</f>
        <v>-2.7265000000000001</v>
      </c>
      <c r="E10" s="61">
        <f t="shared" si="0"/>
        <v>11</v>
      </c>
      <c r="F10" s="60">
        <f>VLOOKUP($A10,'Return Data'!$B$7:$R$2292,11,0)</f>
        <v>2.4049</v>
      </c>
      <c r="G10" s="61">
        <f t="shared" si="1"/>
        <v>9</v>
      </c>
      <c r="H10" s="60">
        <f>VLOOKUP($A10,'Return Data'!$B$7:$R$2292,12,0)</f>
        <v>5.6509</v>
      </c>
      <c r="I10" s="61">
        <f t="shared" si="2"/>
        <v>9</v>
      </c>
      <c r="J10" s="60">
        <f>VLOOKUP($A10,'Return Data'!$B$7:$R$2292,13,0)</f>
        <v>1.593</v>
      </c>
      <c r="K10" s="61">
        <f t="shared" si="3"/>
        <v>7</v>
      </c>
      <c r="L10" s="60">
        <f>VLOOKUP($A10,'Return Data'!$B$7:$R$2292,17,0)</f>
        <v>11.829000000000001</v>
      </c>
      <c r="M10" s="61">
        <f t="shared" si="4"/>
        <v>14</v>
      </c>
      <c r="N10" s="60">
        <f>VLOOKUP($A10,'Return Data'!$B$7:$R$2292,14,0)</f>
        <v>14.4877</v>
      </c>
      <c r="O10" s="61">
        <f t="shared" si="5"/>
        <v>13</v>
      </c>
      <c r="P10" s="60">
        <f>VLOOKUP($A10,'Return Data'!$B$7:$R$2292,15,0)</f>
        <v>11.349299999999999</v>
      </c>
      <c r="Q10" s="61">
        <f t="shared" si="6"/>
        <v>5</v>
      </c>
      <c r="R10" s="60">
        <f>VLOOKUP($A10,'Return Data'!$B$7:$R$2292,16,0)</f>
        <v>14.655200000000001</v>
      </c>
      <c r="S10" s="62">
        <f t="shared" si="7"/>
        <v>5</v>
      </c>
    </row>
    <row r="11" spans="1:20" x14ac:dyDescent="0.3">
      <c r="A11" s="58" t="s">
        <v>894</v>
      </c>
      <c r="B11" s="59">
        <f>VLOOKUP($A11,'Return Data'!$B$7:$R$2292,3,0)</f>
        <v>44958</v>
      </c>
      <c r="C11" s="60">
        <f>VLOOKUP($A11,'Return Data'!$B$7:$R$2292,4,0)</f>
        <v>46.1</v>
      </c>
      <c r="D11" s="60">
        <f>VLOOKUP($A11,'Return Data'!$B$7:$R$2292,10,0)</f>
        <v>-3.0901999999999998</v>
      </c>
      <c r="E11" s="61">
        <f t="shared" si="0"/>
        <v>15</v>
      </c>
      <c r="F11" s="60">
        <f>VLOOKUP($A11,'Return Data'!$B$7:$R$2292,11,0)</f>
        <v>2.2172999999999998</v>
      </c>
      <c r="G11" s="61">
        <f t="shared" si="1"/>
        <v>10</v>
      </c>
      <c r="H11" s="60">
        <f>VLOOKUP($A11,'Return Data'!$B$7:$R$2292,12,0)</f>
        <v>4.4168000000000003</v>
      </c>
      <c r="I11" s="61">
        <f t="shared" si="2"/>
        <v>12</v>
      </c>
      <c r="J11" s="60">
        <f>VLOOKUP($A11,'Return Data'!$B$7:$R$2292,13,0)</f>
        <v>-0.58230000000000004</v>
      </c>
      <c r="K11" s="61">
        <f t="shared" si="3"/>
        <v>16</v>
      </c>
      <c r="L11" s="60">
        <f>VLOOKUP($A11,'Return Data'!$B$7:$R$2292,17,0)</f>
        <v>11.366400000000001</v>
      </c>
      <c r="M11" s="61">
        <f t="shared" si="4"/>
        <v>16</v>
      </c>
      <c r="N11" s="60">
        <f>VLOOKUP($A11,'Return Data'!$B$7:$R$2292,14,0)</f>
        <v>16.000399999999999</v>
      </c>
      <c r="O11" s="61">
        <f t="shared" si="5"/>
        <v>4</v>
      </c>
      <c r="P11" s="60">
        <f>VLOOKUP($A11,'Return Data'!$B$7:$R$2292,15,0)</f>
        <v>13.4597</v>
      </c>
      <c r="Q11" s="61">
        <f t="shared" si="6"/>
        <v>1</v>
      </c>
      <c r="R11" s="60">
        <f>VLOOKUP($A11,'Return Data'!$B$7:$R$2292,16,0)</f>
        <v>14.2501</v>
      </c>
      <c r="S11" s="62">
        <f t="shared" si="7"/>
        <v>7</v>
      </c>
    </row>
    <row r="12" spans="1:20" x14ac:dyDescent="0.3">
      <c r="A12" s="58" t="s">
        <v>896</v>
      </c>
      <c r="B12" s="59">
        <f>VLOOKUP($A12,'Return Data'!$B$7:$R$2292,3,0)</f>
        <v>44958</v>
      </c>
      <c r="C12" s="60">
        <f>VLOOKUP($A12,'Return Data'!$B$7:$R$2292,4,0)</f>
        <v>310.524</v>
      </c>
      <c r="D12" s="60">
        <f>VLOOKUP($A12,'Return Data'!$B$7:$R$2292,10,0)</f>
        <v>-3.3075000000000001</v>
      </c>
      <c r="E12" s="61">
        <f t="shared" si="0"/>
        <v>16</v>
      </c>
      <c r="F12" s="60">
        <f>VLOOKUP($A12,'Return Data'!$B$7:$R$2292,11,0)</f>
        <v>2.2120000000000002</v>
      </c>
      <c r="G12" s="61">
        <f t="shared" si="1"/>
        <v>11</v>
      </c>
      <c r="H12" s="60">
        <f>VLOOKUP($A12,'Return Data'!$B$7:$R$2292,12,0)</f>
        <v>7.0311000000000003</v>
      </c>
      <c r="I12" s="61">
        <f t="shared" si="2"/>
        <v>3</v>
      </c>
      <c r="J12" s="60">
        <f>VLOOKUP($A12,'Return Data'!$B$7:$R$2292,13,0)</f>
        <v>0.31040000000000001</v>
      </c>
      <c r="K12" s="61">
        <f t="shared" si="3"/>
        <v>10</v>
      </c>
      <c r="L12" s="60">
        <f>VLOOKUP($A12,'Return Data'!$B$7:$R$2292,17,0)</f>
        <v>8.9193999999999996</v>
      </c>
      <c r="M12" s="61">
        <f t="shared" si="4"/>
        <v>23</v>
      </c>
      <c r="N12" s="60">
        <f>VLOOKUP($A12,'Return Data'!$B$7:$R$2292,14,0)</f>
        <v>9.6667000000000005</v>
      </c>
      <c r="O12" s="61">
        <f t="shared" si="5"/>
        <v>26</v>
      </c>
      <c r="P12" s="60">
        <f>VLOOKUP($A12,'Return Data'!$B$7:$R$2292,15,0)</f>
        <v>7.73</v>
      </c>
      <c r="Q12" s="61">
        <f t="shared" si="6"/>
        <v>24</v>
      </c>
      <c r="R12" s="60">
        <f>VLOOKUP($A12,'Return Data'!$B$7:$R$2292,16,0)</f>
        <v>10.716100000000001</v>
      </c>
      <c r="S12" s="62">
        <f t="shared" si="7"/>
        <v>24</v>
      </c>
    </row>
    <row r="13" spans="1:20" x14ac:dyDescent="0.3">
      <c r="A13" s="58" t="s">
        <v>898</v>
      </c>
      <c r="B13" s="59">
        <f>VLOOKUP($A13,'Return Data'!$B$7:$R$2292,3,0)</f>
        <v>44958</v>
      </c>
      <c r="C13" s="60">
        <f>VLOOKUP($A13,'Return Data'!$B$7:$R$2292,4,0)</f>
        <v>61.15</v>
      </c>
      <c r="D13" s="60">
        <f>VLOOKUP($A13,'Return Data'!$B$7:$R$2292,10,0)</f>
        <v>-1.7513000000000001</v>
      </c>
      <c r="E13" s="61">
        <f t="shared" si="0"/>
        <v>5</v>
      </c>
      <c r="F13" s="60">
        <f>VLOOKUP($A13,'Return Data'!$B$7:$R$2292,11,0)</f>
        <v>3.8024</v>
      </c>
      <c r="G13" s="61">
        <f t="shared" si="1"/>
        <v>6</v>
      </c>
      <c r="H13" s="60">
        <f>VLOOKUP($A13,'Return Data'!$B$7:$R$2292,12,0)</f>
        <v>6.016</v>
      </c>
      <c r="I13" s="61">
        <f t="shared" si="2"/>
        <v>8</v>
      </c>
      <c r="J13" s="60">
        <f>VLOOKUP($A13,'Return Data'!$B$7:$R$2292,13,0)</f>
        <v>2.0868000000000002</v>
      </c>
      <c r="K13" s="61">
        <f t="shared" si="3"/>
        <v>5</v>
      </c>
      <c r="L13" s="60">
        <f>VLOOKUP($A13,'Return Data'!$B$7:$R$2292,17,0)</f>
        <v>12.858000000000001</v>
      </c>
      <c r="M13" s="61">
        <f t="shared" si="4"/>
        <v>8</v>
      </c>
      <c r="N13" s="60">
        <f>VLOOKUP($A13,'Return Data'!$B$7:$R$2292,14,0)</f>
        <v>15.0442</v>
      </c>
      <c r="O13" s="61">
        <f t="shared" si="5"/>
        <v>9</v>
      </c>
      <c r="P13" s="60">
        <f>VLOOKUP($A13,'Return Data'!$B$7:$R$2292,15,0)</f>
        <v>11.395099999999999</v>
      </c>
      <c r="Q13" s="61">
        <f t="shared" si="6"/>
        <v>4</v>
      </c>
      <c r="R13" s="60">
        <f>VLOOKUP($A13,'Return Data'!$B$7:$R$2292,16,0)</f>
        <v>14.004</v>
      </c>
      <c r="S13" s="62">
        <f t="shared" si="7"/>
        <v>10</v>
      </c>
    </row>
    <row r="14" spans="1:20" x14ac:dyDescent="0.3">
      <c r="A14" s="58" t="s">
        <v>900</v>
      </c>
      <c r="B14" s="59">
        <f>VLOOKUP($A14,'Return Data'!$B$7:$R$2292,3,0)</f>
        <v>44958</v>
      </c>
      <c r="C14" s="60">
        <f>VLOOKUP($A14,'Return Data'!$B$7:$R$2292,4,0)</f>
        <v>740.5883</v>
      </c>
      <c r="D14" s="60">
        <f>VLOOKUP($A14,'Return Data'!$B$7:$R$2292,10,0)</f>
        <v>-1.9342999999999999</v>
      </c>
      <c r="E14" s="61">
        <f t="shared" si="0"/>
        <v>8</v>
      </c>
      <c r="F14" s="60">
        <f>VLOOKUP($A14,'Return Data'!$B$7:$R$2292,11,0)</f>
        <v>0.4199</v>
      </c>
      <c r="G14" s="61">
        <f t="shared" si="1"/>
        <v>20</v>
      </c>
      <c r="H14" s="60">
        <f>VLOOKUP($A14,'Return Data'!$B$7:$R$2292,12,0)</f>
        <v>2.2328999999999999</v>
      </c>
      <c r="I14" s="61">
        <f t="shared" si="2"/>
        <v>19</v>
      </c>
      <c r="J14" s="60">
        <f>VLOOKUP($A14,'Return Data'!$B$7:$R$2292,13,0)</f>
        <v>-3.2823000000000002</v>
      </c>
      <c r="K14" s="61">
        <f t="shared" si="3"/>
        <v>22</v>
      </c>
      <c r="L14" s="60">
        <f>VLOOKUP($A14,'Return Data'!$B$7:$R$2292,17,0)</f>
        <v>10.1206</v>
      </c>
      <c r="M14" s="61">
        <f t="shared" si="4"/>
        <v>19</v>
      </c>
      <c r="N14" s="60">
        <f>VLOOKUP($A14,'Return Data'!$B$7:$R$2292,14,0)</f>
        <v>14.1343</v>
      </c>
      <c r="O14" s="61">
        <f t="shared" si="5"/>
        <v>16</v>
      </c>
      <c r="P14" s="60">
        <f>VLOOKUP($A14,'Return Data'!$B$7:$R$2292,15,0)</f>
        <v>8.2506000000000004</v>
      </c>
      <c r="Q14" s="61">
        <f t="shared" si="6"/>
        <v>22</v>
      </c>
      <c r="R14" s="60">
        <f>VLOOKUP($A14,'Return Data'!$B$7:$R$2292,16,0)</f>
        <v>11.8912</v>
      </c>
      <c r="S14" s="62">
        <f t="shared" si="7"/>
        <v>22</v>
      </c>
    </row>
    <row r="15" spans="1:20" x14ac:dyDescent="0.3">
      <c r="A15" s="58" t="s">
        <v>902</v>
      </c>
      <c r="B15" s="59">
        <f>VLOOKUP($A15,'Return Data'!$B$7:$R$2292,3,0)</f>
        <v>44958</v>
      </c>
      <c r="C15" s="60">
        <f>VLOOKUP($A15,'Return Data'!$B$7:$R$2292,4,0)</f>
        <v>789.53800000000001</v>
      </c>
      <c r="D15" s="60">
        <f>VLOOKUP($A15,'Return Data'!$B$7:$R$2292,10,0)</f>
        <v>-1.1778999999999999</v>
      </c>
      <c r="E15" s="61">
        <f t="shared" si="0"/>
        <v>2</v>
      </c>
      <c r="F15" s="60">
        <f>VLOOKUP($A15,'Return Data'!$B$7:$R$2292,11,0)</f>
        <v>4.7655000000000003</v>
      </c>
      <c r="G15" s="61">
        <f t="shared" si="1"/>
        <v>3</v>
      </c>
      <c r="H15" s="60">
        <f>VLOOKUP($A15,'Return Data'!$B$7:$R$2292,12,0)</f>
        <v>8.0344999999999995</v>
      </c>
      <c r="I15" s="61">
        <f t="shared" si="2"/>
        <v>2</v>
      </c>
      <c r="J15" s="60">
        <f>VLOOKUP($A15,'Return Data'!$B$7:$R$2292,13,0)</f>
        <v>5.9752999999999998</v>
      </c>
      <c r="K15" s="61">
        <f t="shared" si="3"/>
        <v>2</v>
      </c>
      <c r="L15" s="60">
        <f>VLOOKUP($A15,'Return Data'!$B$7:$R$2292,17,0)</f>
        <v>16.1325</v>
      </c>
      <c r="M15" s="61">
        <f t="shared" si="4"/>
        <v>2</v>
      </c>
      <c r="N15" s="60">
        <f>VLOOKUP($A15,'Return Data'!$B$7:$R$2292,14,0)</f>
        <v>15.7043</v>
      </c>
      <c r="O15" s="61">
        <f t="shared" si="5"/>
        <v>5</v>
      </c>
      <c r="P15" s="60">
        <f>VLOOKUP($A15,'Return Data'!$B$7:$R$2292,15,0)</f>
        <v>9.7481000000000009</v>
      </c>
      <c r="Q15" s="61">
        <f t="shared" si="6"/>
        <v>15</v>
      </c>
      <c r="R15" s="60">
        <f>VLOOKUP($A15,'Return Data'!$B$7:$R$2292,16,0)</f>
        <v>13.182499999999999</v>
      </c>
      <c r="S15" s="62">
        <f t="shared" si="7"/>
        <v>16</v>
      </c>
    </row>
    <row r="16" spans="1:20" x14ac:dyDescent="0.3">
      <c r="A16" t="s">
        <v>2034</v>
      </c>
      <c r="B16" s="59">
        <f>VLOOKUP($A16,'Return Data'!$B$7:$R$2292,3,0)</f>
        <v>44958</v>
      </c>
      <c r="C16" s="60">
        <f>VLOOKUP($A16,'Return Data'!$B$7:$R$2292,4,0)</f>
        <v>336.51830000000001</v>
      </c>
      <c r="D16" s="60">
        <f>VLOOKUP($A16,'Return Data'!$B$7:$R$2292,10,0)</f>
        <v>-4.6738999999999997</v>
      </c>
      <c r="E16" s="61">
        <f t="shared" si="0"/>
        <v>23</v>
      </c>
      <c r="F16" s="60">
        <f>VLOOKUP($A16,'Return Data'!$B$7:$R$2292,11,0)</f>
        <v>-0.67669999999999997</v>
      </c>
      <c r="G16" s="61">
        <f t="shared" si="1"/>
        <v>23</v>
      </c>
      <c r="H16" s="60">
        <f>VLOOKUP($A16,'Return Data'!$B$7:$R$2292,12,0)</f>
        <v>3.1116999999999999</v>
      </c>
      <c r="I16" s="61">
        <f t="shared" si="2"/>
        <v>17</v>
      </c>
      <c r="J16" s="60">
        <f>VLOOKUP($A16,'Return Data'!$B$7:$R$2292,13,0)</f>
        <v>-3.1023000000000001</v>
      </c>
      <c r="K16" s="61">
        <f t="shared" si="3"/>
        <v>21</v>
      </c>
      <c r="L16" s="60">
        <f>VLOOKUP($A16,'Return Data'!$B$7:$R$2292,17,0)</f>
        <v>8.4075000000000006</v>
      </c>
      <c r="M16" s="61">
        <f t="shared" si="4"/>
        <v>24</v>
      </c>
      <c r="N16" s="60">
        <f>VLOOKUP($A16,'Return Data'!$B$7:$R$2292,14,0)</f>
        <v>12.233599999999999</v>
      </c>
      <c r="O16" s="61">
        <f t="shared" si="5"/>
        <v>21</v>
      </c>
      <c r="P16" s="60">
        <f>VLOOKUP($A16,'Return Data'!$B$7:$R$2292,15,0)</f>
        <v>8.9009999999999998</v>
      </c>
      <c r="Q16" s="61">
        <f t="shared" si="6"/>
        <v>21</v>
      </c>
      <c r="R16" s="60">
        <f>VLOOKUP($A16,'Return Data'!$B$7:$R$2292,16,0)</f>
        <v>12.004899999999999</v>
      </c>
      <c r="S16" s="62">
        <f t="shared" si="7"/>
        <v>19</v>
      </c>
    </row>
    <row r="17" spans="1:19" x14ac:dyDescent="0.3">
      <c r="A17" s="58" t="s">
        <v>904</v>
      </c>
      <c r="B17" s="59">
        <f>VLOOKUP($A17,'Return Data'!$B$7:$R$2292,3,0)</f>
        <v>44958</v>
      </c>
      <c r="C17" s="60">
        <f>VLOOKUP($A17,'Return Data'!$B$7:$R$2292,4,0)</f>
        <v>73.900000000000006</v>
      </c>
      <c r="D17" s="60">
        <f>VLOOKUP($A17,'Return Data'!$B$7:$R$2292,10,0)</f>
        <v>-2.0154000000000001</v>
      </c>
      <c r="E17" s="61">
        <f t="shared" si="0"/>
        <v>10</v>
      </c>
      <c r="F17" s="60">
        <f>VLOOKUP($A17,'Return Data'!$B$7:$R$2292,11,0)</f>
        <v>4.1284999999999998</v>
      </c>
      <c r="G17" s="61">
        <f t="shared" si="1"/>
        <v>4</v>
      </c>
      <c r="H17" s="60">
        <f>VLOOKUP($A17,'Return Data'!$B$7:$R$2292,12,0)</f>
        <v>6.5456000000000003</v>
      </c>
      <c r="I17" s="61">
        <f t="shared" si="2"/>
        <v>5</v>
      </c>
      <c r="J17" s="60">
        <f>VLOOKUP($A17,'Return Data'!$B$7:$R$2292,13,0)</f>
        <v>2.8102</v>
      </c>
      <c r="K17" s="61">
        <f t="shared" si="3"/>
        <v>4</v>
      </c>
      <c r="L17" s="60">
        <f>VLOOKUP($A17,'Return Data'!$B$7:$R$2292,17,0)</f>
        <v>14.9681</v>
      </c>
      <c r="M17" s="61">
        <f t="shared" si="4"/>
        <v>3</v>
      </c>
      <c r="N17" s="60">
        <f>VLOOKUP($A17,'Return Data'!$B$7:$R$2292,14,0)</f>
        <v>16.4739</v>
      </c>
      <c r="O17" s="61">
        <f t="shared" si="5"/>
        <v>1</v>
      </c>
      <c r="P17" s="60">
        <f>VLOOKUP($A17,'Return Data'!$B$7:$R$2292,15,0)</f>
        <v>11.133800000000001</v>
      </c>
      <c r="Q17" s="61">
        <f t="shared" si="6"/>
        <v>6</v>
      </c>
      <c r="R17" s="60">
        <f>VLOOKUP($A17,'Return Data'!$B$7:$R$2292,16,0)</f>
        <v>14.6812</v>
      </c>
      <c r="S17" s="62">
        <f t="shared" si="7"/>
        <v>4</v>
      </c>
    </row>
    <row r="18" spans="1:19" x14ac:dyDescent="0.3">
      <c r="A18" s="58" t="s">
        <v>906</v>
      </c>
      <c r="B18" s="59">
        <f>VLOOKUP($A18,'Return Data'!$B$7:$R$2292,3,0)</f>
        <v>44958</v>
      </c>
      <c r="C18" s="60">
        <f>VLOOKUP($A18,'Return Data'!$B$7:$R$2292,4,0)</f>
        <v>44.02</v>
      </c>
      <c r="D18" s="60">
        <f>VLOOKUP($A18,'Return Data'!$B$7:$R$2292,10,0)</f>
        <v>-3.8654999999999999</v>
      </c>
      <c r="E18" s="61">
        <f t="shared" si="0"/>
        <v>19</v>
      </c>
      <c r="F18" s="60">
        <f>VLOOKUP($A18,'Return Data'!$B$7:$R$2292,11,0)</f>
        <v>1.1720999999999999</v>
      </c>
      <c r="G18" s="61">
        <f t="shared" si="1"/>
        <v>16</v>
      </c>
      <c r="H18" s="60">
        <f>VLOOKUP($A18,'Return Data'!$B$7:$R$2292,12,0)</f>
        <v>3.3332999999999999</v>
      </c>
      <c r="I18" s="61">
        <f t="shared" si="2"/>
        <v>15</v>
      </c>
      <c r="J18" s="60">
        <f>VLOOKUP($A18,'Return Data'!$B$7:$R$2292,13,0)</f>
        <v>-0.20399999999999999</v>
      </c>
      <c r="K18" s="61">
        <f t="shared" si="3"/>
        <v>14</v>
      </c>
      <c r="L18" s="60">
        <f>VLOOKUP($A18,'Return Data'!$B$7:$R$2292,17,0)</f>
        <v>14.819800000000001</v>
      </c>
      <c r="M18" s="61">
        <f t="shared" si="4"/>
        <v>4</v>
      </c>
      <c r="N18" s="60">
        <f>VLOOKUP($A18,'Return Data'!$B$7:$R$2292,14,0)</f>
        <v>16.440000000000001</v>
      </c>
      <c r="O18" s="61">
        <f t="shared" si="5"/>
        <v>2</v>
      </c>
      <c r="P18" s="60">
        <f>VLOOKUP($A18,'Return Data'!$B$7:$R$2292,15,0)</f>
        <v>11.116099999999999</v>
      </c>
      <c r="Q18" s="61">
        <f t="shared" si="6"/>
        <v>7</v>
      </c>
      <c r="R18" s="60">
        <f>VLOOKUP($A18,'Return Data'!$B$7:$R$2292,16,0)</f>
        <v>13.6166</v>
      </c>
      <c r="S18" s="62">
        <f t="shared" si="7"/>
        <v>13</v>
      </c>
    </row>
    <row r="19" spans="1:19" x14ac:dyDescent="0.3">
      <c r="A19" s="58" t="s">
        <v>907</v>
      </c>
      <c r="B19" s="59">
        <f>VLOOKUP($A19,'Return Data'!$B$7:$R$2292,3,0)</f>
        <v>44958</v>
      </c>
      <c r="C19" s="60">
        <f>VLOOKUP($A19,'Return Data'!$B$7:$R$2292,4,0)</f>
        <v>53.476999999999997</v>
      </c>
      <c r="D19" s="60">
        <f>VLOOKUP($A19,'Return Data'!$B$7:$R$2292,10,0)</f>
        <v>-4.8554000000000004</v>
      </c>
      <c r="E19" s="61">
        <f t="shared" si="0"/>
        <v>24</v>
      </c>
      <c r="F19" s="60">
        <f>VLOOKUP($A19,'Return Data'!$B$7:$R$2292,11,0)</f>
        <v>-1.7148000000000001</v>
      </c>
      <c r="G19" s="61">
        <f t="shared" si="1"/>
        <v>25</v>
      </c>
      <c r="H19" s="60">
        <f>VLOOKUP($A19,'Return Data'!$B$7:$R$2292,12,0)</f>
        <v>1.3013999999999999</v>
      </c>
      <c r="I19" s="61">
        <f t="shared" si="2"/>
        <v>22</v>
      </c>
      <c r="J19" s="60">
        <f>VLOOKUP($A19,'Return Data'!$B$7:$R$2292,13,0)</f>
        <v>-4.6925999999999997</v>
      </c>
      <c r="K19" s="61">
        <f t="shared" si="3"/>
        <v>25</v>
      </c>
      <c r="L19" s="60">
        <f>VLOOKUP($A19,'Return Data'!$B$7:$R$2292,17,0)</f>
        <v>9.4513999999999996</v>
      </c>
      <c r="M19" s="61">
        <f t="shared" si="4"/>
        <v>22</v>
      </c>
      <c r="N19" s="60">
        <f>VLOOKUP($A19,'Return Data'!$B$7:$R$2292,14,0)</f>
        <v>13.211399999999999</v>
      </c>
      <c r="O19" s="61">
        <f t="shared" si="5"/>
        <v>19</v>
      </c>
      <c r="P19" s="60">
        <f>VLOOKUP($A19,'Return Data'!$B$7:$R$2292,15,0)</f>
        <v>9.1964000000000006</v>
      </c>
      <c r="Q19" s="61">
        <f t="shared" si="6"/>
        <v>19</v>
      </c>
      <c r="R19" s="60">
        <f>VLOOKUP($A19,'Return Data'!$B$7:$R$2292,16,0)</f>
        <v>11.8947</v>
      </c>
      <c r="S19" s="62">
        <f t="shared" si="7"/>
        <v>21</v>
      </c>
    </row>
    <row r="20" spans="1:19" x14ac:dyDescent="0.3">
      <c r="A20" s="58" t="s">
        <v>909</v>
      </c>
      <c r="B20" s="59">
        <f>VLOOKUP($A20,'Return Data'!$B$7:$R$2292,3,0)</f>
        <v>44958</v>
      </c>
      <c r="C20" s="60">
        <f>VLOOKUP($A20,'Return Data'!$B$7:$R$2292,4,0)</f>
        <v>33.46</v>
      </c>
      <c r="D20" s="60">
        <f>VLOOKUP($A20,'Return Data'!$B$7:$R$2292,10,0)</f>
        <v>-3.4622000000000002</v>
      </c>
      <c r="E20" s="61">
        <f t="shared" si="0"/>
        <v>17</v>
      </c>
      <c r="F20" s="60">
        <f>VLOOKUP($A20,'Return Data'!$B$7:$R$2292,11,0)</f>
        <v>1.7948999999999999</v>
      </c>
      <c r="G20" s="61">
        <f t="shared" si="1"/>
        <v>14</v>
      </c>
      <c r="H20" s="60">
        <f>VLOOKUP($A20,'Return Data'!$B$7:$R$2292,12,0)</f>
        <v>4.1718999999999999</v>
      </c>
      <c r="I20" s="61">
        <f t="shared" si="2"/>
        <v>13</v>
      </c>
      <c r="J20" s="60">
        <f>VLOOKUP($A20,'Return Data'!$B$7:$R$2292,13,0)</f>
        <v>0.20960000000000001</v>
      </c>
      <c r="K20" s="61">
        <f t="shared" si="3"/>
        <v>11</v>
      </c>
      <c r="L20" s="60">
        <f>VLOOKUP($A20,'Return Data'!$B$7:$R$2292,17,0)</f>
        <v>10.025700000000001</v>
      </c>
      <c r="M20" s="61">
        <f t="shared" si="4"/>
        <v>20</v>
      </c>
      <c r="N20" s="60">
        <f>VLOOKUP($A20,'Return Data'!$B$7:$R$2292,14,0)</f>
        <v>10.7021</v>
      </c>
      <c r="O20" s="61">
        <f t="shared" si="5"/>
        <v>23</v>
      </c>
      <c r="P20" s="60">
        <f>VLOOKUP($A20,'Return Data'!$B$7:$R$2292,15,0)</f>
        <v>8.0831999999999997</v>
      </c>
      <c r="Q20" s="61">
        <f t="shared" si="6"/>
        <v>23</v>
      </c>
      <c r="R20" s="60">
        <f>VLOOKUP($A20,'Return Data'!$B$7:$R$2292,16,0)</f>
        <v>11.951599999999999</v>
      </c>
      <c r="S20" s="62">
        <f t="shared" si="7"/>
        <v>20</v>
      </c>
    </row>
    <row r="21" spans="1:19" x14ac:dyDescent="0.3">
      <c r="A21" s="58" t="s">
        <v>911</v>
      </c>
      <c r="B21" s="59">
        <f>VLOOKUP($A21,'Return Data'!$B$7:$R$2292,3,0)</f>
        <v>44958</v>
      </c>
      <c r="C21" s="60">
        <f>VLOOKUP($A21,'Return Data'!$B$7:$R$2292,4,0)</f>
        <v>48.93</v>
      </c>
      <c r="D21" s="60">
        <f>VLOOKUP($A21,'Return Data'!$B$7:$R$2292,10,0)</f>
        <v>-5.1744000000000003</v>
      </c>
      <c r="E21" s="61">
        <f t="shared" si="0"/>
        <v>25</v>
      </c>
      <c r="F21" s="60">
        <f>VLOOKUP($A21,'Return Data'!$B$7:$R$2292,11,0)</f>
        <v>-1.4302999999999999</v>
      </c>
      <c r="G21" s="61">
        <f t="shared" si="1"/>
        <v>24</v>
      </c>
      <c r="H21" s="60">
        <f>VLOOKUP($A21,'Return Data'!$B$7:$R$2292,12,0)</f>
        <v>0.3281</v>
      </c>
      <c r="I21" s="61">
        <f t="shared" si="2"/>
        <v>24</v>
      </c>
      <c r="J21" s="60">
        <f>VLOOKUP($A21,'Return Data'!$B$7:$R$2292,13,0)</f>
        <v>-6.3003</v>
      </c>
      <c r="K21" s="61">
        <f t="shared" si="3"/>
        <v>26</v>
      </c>
      <c r="L21" s="60">
        <f>VLOOKUP($A21,'Return Data'!$B$7:$R$2292,17,0)</f>
        <v>12.2545</v>
      </c>
      <c r="M21" s="61">
        <f t="shared" si="4"/>
        <v>12</v>
      </c>
      <c r="N21" s="60">
        <f>VLOOKUP($A21,'Return Data'!$B$7:$R$2292,14,0)</f>
        <v>13.4115</v>
      </c>
      <c r="O21" s="61">
        <f t="shared" si="5"/>
        <v>18</v>
      </c>
      <c r="P21" s="60">
        <f>VLOOKUP($A21,'Return Data'!$B$7:$R$2292,15,0)</f>
        <v>9.7439</v>
      </c>
      <c r="Q21" s="61">
        <f t="shared" si="6"/>
        <v>16</v>
      </c>
      <c r="R21" s="60">
        <f>VLOOKUP($A21,'Return Data'!$B$7:$R$2292,16,0)</f>
        <v>14.020099999999999</v>
      </c>
      <c r="S21" s="62">
        <f t="shared" si="7"/>
        <v>9</v>
      </c>
    </row>
    <row r="22" spans="1:19" x14ac:dyDescent="0.3">
      <c r="A22" s="58" t="s">
        <v>912</v>
      </c>
      <c r="B22" s="59">
        <f>VLOOKUP($A22,'Return Data'!$B$7:$R$2292,3,0)</f>
        <v>44958</v>
      </c>
      <c r="C22" s="60">
        <f>VLOOKUP($A22,'Return Data'!$B$7:$R$2292,4,0)</f>
        <v>112.4361</v>
      </c>
      <c r="D22" s="60">
        <f>VLOOKUP($A22,'Return Data'!$B$7:$R$2292,10,0)</f>
        <v>-1.5942000000000001</v>
      </c>
      <c r="E22" s="61">
        <f t="shared" si="0"/>
        <v>3</v>
      </c>
      <c r="F22" s="60">
        <f>VLOOKUP($A22,'Return Data'!$B$7:$R$2292,11,0)</f>
        <v>5.0008999999999997</v>
      </c>
      <c r="G22" s="61">
        <f t="shared" si="1"/>
        <v>1</v>
      </c>
      <c r="H22" s="60">
        <f>VLOOKUP($A22,'Return Data'!$B$7:$R$2292,12,0)</f>
        <v>6.7367999999999997</v>
      </c>
      <c r="I22" s="61">
        <f t="shared" si="2"/>
        <v>4</v>
      </c>
      <c r="J22" s="60">
        <f>VLOOKUP($A22,'Return Data'!$B$7:$R$2292,13,0)</f>
        <v>2.0617999999999999</v>
      </c>
      <c r="K22" s="61">
        <f t="shared" si="3"/>
        <v>6</v>
      </c>
      <c r="L22" s="60">
        <f>VLOOKUP($A22,'Return Data'!$B$7:$R$2292,17,0)</f>
        <v>12.3774</v>
      </c>
      <c r="M22" s="61">
        <f t="shared" si="4"/>
        <v>11</v>
      </c>
      <c r="N22" s="60">
        <f>VLOOKUP($A22,'Return Data'!$B$7:$R$2292,14,0)</f>
        <v>15.3758</v>
      </c>
      <c r="O22" s="61">
        <f t="shared" si="5"/>
        <v>8</v>
      </c>
      <c r="P22" s="60">
        <f>VLOOKUP($A22,'Return Data'!$B$7:$R$2292,15,0)</f>
        <v>9.7909000000000006</v>
      </c>
      <c r="Q22" s="61">
        <f t="shared" si="6"/>
        <v>13</v>
      </c>
      <c r="R22" s="60">
        <f>VLOOKUP($A22,'Return Data'!$B$7:$R$2292,16,0)</f>
        <v>11.888999999999999</v>
      </c>
      <c r="S22" s="62">
        <f t="shared" si="7"/>
        <v>23</v>
      </c>
    </row>
    <row r="23" spans="1:19" x14ac:dyDescent="0.3">
      <c r="A23" s="58" t="s">
        <v>1723</v>
      </c>
      <c r="B23" s="59">
        <f>VLOOKUP($A23,'Return Data'!$B$7:$R$2292,3,0)</f>
        <v>44958</v>
      </c>
      <c r="C23" s="60">
        <f>VLOOKUP($A23,'Return Data'!$B$7:$R$2292,4,0)</f>
        <v>420.90600000000001</v>
      </c>
      <c r="D23" s="60">
        <f>VLOOKUP($A23,'Return Data'!$B$7:$R$2292,10,0)</f>
        <v>-1.9799</v>
      </c>
      <c r="E23" s="61">
        <f t="shared" si="0"/>
        <v>9</v>
      </c>
      <c r="F23" s="60">
        <f>VLOOKUP($A23,'Return Data'!$B$7:$R$2292,11,0)</f>
        <v>2.8921000000000001</v>
      </c>
      <c r="G23" s="61">
        <f t="shared" si="1"/>
        <v>8</v>
      </c>
      <c r="H23" s="60">
        <f>VLOOKUP($A23,'Return Data'!$B$7:$R$2292,12,0)</f>
        <v>5.2572999999999999</v>
      </c>
      <c r="I23" s="61">
        <f t="shared" si="2"/>
        <v>10</v>
      </c>
      <c r="J23" s="60">
        <f>VLOOKUP($A23,'Return Data'!$B$7:$R$2292,13,0)</f>
        <v>0.96260000000000001</v>
      </c>
      <c r="K23" s="61">
        <f t="shared" si="3"/>
        <v>9</v>
      </c>
      <c r="L23" s="60">
        <f>VLOOKUP($A23,'Return Data'!$B$7:$R$2292,17,0)</f>
        <v>13.2033</v>
      </c>
      <c r="M23" s="61">
        <f t="shared" si="4"/>
        <v>6</v>
      </c>
      <c r="N23" s="60">
        <f>VLOOKUP($A23,'Return Data'!$B$7:$R$2292,14,0)</f>
        <v>15.635199999999999</v>
      </c>
      <c r="O23" s="61">
        <f t="shared" si="5"/>
        <v>6</v>
      </c>
      <c r="P23" s="60">
        <f>VLOOKUP($A23,'Return Data'!$B$7:$R$2292,15,0)</f>
        <v>11.427899999999999</v>
      </c>
      <c r="Q23" s="61">
        <f t="shared" si="6"/>
        <v>3</v>
      </c>
      <c r="R23" s="60">
        <f>VLOOKUP($A23,'Return Data'!$B$7:$R$2292,16,0)</f>
        <v>14.111000000000001</v>
      </c>
      <c r="S23" s="62">
        <f t="shared" si="7"/>
        <v>8</v>
      </c>
    </row>
    <row r="24" spans="1:19" x14ac:dyDescent="0.3">
      <c r="A24" s="58" t="s">
        <v>913</v>
      </c>
      <c r="B24" s="59">
        <f>VLOOKUP($A24,'Return Data'!$B$7:$R$2292,3,0)</f>
        <v>0</v>
      </c>
      <c r="C24" s="60">
        <f>VLOOKUP($A24,'Return Data'!$B$7:$R$2292,4,0)</f>
        <v>0</v>
      </c>
      <c r="D24" s="60">
        <f>VLOOKUP($A24,'Return Data'!$B$7:$R$2292,10,0)</f>
        <v>0</v>
      </c>
      <c r="E24" s="61">
        <f t="shared" si="0"/>
        <v>1</v>
      </c>
      <c r="F24" s="60">
        <f>VLOOKUP($A24,'Return Data'!$B$7:$R$2292,11,0)</f>
        <v>0</v>
      </c>
      <c r="G24" s="61">
        <f t="shared" si="1"/>
        <v>21</v>
      </c>
      <c r="H24" s="60">
        <f>VLOOKUP($A24,'Return Data'!$B$7:$R$2292,12,0)</f>
        <v>0</v>
      </c>
      <c r="I24" s="61">
        <f t="shared" si="2"/>
        <v>25</v>
      </c>
      <c r="J24" s="60">
        <f>VLOOKUP($A24,'Return Data'!$B$7:$R$2292,13,0)</f>
        <v>0</v>
      </c>
      <c r="K24" s="61">
        <f t="shared" si="3"/>
        <v>13</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915</v>
      </c>
      <c r="B25" s="59">
        <f>VLOOKUP($A25,'Return Data'!$B$7:$R$2292,3,0)</f>
        <v>44958</v>
      </c>
      <c r="C25" s="60">
        <f>VLOOKUP($A25,'Return Data'!$B$7:$R$2292,4,0)</f>
        <v>43.450299999999999</v>
      </c>
      <c r="D25" s="60">
        <f>VLOOKUP($A25,'Return Data'!$B$7:$R$2292,10,0)</f>
        <v>-4.3246000000000002</v>
      </c>
      <c r="E25" s="61">
        <f t="shared" si="0"/>
        <v>22</v>
      </c>
      <c r="F25" s="60">
        <f>VLOOKUP($A25,'Return Data'!$B$7:$R$2292,11,0)</f>
        <v>-0.19089999999999999</v>
      </c>
      <c r="G25" s="61">
        <f t="shared" si="1"/>
        <v>22</v>
      </c>
      <c r="H25" s="60">
        <f>VLOOKUP($A25,'Return Data'!$B$7:$R$2292,12,0)</f>
        <v>1.0551999999999999</v>
      </c>
      <c r="I25" s="61">
        <f t="shared" si="2"/>
        <v>23</v>
      </c>
      <c r="J25" s="60">
        <f>VLOOKUP($A25,'Return Data'!$B$7:$R$2292,13,0)</f>
        <v>-3.5059999999999998</v>
      </c>
      <c r="K25" s="61">
        <f t="shared" si="3"/>
        <v>23</v>
      </c>
      <c r="L25" s="60">
        <f>VLOOKUP($A25,'Return Data'!$B$7:$R$2292,17,0)</f>
        <v>9.8490000000000002</v>
      </c>
      <c r="M25" s="61">
        <f t="shared" si="4"/>
        <v>21</v>
      </c>
      <c r="N25" s="60">
        <f>VLOOKUP($A25,'Return Data'!$B$7:$R$2292,14,0)</f>
        <v>11.513199999999999</v>
      </c>
      <c r="O25" s="61">
        <f t="shared" si="5"/>
        <v>22</v>
      </c>
      <c r="P25" s="60">
        <f>VLOOKUP($A25,'Return Data'!$B$7:$R$2292,15,0)</f>
        <v>10.233499999999999</v>
      </c>
      <c r="Q25" s="61">
        <f t="shared" si="6"/>
        <v>12</v>
      </c>
      <c r="R25" s="60">
        <f>VLOOKUP($A25,'Return Data'!$B$7:$R$2292,16,0)</f>
        <v>12.349399999999999</v>
      </c>
      <c r="S25" s="62">
        <f t="shared" si="7"/>
        <v>18</v>
      </c>
    </row>
    <row r="26" spans="1:19" x14ac:dyDescent="0.3">
      <c r="A26" s="58" t="s">
        <v>916</v>
      </c>
      <c r="B26" s="59">
        <f>VLOOKUP($A26,'Return Data'!$B$7:$R$2292,3,0)</f>
        <v>44958</v>
      </c>
      <c r="C26" s="60">
        <f>VLOOKUP($A26,'Return Data'!$B$7:$R$2292,4,0)</f>
        <v>16.513000000000002</v>
      </c>
      <c r="D26" s="60">
        <f>VLOOKUP($A26,'Return Data'!$B$7:$R$2292,10,0)</f>
        <v>-4.1590999999999996</v>
      </c>
      <c r="E26" s="61">
        <f t="shared" si="0"/>
        <v>21</v>
      </c>
      <c r="F26" s="60">
        <f>VLOOKUP($A26,'Return Data'!$B$7:$R$2292,11,0)</f>
        <v>0.95930000000000004</v>
      </c>
      <c r="G26" s="61">
        <f t="shared" si="1"/>
        <v>17</v>
      </c>
      <c r="H26" s="60">
        <f>VLOOKUP($A26,'Return Data'!$B$7:$R$2292,12,0)</f>
        <v>1.9378</v>
      </c>
      <c r="I26" s="61">
        <f t="shared" si="2"/>
        <v>20</v>
      </c>
      <c r="J26" s="60">
        <f>VLOOKUP($A26,'Return Data'!$B$7:$R$2292,13,0)</f>
        <v>-1.4632000000000001</v>
      </c>
      <c r="K26" s="61">
        <f t="shared" si="3"/>
        <v>19</v>
      </c>
      <c r="L26" s="60">
        <f>VLOOKUP($A26,'Return Data'!$B$7:$R$2292,17,0)</f>
        <v>12.4574</v>
      </c>
      <c r="M26" s="61">
        <f t="shared" si="4"/>
        <v>10</v>
      </c>
      <c r="N26" s="60">
        <f>VLOOKUP($A26,'Return Data'!$B$7:$R$2292,14,0)</f>
        <v>14.826499999999999</v>
      </c>
      <c r="O26" s="61">
        <f t="shared" si="5"/>
        <v>10</v>
      </c>
      <c r="P26" s="60"/>
      <c r="Q26" s="61"/>
      <c r="R26" s="60">
        <f>VLOOKUP($A26,'Return Data'!$B$7:$R$2292,16,0)</f>
        <v>13.7706</v>
      </c>
      <c r="S26" s="62">
        <f t="shared" si="7"/>
        <v>12</v>
      </c>
    </row>
    <row r="27" spans="1:19" x14ac:dyDescent="0.3">
      <c r="A27" s="58" t="s">
        <v>918</v>
      </c>
      <c r="B27" s="59">
        <f>VLOOKUP($A27,'Return Data'!$B$7:$R$2292,3,0)</f>
        <v>44958</v>
      </c>
      <c r="C27" s="60">
        <f>VLOOKUP($A27,'Return Data'!$B$7:$R$2292,4,0)</f>
        <v>85.798000000000002</v>
      </c>
      <c r="D27" s="60">
        <f>VLOOKUP($A27,'Return Data'!$B$7:$R$2292,10,0)</f>
        <v>-3.0278999999999998</v>
      </c>
      <c r="E27" s="61">
        <f t="shared" si="0"/>
        <v>14</v>
      </c>
      <c r="F27" s="60">
        <f>VLOOKUP($A27,'Return Data'!$B$7:$R$2292,11,0)</f>
        <v>1.3502000000000001</v>
      </c>
      <c r="G27" s="61">
        <f t="shared" si="1"/>
        <v>15</v>
      </c>
      <c r="H27" s="60">
        <f>VLOOKUP($A27,'Return Data'!$B$7:$R$2292,12,0)</f>
        <v>3.1448999999999998</v>
      </c>
      <c r="I27" s="61">
        <f t="shared" si="2"/>
        <v>16</v>
      </c>
      <c r="J27" s="60">
        <f>VLOOKUP($A27,'Return Data'!$B$7:$R$2292,13,0)</f>
        <v>-0.50680000000000003</v>
      </c>
      <c r="K27" s="61">
        <f t="shared" si="3"/>
        <v>15</v>
      </c>
      <c r="L27" s="60">
        <f>VLOOKUP($A27,'Return Data'!$B$7:$R$2292,17,0)</f>
        <v>11.952199999999999</v>
      </c>
      <c r="M27" s="61">
        <f t="shared" si="4"/>
        <v>13</v>
      </c>
      <c r="N27" s="60">
        <f>VLOOKUP($A27,'Return Data'!$B$7:$R$2292,14,0)</f>
        <v>14.4856</v>
      </c>
      <c r="O27" s="61">
        <f t="shared" si="5"/>
        <v>14</v>
      </c>
      <c r="P27" s="60">
        <f>VLOOKUP($A27,'Return Data'!$B$7:$R$2292,15,0)</f>
        <v>10.623900000000001</v>
      </c>
      <c r="Q27" s="61">
        <f t="shared" ref="Q27:Q34" si="8">RANK(P27,P$8:P$34,0)</f>
        <v>11</v>
      </c>
      <c r="R27" s="60">
        <f>VLOOKUP($A27,'Return Data'!$B$7:$R$2292,16,0)</f>
        <v>16.228200000000001</v>
      </c>
      <c r="S27" s="62">
        <f t="shared" si="7"/>
        <v>1</v>
      </c>
    </row>
    <row r="28" spans="1:19" x14ac:dyDescent="0.3">
      <c r="A28" s="58" t="s">
        <v>921</v>
      </c>
      <c r="B28" s="59">
        <f>VLOOKUP($A28,'Return Data'!$B$7:$R$2292,3,0)</f>
        <v>44958</v>
      </c>
      <c r="C28" s="60">
        <f>VLOOKUP($A28,'Return Data'!$B$7:$R$2292,4,0)</f>
        <v>59.417900000000003</v>
      </c>
      <c r="D28" s="60">
        <f>VLOOKUP($A28,'Return Data'!$B$7:$R$2292,10,0)</f>
        <v>-1.7613000000000001</v>
      </c>
      <c r="E28" s="61">
        <f t="shared" si="0"/>
        <v>6</v>
      </c>
      <c r="F28" s="60">
        <f>VLOOKUP($A28,'Return Data'!$B$7:$R$2292,11,0)</f>
        <v>4.8045999999999998</v>
      </c>
      <c r="G28" s="61">
        <f t="shared" si="1"/>
        <v>2</v>
      </c>
      <c r="H28" s="60">
        <f>VLOOKUP($A28,'Return Data'!$B$7:$R$2292,12,0)</f>
        <v>9.9628999999999994</v>
      </c>
      <c r="I28" s="61">
        <f t="shared" si="2"/>
        <v>1</v>
      </c>
      <c r="J28" s="60">
        <f>VLOOKUP($A28,'Return Data'!$B$7:$R$2292,13,0)</f>
        <v>7.3038999999999996</v>
      </c>
      <c r="K28" s="61">
        <f t="shared" si="3"/>
        <v>1</v>
      </c>
      <c r="L28" s="60">
        <f>VLOOKUP($A28,'Return Data'!$B$7:$R$2292,17,0)</f>
        <v>19.203499999999998</v>
      </c>
      <c r="M28" s="61">
        <f t="shared" si="4"/>
        <v>1</v>
      </c>
      <c r="N28" s="60">
        <f>VLOOKUP($A28,'Return Data'!$B$7:$R$2292,14,0)</f>
        <v>16.412400000000002</v>
      </c>
      <c r="O28" s="61">
        <f t="shared" si="5"/>
        <v>3</v>
      </c>
      <c r="P28" s="60">
        <f>VLOOKUP($A28,'Return Data'!$B$7:$R$2292,15,0)</f>
        <v>10.697699999999999</v>
      </c>
      <c r="Q28" s="61">
        <f t="shared" si="8"/>
        <v>9</v>
      </c>
      <c r="R28" s="60">
        <f>VLOOKUP($A28,'Return Data'!$B$7:$R$2292,16,0)</f>
        <v>14.9382</v>
      </c>
      <c r="S28" s="62">
        <f t="shared" si="7"/>
        <v>3</v>
      </c>
    </row>
    <row r="29" spans="1:19" x14ac:dyDescent="0.3">
      <c r="A29" s="58" t="s">
        <v>923</v>
      </c>
      <c r="B29" s="59">
        <f>VLOOKUP($A29,'Return Data'!$B$7:$R$2292,3,0)</f>
        <v>44958</v>
      </c>
      <c r="C29" s="60">
        <f>VLOOKUP($A29,'Return Data'!$B$7:$R$2292,4,0)</f>
        <v>278.87</v>
      </c>
      <c r="D29" s="60">
        <f>VLOOKUP($A29,'Return Data'!$B$7:$R$2292,10,0)</f>
        <v>-1.6886000000000001</v>
      </c>
      <c r="E29" s="61">
        <f t="shared" si="0"/>
        <v>4</v>
      </c>
      <c r="F29" s="60">
        <f>VLOOKUP($A29,'Return Data'!$B$7:$R$2292,11,0)</f>
        <v>3.8969999999999998</v>
      </c>
      <c r="G29" s="61">
        <f t="shared" si="1"/>
        <v>5</v>
      </c>
      <c r="H29" s="60">
        <f>VLOOKUP($A29,'Return Data'!$B$7:$R$2292,12,0)</f>
        <v>6.1997999999999998</v>
      </c>
      <c r="I29" s="61">
        <f t="shared" si="2"/>
        <v>7</v>
      </c>
      <c r="J29" s="60">
        <f>VLOOKUP($A29,'Return Data'!$B$7:$R$2292,13,0)</f>
        <v>1.3299000000000001</v>
      </c>
      <c r="K29" s="61">
        <f t="shared" si="3"/>
        <v>8</v>
      </c>
      <c r="L29" s="60">
        <f>VLOOKUP($A29,'Return Data'!$B$7:$R$2292,17,0)</f>
        <v>10.2349</v>
      </c>
      <c r="M29" s="61">
        <f t="shared" si="4"/>
        <v>18</v>
      </c>
      <c r="N29" s="60">
        <f>VLOOKUP($A29,'Return Data'!$B$7:$R$2292,14,0)</f>
        <v>12.883699999999999</v>
      </c>
      <c r="O29" s="61">
        <f t="shared" si="5"/>
        <v>20</v>
      </c>
      <c r="P29" s="60">
        <f>VLOOKUP($A29,'Return Data'!$B$7:$R$2292,15,0)</f>
        <v>9.3672000000000004</v>
      </c>
      <c r="Q29" s="61">
        <f t="shared" si="8"/>
        <v>18</v>
      </c>
      <c r="R29" s="60">
        <f>VLOOKUP($A29,'Return Data'!$B$7:$R$2292,16,0)</f>
        <v>13.475300000000001</v>
      </c>
      <c r="S29" s="62">
        <f t="shared" si="7"/>
        <v>14</v>
      </c>
    </row>
    <row r="30" spans="1:19" x14ac:dyDescent="0.3">
      <c r="A30" s="58" t="s">
        <v>924</v>
      </c>
      <c r="B30" s="59">
        <f>VLOOKUP($A30,'Return Data'!$B$7:$R$2292,3,0)</f>
        <v>44958</v>
      </c>
      <c r="C30" s="60">
        <f>VLOOKUP($A30,'Return Data'!$B$7:$R$2292,4,0)</f>
        <v>68.381500000000003</v>
      </c>
      <c r="D30" s="60">
        <f>VLOOKUP($A30,'Return Data'!$B$7:$R$2292,10,0)</f>
        <v>-1.8252999999999999</v>
      </c>
      <c r="E30" s="61">
        <f t="shared" si="0"/>
        <v>7</v>
      </c>
      <c r="F30" s="60">
        <f>VLOOKUP($A30,'Return Data'!$B$7:$R$2292,11,0)</f>
        <v>3.2711000000000001</v>
      </c>
      <c r="G30" s="61">
        <f t="shared" si="1"/>
        <v>7</v>
      </c>
      <c r="H30" s="60">
        <f>VLOOKUP($A30,'Return Data'!$B$7:$R$2292,12,0)</f>
        <v>6.2911999999999999</v>
      </c>
      <c r="I30" s="61">
        <f t="shared" si="2"/>
        <v>6</v>
      </c>
      <c r="J30" s="60">
        <f>VLOOKUP($A30,'Return Data'!$B$7:$R$2292,13,0)</f>
        <v>3.3393000000000002</v>
      </c>
      <c r="K30" s="61">
        <f t="shared" si="3"/>
        <v>3</v>
      </c>
      <c r="L30" s="60">
        <f>VLOOKUP($A30,'Return Data'!$B$7:$R$2292,17,0)</f>
        <v>13.154999999999999</v>
      </c>
      <c r="M30" s="61">
        <f t="shared" si="4"/>
        <v>7</v>
      </c>
      <c r="N30" s="60">
        <f>VLOOKUP($A30,'Return Data'!$B$7:$R$2292,14,0)</f>
        <v>15.486499999999999</v>
      </c>
      <c r="O30" s="61">
        <f t="shared" si="5"/>
        <v>7</v>
      </c>
      <c r="P30" s="60">
        <f>VLOOKUP($A30,'Return Data'!$B$7:$R$2292,15,0)</f>
        <v>10.6737</v>
      </c>
      <c r="Q30" s="61">
        <f t="shared" si="8"/>
        <v>10</v>
      </c>
      <c r="R30" s="60">
        <f>VLOOKUP($A30,'Return Data'!$B$7:$R$2292,16,0)</f>
        <v>14.98</v>
      </c>
      <c r="S30" s="62">
        <f t="shared" si="7"/>
        <v>2</v>
      </c>
    </row>
    <row r="31" spans="1:19" x14ac:dyDescent="0.3">
      <c r="A31" s="58" t="s">
        <v>926</v>
      </c>
      <c r="B31" s="59">
        <f>VLOOKUP($A31,'Return Data'!$B$7:$R$2292,3,0)</f>
        <v>44958</v>
      </c>
      <c r="C31" s="60">
        <f>VLOOKUP($A31,'Return Data'!$B$7:$R$2292,4,0)</f>
        <v>371.84800000000001</v>
      </c>
      <c r="D31" s="60">
        <f>VLOOKUP($A31,'Return Data'!$B$7:$R$2292,10,0)</f>
        <v>-2.9982000000000002</v>
      </c>
      <c r="E31" s="61">
        <f t="shared" si="0"/>
        <v>13</v>
      </c>
      <c r="F31" s="60">
        <f>VLOOKUP($A31,'Return Data'!$B$7:$R$2292,11,0)</f>
        <v>2.0871</v>
      </c>
      <c r="G31" s="61">
        <f t="shared" si="1"/>
        <v>12</v>
      </c>
      <c r="H31" s="60">
        <f>VLOOKUP($A31,'Return Data'!$B$7:$R$2292,12,0)</f>
        <v>3.6667000000000001</v>
      </c>
      <c r="I31" s="61">
        <f t="shared" si="2"/>
        <v>14</v>
      </c>
      <c r="J31" s="60">
        <f>VLOOKUP($A31,'Return Data'!$B$7:$R$2292,13,0)</f>
        <v>-0.86439999999999995</v>
      </c>
      <c r="K31" s="61">
        <f t="shared" si="3"/>
        <v>17</v>
      </c>
      <c r="L31" s="60">
        <f>VLOOKUP($A31,'Return Data'!$B$7:$R$2292,17,0)</f>
        <v>13.838100000000001</v>
      </c>
      <c r="M31" s="61">
        <f t="shared" si="4"/>
        <v>5</v>
      </c>
      <c r="N31" s="60">
        <f>VLOOKUP($A31,'Return Data'!$B$7:$R$2292,14,0)</f>
        <v>14.2737</v>
      </c>
      <c r="O31" s="61">
        <f t="shared" si="5"/>
        <v>15</v>
      </c>
      <c r="P31" s="60">
        <f>VLOOKUP($A31,'Return Data'!$B$7:$R$2292,15,0)</f>
        <v>9.7759999999999998</v>
      </c>
      <c r="Q31" s="61">
        <f t="shared" si="8"/>
        <v>14</v>
      </c>
      <c r="R31" s="60">
        <f>VLOOKUP($A31,'Return Data'!$B$7:$R$2292,16,0)</f>
        <v>12.973800000000001</v>
      </c>
      <c r="S31" s="62">
        <f t="shared" si="7"/>
        <v>17</v>
      </c>
    </row>
    <row r="32" spans="1:19" x14ac:dyDescent="0.3">
      <c r="A32" s="58" t="s">
        <v>927</v>
      </c>
      <c r="B32" s="59">
        <f>VLOOKUP($A32,'Return Data'!$B$7:$R$2292,3,0)</f>
        <v>44958</v>
      </c>
      <c r="C32" s="60">
        <f>VLOOKUP($A32,'Return Data'!$B$7:$R$2292,4,0)</f>
        <v>104.36</v>
      </c>
      <c r="D32" s="60">
        <f>VLOOKUP($A32,'Return Data'!$B$7:$R$2292,10,0)</f>
        <v>-9.1653000000000002</v>
      </c>
      <c r="E32" s="61">
        <f t="shared" si="0"/>
        <v>27</v>
      </c>
      <c r="F32" s="60">
        <f>VLOOKUP($A32,'Return Data'!$B$7:$R$2292,11,0)</f>
        <v>-4.7375999999999996</v>
      </c>
      <c r="G32" s="61">
        <f t="shared" si="1"/>
        <v>27</v>
      </c>
      <c r="H32" s="60">
        <f>VLOOKUP($A32,'Return Data'!$B$7:$R$2292,12,0)</f>
        <v>-4.0544000000000002</v>
      </c>
      <c r="I32" s="61">
        <f t="shared" si="2"/>
        <v>27</v>
      </c>
      <c r="J32" s="60">
        <f>VLOOKUP($A32,'Return Data'!$B$7:$R$2292,13,0)</f>
        <v>-3.9218999999999999</v>
      </c>
      <c r="K32" s="61">
        <f t="shared" si="3"/>
        <v>24</v>
      </c>
      <c r="L32" s="60">
        <f>VLOOKUP($A32,'Return Data'!$B$7:$R$2292,17,0)</f>
        <v>6.9016000000000002</v>
      </c>
      <c r="M32" s="61">
        <f t="shared" si="4"/>
        <v>25</v>
      </c>
      <c r="N32" s="60">
        <f>VLOOKUP($A32,'Return Data'!$B$7:$R$2292,14,0)</f>
        <v>9.9657999999999998</v>
      </c>
      <c r="O32" s="61">
        <f t="shared" si="5"/>
        <v>25</v>
      </c>
      <c r="P32" s="60">
        <f>VLOOKUP($A32,'Return Data'!$B$7:$R$2292,15,0)</f>
        <v>5.7333999999999996</v>
      </c>
      <c r="Q32" s="61">
        <f t="shared" si="8"/>
        <v>25</v>
      </c>
      <c r="R32" s="60">
        <f>VLOOKUP($A32,'Return Data'!$B$7:$R$2292,16,0)</f>
        <v>8.8773999999999997</v>
      </c>
      <c r="S32" s="62">
        <f t="shared" si="7"/>
        <v>26</v>
      </c>
    </row>
    <row r="33" spans="1:19" x14ac:dyDescent="0.3">
      <c r="A33" s="58" t="s">
        <v>929</v>
      </c>
      <c r="B33" s="59">
        <f>VLOOKUP($A33,'Return Data'!$B$7:$R$2292,3,0)</f>
        <v>44958</v>
      </c>
      <c r="C33" s="60">
        <f>VLOOKUP($A33,'Return Data'!$B$7:$R$2292,4,0)</f>
        <v>16.920000000000002</v>
      </c>
      <c r="D33" s="60">
        <f>VLOOKUP($A33,'Return Data'!$B$7:$R$2292,10,0)</f>
        <v>-3.5348000000000002</v>
      </c>
      <c r="E33" s="61">
        <f t="shared" si="0"/>
        <v>18</v>
      </c>
      <c r="F33" s="60">
        <f>VLOOKUP($A33,'Return Data'!$B$7:$R$2292,11,0)</f>
        <v>0.83430000000000004</v>
      </c>
      <c r="G33" s="61">
        <f t="shared" si="1"/>
        <v>18</v>
      </c>
      <c r="H33" s="60">
        <f>VLOOKUP($A33,'Return Data'!$B$7:$R$2292,12,0)</f>
        <v>2.4832999999999998</v>
      </c>
      <c r="I33" s="61">
        <f t="shared" si="2"/>
        <v>18</v>
      </c>
      <c r="J33" s="60">
        <f>VLOOKUP($A33,'Return Data'!$B$7:$R$2292,13,0)</f>
        <v>-1.3986000000000001</v>
      </c>
      <c r="K33" s="61">
        <f t="shared" si="3"/>
        <v>18</v>
      </c>
      <c r="L33" s="60">
        <f>VLOOKUP($A33,'Return Data'!$B$7:$R$2292,17,0)</f>
        <v>11.172800000000001</v>
      </c>
      <c r="M33" s="61">
        <f t="shared" si="4"/>
        <v>17</v>
      </c>
      <c r="N33" s="60">
        <f>VLOOKUP($A33,'Return Data'!$B$7:$R$2292,14,0)</f>
        <v>13.974500000000001</v>
      </c>
      <c r="O33" s="61">
        <f t="shared" si="5"/>
        <v>17</v>
      </c>
      <c r="P33" s="60">
        <f>VLOOKUP($A33,'Return Data'!$B$7:$R$2292,15,0)</f>
        <v>9.1876999999999995</v>
      </c>
      <c r="Q33" s="61">
        <f t="shared" si="8"/>
        <v>20</v>
      </c>
      <c r="R33" s="60">
        <f>VLOOKUP($A33,'Return Data'!$B$7:$R$2292,16,0)</f>
        <v>9.6098999999999997</v>
      </c>
      <c r="S33" s="62">
        <f t="shared" si="7"/>
        <v>25</v>
      </c>
    </row>
    <row r="34" spans="1:19" x14ac:dyDescent="0.3">
      <c r="A34" s="58" t="s">
        <v>1726</v>
      </c>
      <c r="B34" s="59">
        <f>VLOOKUP($A34,'Return Data'!$B$7:$R$2292,3,0)</f>
        <v>44958</v>
      </c>
      <c r="C34" s="60">
        <f>VLOOKUP($A34,'Return Data'!$B$7:$R$2292,4,0)</f>
        <v>204.1644</v>
      </c>
      <c r="D34" s="60">
        <f>VLOOKUP($A34,'Return Data'!$B$7:$R$2292,10,0)</f>
        <v>-4.1359000000000004</v>
      </c>
      <c r="E34" s="61">
        <f t="shared" si="0"/>
        <v>20</v>
      </c>
      <c r="F34" s="60">
        <f>VLOOKUP($A34,'Return Data'!$B$7:$R$2292,11,0)</f>
        <v>0.68700000000000006</v>
      </c>
      <c r="G34" s="61">
        <f t="shared" si="1"/>
        <v>19</v>
      </c>
      <c r="H34" s="60">
        <f>VLOOKUP($A34,'Return Data'!$B$7:$R$2292,12,0)</f>
        <v>1.8218000000000001</v>
      </c>
      <c r="I34" s="61">
        <f t="shared" si="2"/>
        <v>21</v>
      </c>
      <c r="J34" s="60">
        <f>VLOOKUP($A34,'Return Data'!$B$7:$R$2292,13,0)</f>
        <v>-3.1008</v>
      </c>
      <c r="K34" s="61">
        <f t="shared" si="3"/>
        <v>20</v>
      </c>
      <c r="L34" s="60">
        <f>VLOOKUP($A34,'Return Data'!$B$7:$R$2292,17,0)</f>
        <v>11.5611</v>
      </c>
      <c r="M34" s="61">
        <f t="shared" si="4"/>
        <v>15</v>
      </c>
      <c r="N34" s="60">
        <f>VLOOKUP($A34,'Return Data'!$B$7:$R$2292,14,0)</f>
        <v>14.766500000000001</v>
      </c>
      <c r="O34" s="61">
        <f t="shared" si="5"/>
        <v>12</v>
      </c>
      <c r="P34" s="60">
        <f>VLOOKUP($A34,'Return Data'!$B$7:$R$2292,15,0)</f>
        <v>10.708600000000001</v>
      </c>
      <c r="Q34" s="61">
        <f t="shared" si="8"/>
        <v>8</v>
      </c>
      <c r="R34" s="60">
        <f>VLOOKUP($A34,'Return Data'!$B$7:$R$2292,16,0)</f>
        <v>13.289</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-3.2166851851851854</v>
      </c>
      <c r="E36" s="69"/>
      <c r="F36" s="70">
        <f>AVERAGE(F8:F34)</f>
        <v>1.4476111111111107</v>
      </c>
      <c r="G36" s="69"/>
      <c r="H36" s="70">
        <f>AVERAGE(H8:H34)</f>
        <v>3.696718518518519</v>
      </c>
      <c r="I36" s="69"/>
      <c r="J36" s="70">
        <f>AVERAGE(J8:J34)</f>
        <v>-0.43108148148148151</v>
      </c>
      <c r="K36" s="69"/>
      <c r="L36" s="70">
        <f>AVERAGE(L8:L34)</f>
        <v>11.340603703703705</v>
      </c>
      <c r="M36" s="69"/>
      <c r="N36" s="70">
        <f>AVERAGE(N8:N34)</f>
        <v>13.424385185185182</v>
      </c>
      <c r="O36" s="69"/>
      <c r="P36" s="70">
        <f>AVERAGE(P8:P34)</f>
        <v>9.5946076923076902</v>
      </c>
      <c r="Q36" s="69"/>
      <c r="R36" s="70">
        <f>AVERAGE(R8:R34)</f>
        <v>12.65405925925926</v>
      </c>
      <c r="S36" s="71"/>
    </row>
    <row r="37" spans="1:19" x14ac:dyDescent="0.3">
      <c r="A37" s="68" t="s">
        <v>28</v>
      </c>
      <c r="B37" s="69"/>
      <c r="C37" s="69"/>
      <c r="D37" s="70">
        <f>MIN(D8:D34)</f>
        <v>-9.1653000000000002</v>
      </c>
      <c r="E37" s="69"/>
      <c r="F37" s="70">
        <f>MIN(F8:F34)</f>
        <v>-4.7375999999999996</v>
      </c>
      <c r="G37" s="69"/>
      <c r="H37" s="70">
        <f>MIN(H8:H34)</f>
        <v>-4.0544000000000002</v>
      </c>
      <c r="I37" s="69"/>
      <c r="J37" s="70">
        <f>MIN(J8:J34)</f>
        <v>-6.7717000000000001</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0</v>
      </c>
      <c r="E38" s="73"/>
      <c r="F38" s="74">
        <f>MAX(F8:F34)</f>
        <v>5.0008999999999997</v>
      </c>
      <c r="G38" s="73"/>
      <c r="H38" s="74">
        <f>MAX(H8:H34)</f>
        <v>9.9628999999999994</v>
      </c>
      <c r="I38" s="73"/>
      <c r="J38" s="74">
        <f>MAX(J8:J34)</f>
        <v>7.3038999999999996</v>
      </c>
      <c r="K38" s="73"/>
      <c r="L38" s="74">
        <f>MAX(L8:L34)</f>
        <v>19.203499999999998</v>
      </c>
      <c r="M38" s="73"/>
      <c r="N38" s="74">
        <f>MAX(N8:N34)</f>
        <v>16.4739</v>
      </c>
      <c r="O38" s="73"/>
      <c r="P38" s="74">
        <f>MAX(P8:P34)</f>
        <v>13.4597</v>
      </c>
      <c r="Q38" s="73"/>
      <c r="R38" s="74">
        <f>MAX(R8:R34)</f>
        <v>16.228200000000001</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1229</v>
      </c>
      <c r="B8" s="59">
        <f>VLOOKUP($A8,'Return Data'!$B$7:$R$2292,3,0)</f>
        <v>44958</v>
      </c>
      <c r="C8" s="60">
        <f>VLOOKUP($A8,'Return Data'!$B$7:$R$2292,4,0)</f>
        <v>71.589100000000002</v>
      </c>
      <c r="D8" s="60">
        <f>VLOOKUP($A8,'Return Data'!$B$7:$R$2292,9,0)</f>
        <v>10.0937</v>
      </c>
      <c r="E8" s="61">
        <f t="shared" ref="E8:E31" si="0">RANK(D8,D$8:D$31,0)</f>
        <v>5</v>
      </c>
      <c r="F8" s="60">
        <f>VLOOKUP($A8,'Return Data'!$B$7:$R$2292,10,0)</f>
        <v>9.5863999999999994</v>
      </c>
      <c r="G8" s="61">
        <f t="shared" ref="G8:G31" si="1">RANK(F8,F$8:F$31,0)</f>
        <v>7</v>
      </c>
      <c r="H8" s="60">
        <f>VLOOKUP($A8,'Return Data'!$B$7:$R$2292,11,0)</f>
        <v>5.9801000000000002</v>
      </c>
      <c r="I8" s="61">
        <f t="shared" ref="I8:I31" si="2">RANK(H8,H$8:H$31,0)</f>
        <v>14</v>
      </c>
      <c r="J8" s="60">
        <f>VLOOKUP($A8,'Return Data'!$B$7:$R$2292,12,0)</f>
        <v>4.8103999999999996</v>
      </c>
      <c r="K8" s="61">
        <f t="shared" ref="K8:K31" si="3">RANK(J8,J$8:J$31,0)</f>
        <v>20</v>
      </c>
      <c r="L8" s="60">
        <f>VLOOKUP($A8,'Return Data'!$B$7:$R$2292,13,0)</f>
        <v>3.7764000000000002</v>
      </c>
      <c r="M8" s="61">
        <f t="shared" ref="M8:M31" si="4">RANK(L8,L$8:L$31,0)</f>
        <v>20</v>
      </c>
      <c r="N8" s="60">
        <f>VLOOKUP($A8,'Return Data'!$B$7:$R$2292,17,0)</f>
        <v>4.2305000000000001</v>
      </c>
      <c r="O8" s="61">
        <f t="shared" ref="O8:O31" si="5">RANK(N8,N$8:N$31,0)</f>
        <v>5</v>
      </c>
      <c r="P8" s="60">
        <f>VLOOKUP($A8,'Return Data'!$B$7:$R$2292,14,0)</f>
        <v>6.4917999999999996</v>
      </c>
      <c r="Q8" s="61">
        <f t="shared" ref="Q8:Q31" si="6">RANK(P8,P$8:P$31,0)</f>
        <v>7</v>
      </c>
      <c r="R8" s="60">
        <f>VLOOKUP($A8,'Return Data'!$B$7:$R$2292,16,0)</f>
        <v>8.9415999999999993</v>
      </c>
      <c r="S8" s="62">
        <f t="shared" ref="S8:S31" si="7">RANK(R8,R$8:R$31,0)</f>
        <v>4</v>
      </c>
    </row>
    <row r="9" spans="1:19" x14ac:dyDescent="0.3">
      <c r="A9" s="77" t="s">
        <v>1230</v>
      </c>
      <c r="B9" s="59">
        <f>VLOOKUP($A9,'Return Data'!$B$7:$R$2292,3,0)</f>
        <v>44958</v>
      </c>
      <c r="C9" s="60">
        <f>VLOOKUP($A9,'Return Data'!$B$7:$R$2292,4,0)</f>
        <v>22.157699999999998</v>
      </c>
      <c r="D9" s="60">
        <f>VLOOKUP($A9,'Return Data'!$B$7:$R$2292,9,0)</f>
        <v>9.1247000000000007</v>
      </c>
      <c r="E9" s="61">
        <f t="shared" si="0"/>
        <v>12</v>
      </c>
      <c r="F9" s="60">
        <f>VLOOKUP($A9,'Return Data'!$B$7:$R$2292,10,0)</f>
        <v>6.7134</v>
      </c>
      <c r="G9" s="61">
        <f t="shared" si="1"/>
        <v>21</v>
      </c>
      <c r="H9" s="60">
        <f>VLOOKUP($A9,'Return Data'!$B$7:$R$2292,11,0)</f>
        <v>5.4398</v>
      </c>
      <c r="I9" s="61">
        <f t="shared" si="2"/>
        <v>19</v>
      </c>
      <c r="J9" s="60">
        <f>VLOOKUP($A9,'Return Data'!$B$7:$R$2292,12,0)</f>
        <v>5.0602999999999998</v>
      </c>
      <c r="K9" s="61">
        <f t="shared" si="3"/>
        <v>18</v>
      </c>
      <c r="L9" s="60">
        <f>VLOOKUP($A9,'Return Data'!$B$7:$R$2292,13,0)</f>
        <v>4.1725000000000003</v>
      </c>
      <c r="M9" s="61">
        <f t="shared" si="4"/>
        <v>14</v>
      </c>
      <c r="N9" s="60">
        <f>VLOOKUP($A9,'Return Data'!$B$7:$R$2292,17,0)</f>
        <v>3.5577000000000001</v>
      </c>
      <c r="O9" s="61">
        <f t="shared" si="5"/>
        <v>12</v>
      </c>
      <c r="P9" s="60">
        <f>VLOOKUP($A9,'Return Data'!$B$7:$R$2292,14,0)</f>
        <v>6.5731999999999999</v>
      </c>
      <c r="Q9" s="61">
        <f t="shared" si="6"/>
        <v>6</v>
      </c>
      <c r="R9" s="60">
        <f>VLOOKUP($A9,'Return Data'!$B$7:$R$2292,16,0)</f>
        <v>7.4947999999999997</v>
      </c>
      <c r="S9" s="62">
        <f t="shared" si="7"/>
        <v>20</v>
      </c>
    </row>
    <row r="10" spans="1:19" x14ac:dyDescent="0.3">
      <c r="A10" s="77" t="s">
        <v>1933</v>
      </c>
      <c r="B10" s="59">
        <f>VLOOKUP($A10,'Return Data'!$B$7:$R$2292,3,0)</f>
        <v>44958</v>
      </c>
      <c r="C10" s="60">
        <f>VLOOKUP($A10,'Return Data'!$B$7:$R$2292,4,0)</f>
        <v>38.0276</v>
      </c>
      <c r="D10" s="60">
        <f>VLOOKUP($A10,'Return Data'!$B$7:$R$2292,9,0)</f>
        <v>8.9517000000000007</v>
      </c>
      <c r="E10" s="61">
        <f t="shared" si="0"/>
        <v>13</v>
      </c>
      <c r="F10" s="60">
        <f>VLOOKUP($A10,'Return Data'!$B$7:$R$2292,10,0)</f>
        <v>9.1045999999999996</v>
      </c>
      <c r="G10" s="61">
        <f t="shared" si="1"/>
        <v>9</v>
      </c>
      <c r="H10" s="60">
        <f>VLOOKUP($A10,'Return Data'!$B$7:$R$2292,11,0)</f>
        <v>6.6352000000000002</v>
      </c>
      <c r="I10" s="61">
        <f t="shared" si="2"/>
        <v>6</v>
      </c>
      <c r="J10" s="60">
        <f>VLOOKUP($A10,'Return Data'!$B$7:$R$2292,12,0)</f>
        <v>5.4234</v>
      </c>
      <c r="K10" s="61">
        <f t="shared" si="3"/>
        <v>11</v>
      </c>
      <c r="L10" s="60">
        <f>VLOOKUP($A10,'Return Data'!$B$7:$R$2292,13,0)</f>
        <v>4.0387000000000004</v>
      </c>
      <c r="M10" s="61">
        <f t="shared" si="4"/>
        <v>16</v>
      </c>
      <c r="N10" s="60">
        <f>VLOOKUP($A10,'Return Data'!$B$7:$R$2292,17,0)</f>
        <v>3.3946000000000001</v>
      </c>
      <c r="O10" s="61">
        <f t="shared" si="5"/>
        <v>16</v>
      </c>
      <c r="P10" s="60">
        <f>VLOOKUP($A10,'Return Data'!$B$7:$R$2292,14,0)</f>
        <v>5.2949000000000002</v>
      </c>
      <c r="Q10" s="61">
        <f t="shared" si="6"/>
        <v>19</v>
      </c>
      <c r="R10" s="60">
        <f>VLOOKUP($A10,'Return Data'!$B$7:$R$2292,16,0)</f>
        <v>7.6882999999999999</v>
      </c>
      <c r="S10" s="62">
        <f t="shared" si="7"/>
        <v>16</v>
      </c>
    </row>
    <row r="11" spans="1:19" x14ac:dyDescent="0.3">
      <c r="A11" s="77" t="s">
        <v>1827</v>
      </c>
      <c r="B11" s="59">
        <f>VLOOKUP($A11,'Return Data'!$B$7:$R$2292,3,0)</f>
        <v>44958</v>
      </c>
      <c r="C11" s="60">
        <f>VLOOKUP($A11,'Return Data'!$B$7:$R$2292,4,0)</f>
        <v>67.114500000000007</v>
      </c>
      <c r="D11" s="60">
        <f>VLOOKUP($A11,'Return Data'!$B$7:$R$2292,9,0)</f>
        <v>9.6569000000000003</v>
      </c>
      <c r="E11" s="61">
        <f t="shared" si="0"/>
        <v>8</v>
      </c>
      <c r="F11" s="60">
        <f>VLOOKUP($A11,'Return Data'!$B$7:$R$2292,10,0)</f>
        <v>9.3520000000000003</v>
      </c>
      <c r="G11" s="61">
        <f t="shared" si="1"/>
        <v>8</v>
      </c>
      <c r="H11" s="60">
        <f>VLOOKUP($A11,'Return Data'!$B$7:$R$2292,11,0)</f>
        <v>5.9919000000000002</v>
      </c>
      <c r="I11" s="61">
        <f t="shared" si="2"/>
        <v>13</v>
      </c>
      <c r="J11" s="60">
        <f>VLOOKUP($A11,'Return Data'!$B$7:$R$2292,12,0)</f>
        <v>5.1032000000000002</v>
      </c>
      <c r="K11" s="61">
        <f t="shared" si="3"/>
        <v>17</v>
      </c>
      <c r="L11" s="60">
        <f>VLOOKUP($A11,'Return Data'!$B$7:$R$2292,13,0)</f>
        <v>4.1210000000000004</v>
      </c>
      <c r="M11" s="61">
        <f t="shared" si="4"/>
        <v>15</v>
      </c>
      <c r="N11" s="60">
        <f>VLOOKUP($A11,'Return Data'!$B$7:$R$2292,17,0)</f>
        <v>3.5710000000000002</v>
      </c>
      <c r="O11" s="61">
        <f t="shared" si="5"/>
        <v>11</v>
      </c>
      <c r="P11" s="60">
        <f>VLOOKUP($A11,'Return Data'!$B$7:$R$2292,14,0)</f>
        <v>5.5785</v>
      </c>
      <c r="Q11" s="61">
        <f t="shared" si="6"/>
        <v>14</v>
      </c>
      <c r="R11" s="60">
        <f>VLOOKUP($A11,'Return Data'!$B$7:$R$2292,16,0)</f>
        <v>8.1447000000000003</v>
      </c>
      <c r="S11" s="62">
        <f t="shared" si="7"/>
        <v>14</v>
      </c>
    </row>
    <row r="12" spans="1:19" x14ac:dyDescent="0.3">
      <c r="A12" s="77" t="s">
        <v>812</v>
      </c>
      <c r="B12" s="59">
        <f>VLOOKUP($A12,'Return Data'!$B$7:$R$2292,3,0)</f>
        <v>44958</v>
      </c>
      <c r="C12" s="60">
        <f>VLOOKUP($A12,'Return Data'!$B$7:$R$2292,4,0)</f>
        <v>18.2224</v>
      </c>
      <c r="D12" s="60">
        <f>VLOOKUP($A12,'Return Data'!$B$7:$R$2292,9,0)</f>
        <v>10.244</v>
      </c>
      <c r="E12" s="61">
        <f t="shared" si="0"/>
        <v>4</v>
      </c>
      <c r="F12" s="60">
        <f>VLOOKUP($A12,'Return Data'!$B$7:$R$2292,10,0)</f>
        <v>9.9974000000000007</v>
      </c>
      <c r="G12" s="61">
        <f t="shared" si="1"/>
        <v>4</v>
      </c>
      <c r="H12" s="60">
        <f>VLOOKUP($A12,'Return Data'!$B$7:$R$2292,11,0)</f>
        <v>5.9759000000000002</v>
      </c>
      <c r="I12" s="61">
        <f t="shared" si="2"/>
        <v>15</v>
      </c>
      <c r="J12" s="60">
        <f>VLOOKUP($A12,'Return Data'!$B$7:$R$2292,12,0)</f>
        <v>5.2560000000000002</v>
      </c>
      <c r="K12" s="61">
        <f t="shared" si="3"/>
        <v>15</v>
      </c>
      <c r="L12" s="60">
        <f>VLOOKUP($A12,'Return Data'!$B$7:$R$2292,13,0)</f>
        <v>3.3332000000000002</v>
      </c>
      <c r="M12" s="61">
        <f t="shared" si="4"/>
        <v>22</v>
      </c>
      <c r="N12" s="60">
        <f>VLOOKUP($A12,'Return Data'!$B$7:$R$2292,17,0)</f>
        <v>1.5201</v>
      </c>
      <c r="O12" s="61">
        <f t="shared" si="5"/>
        <v>23</v>
      </c>
      <c r="P12" s="60">
        <f>VLOOKUP($A12,'Return Data'!$B$7:$R$2292,14,0)</f>
        <v>4.4084000000000003</v>
      </c>
      <c r="Q12" s="61">
        <f t="shared" si="6"/>
        <v>23</v>
      </c>
      <c r="R12" s="60">
        <f>VLOOKUP($A12,'Return Data'!$B$7:$R$2292,16,0)</f>
        <v>7.4452999999999996</v>
      </c>
      <c r="S12" s="62">
        <f t="shared" si="7"/>
        <v>21</v>
      </c>
    </row>
    <row r="13" spans="1:19" x14ac:dyDescent="0.3">
      <c r="A13" s="77" t="s">
        <v>1232</v>
      </c>
      <c r="B13" s="59">
        <f>VLOOKUP($A13,'Return Data'!$B$7:$R$2292,3,0)</f>
        <v>44958</v>
      </c>
      <c r="C13" s="60">
        <f>VLOOKUP($A13,'Return Data'!$B$7:$R$2292,4,0)</f>
        <v>82.792699999999996</v>
      </c>
      <c r="D13" s="60">
        <f>VLOOKUP($A13,'Return Data'!$B$7:$R$2292,9,0)</f>
        <v>8.2202000000000002</v>
      </c>
      <c r="E13" s="61">
        <f t="shared" si="0"/>
        <v>18</v>
      </c>
      <c r="F13" s="60">
        <f>VLOOKUP($A13,'Return Data'!$B$7:$R$2292,10,0)</f>
        <v>8.3955000000000002</v>
      </c>
      <c r="G13" s="61">
        <f t="shared" si="1"/>
        <v>13</v>
      </c>
      <c r="H13" s="60">
        <f>VLOOKUP($A13,'Return Data'!$B$7:$R$2292,11,0)</f>
        <v>6.2610999999999999</v>
      </c>
      <c r="I13" s="61">
        <f t="shared" si="2"/>
        <v>8</v>
      </c>
      <c r="J13" s="60">
        <f>VLOOKUP($A13,'Return Data'!$B$7:$R$2292,12,0)</f>
        <v>5.4635999999999996</v>
      </c>
      <c r="K13" s="61">
        <f t="shared" si="3"/>
        <v>9</v>
      </c>
      <c r="L13" s="60">
        <f>VLOOKUP($A13,'Return Data'!$B$7:$R$2292,13,0)</f>
        <v>4.5434000000000001</v>
      </c>
      <c r="M13" s="61">
        <f t="shared" si="4"/>
        <v>8</v>
      </c>
      <c r="N13" s="60">
        <f>VLOOKUP($A13,'Return Data'!$B$7:$R$2292,17,0)</f>
        <v>4.3803000000000001</v>
      </c>
      <c r="O13" s="61">
        <f t="shared" si="5"/>
        <v>4</v>
      </c>
      <c r="P13" s="60">
        <f>VLOOKUP($A13,'Return Data'!$B$7:$R$2292,14,0)</f>
        <v>6.8605</v>
      </c>
      <c r="Q13" s="61">
        <f t="shared" si="6"/>
        <v>5</v>
      </c>
      <c r="R13" s="60">
        <f>VLOOKUP($A13,'Return Data'!$B$7:$R$2292,16,0)</f>
        <v>8.1968999999999994</v>
      </c>
      <c r="S13" s="62">
        <f t="shared" si="7"/>
        <v>13</v>
      </c>
    </row>
    <row r="14" spans="1:19" x14ac:dyDescent="0.3">
      <c r="A14" s="77" t="s">
        <v>1234</v>
      </c>
      <c r="B14" s="59">
        <f>VLOOKUP($A14,'Return Data'!$B$7:$R$2292,3,0)</f>
        <v>44958</v>
      </c>
      <c r="C14" s="60">
        <f>VLOOKUP($A14,'Return Data'!$B$7:$R$2292,4,0)</f>
        <v>21.466999999999999</v>
      </c>
      <c r="D14" s="60">
        <f>VLOOKUP($A14,'Return Data'!$B$7:$R$2292,9,0)</f>
        <v>10.8376</v>
      </c>
      <c r="E14" s="61">
        <f t="shared" si="0"/>
        <v>2</v>
      </c>
      <c r="F14" s="60">
        <f>VLOOKUP($A14,'Return Data'!$B$7:$R$2292,10,0)</f>
        <v>9.6607000000000003</v>
      </c>
      <c r="G14" s="61">
        <f t="shared" si="1"/>
        <v>6</v>
      </c>
      <c r="H14" s="60">
        <f>VLOOKUP($A14,'Return Data'!$B$7:$R$2292,11,0)</f>
        <v>6.1487999999999996</v>
      </c>
      <c r="I14" s="61">
        <f t="shared" si="2"/>
        <v>11</v>
      </c>
      <c r="J14" s="60">
        <f>VLOOKUP($A14,'Return Data'!$B$7:$R$2292,12,0)</f>
        <v>5.4880000000000004</v>
      </c>
      <c r="K14" s="61">
        <f t="shared" si="3"/>
        <v>8</v>
      </c>
      <c r="L14" s="60">
        <f>VLOOKUP($A14,'Return Data'!$B$7:$R$2292,13,0)</f>
        <v>4.7038000000000002</v>
      </c>
      <c r="M14" s="61">
        <f t="shared" si="4"/>
        <v>6</v>
      </c>
      <c r="N14" s="60">
        <f>VLOOKUP($A14,'Return Data'!$B$7:$R$2292,17,0)</f>
        <v>4.952</v>
      </c>
      <c r="O14" s="61">
        <f t="shared" si="5"/>
        <v>1</v>
      </c>
      <c r="P14" s="60">
        <f>VLOOKUP($A14,'Return Data'!$B$7:$R$2292,14,0)</f>
        <v>7.5758000000000001</v>
      </c>
      <c r="Q14" s="61">
        <f t="shared" si="6"/>
        <v>1</v>
      </c>
      <c r="R14" s="60">
        <f>VLOOKUP($A14,'Return Data'!$B$7:$R$2292,16,0)</f>
        <v>8.8870000000000005</v>
      </c>
      <c r="S14" s="62">
        <f t="shared" si="7"/>
        <v>8</v>
      </c>
    </row>
    <row r="15" spans="1:19" x14ac:dyDescent="0.3">
      <c r="A15" s="77" t="s">
        <v>1237</v>
      </c>
      <c r="B15" s="59">
        <f>VLOOKUP($A15,'Return Data'!$B$7:$R$2292,3,0)</f>
        <v>44958</v>
      </c>
      <c r="C15" s="60">
        <f>VLOOKUP($A15,'Return Data'!$B$7:$R$2292,4,0)</f>
        <v>54.262500000000003</v>
      </c>
      <c r="D15" s="60">
        <f>VLOOKUP($A15,'Return Data'!$B$7:$R$2292,9,0)</f>
        <v>7.7858999999999998</v>
      </c>
      <c r="E15" s="61">
        <f t="shared" si="0"/>
        <v>20</v>
      </c>
      <c r="F15" s="60">
        <f>VLOOKUP($A15,'Return Data'!$B$7:$R$2292,10,0)</f>
        <v>7.8292999999999999</v>
      </c>
      <c r="G15" s="61">
        <f t="shared" si="1"/>
        <v>15</v>
      </c>
      <c r="H15" s="60">
        <f>VLOOKUP($A15,'Return Data'!$B$7:$R$2292,11,0)</f>
        <v>4.5564999999999998</v>
      </c>
      <c r="I15" s="61">
        <f t="shared" si="2"/>
        <v>23</v>
      </c>
      <c r="J15" s="60">
        <f>VLOOKUP($A15,'Return Data'!$B$7:$R$2292,12,0)</f>
        <v>4.4817</v>
      </c>
      <c r="K15" s="61">
        <f t="shared" si="3"/>
        <v>21</v>
      </c>
      <c r="L15" s="60">
        <f>VLOOKUP($A15,'Return Data'!$B$7:$R$2292,13,0)</f>
        <v>3.8788999999999998</v>
      </c>
      <c r="M15" s="61">
        <f t="shared" si="4"/>
        <v>18</v>
      </c>
      <c r="N15" s="60">
        <f>VLOOKUP($A15,'Return Data'!$B$7:$R$2292,17,0)</f>
        <v>3.6448999999999998</v>
      </c>
      <c r="O15" s="61">
        <f t="shared" si="5"/>
        <v>9</v>
      </c>
      <c r="P15" s="60">
        <f>VLOOKUP($A15,'Return Data'!$B$7:$R$2292,14,0)</f>
        <v>4.9085999999999999</v>
      </c>
      <c r="Q15" s="61">
        <f t="shared" si="6"/>
        <v>21</v>
      </c>
      <c r="R15" s="60">
        <f>VLOOKUP($A15,'Return Data'!$B$7:$R$2292,16,0)</f>
        <v>7.2313999999999998</v>
      </c>
      <c r="S15" s="62">
        <f t="shared" si="7"/>
        <v>23</v>
      </c>
    </row>
    <row r="16" spans="1:19" x14ac:dyDescent="0.3">
      <c r="A16" s="77" t="s">
        <v>1239</v>
      </c>
      <c r="B16" s="59">
        <f>VLOOKUP($A16,'Return Data'!$B$7:$R$2292,3,0)</f>
        <v>44958</v>
      </c>
      <c r="C16" s="60">
        <f>VLOOKUP($A16,'Return Data'!$B$7:$R$2292,4,0)</f>
        <v>47.917000000000002</v>
      </c>
      <c r="D16" s="60">
        <f>VLOOKUP($A16,'Return Data'!$B$7:$R$2292,9,0)</f>
        <v>9.1865000000000006</v>
      </c>
      <c r="E16" s="61">
        <f t="shared" si="0"/>
        <v>11</v>
      </c>
      <c r="F16" s="60">
        <f>VLOOKUP($A16,'Return Data'!$B$7:$R$2292,10,0)</f>
        <v>8.9906000000000006</v>
      </c>
      <c r="G16" s="61">
        <f t="shared" si="1"/>
        <v>10</v>
      </c>
      <c r="H16" s="60">
        <f>VLOOKUP($A16,'Return Data'!$B$7:$R$2292,11,0)</f>
        <v>6.2283999999999997</v>
      </c>
      <c r="I16" s="61">
        <f t="shared" si="2"/>
        <v>9</v>
      </c>
      <c r="J16" s="60">
        <f>VLOOKUP($A16,'Return Data'!$B$7:$R$2292,12,0)</f>
        <v>5.1887999999999996</v>
      </c>
      <c r="K16" s="61">
        <f t="shared" si="3"/>
        <v>16</v>
      </c>
      <c r="L16" s="60">
        <f>VLOOKUP($A16,'Return Data'!$B$7:$R$2292,13,0)</f>
        <v>3.9182000000000001</v>
      </c>
      <c r="M16" s="61">
        <f t="shared" si="4"/>
        <v>17</v>
      </c>
      <c r="N16" s="60">
        <f>VLOOKUP($A16,'Return Data'!$B$7:$R$2292,17,0)</f>
        <v>3.3342999999999998</v>
      </c>
      <c r="O16" s="61">
        <f t="shared" si="5"/>
        <v>18</v>
      </c>
      <c r="P16" s="60">
        <f>VLOOKUP($A16,'Return Data'!$B$7:$R$2292,14,0)</f>
        <v>5.3400999999999996</v>
      </c>
      <c r="Q16" s="61">
        <f t="shared" si="6"/>
        <v>18</v>
      </c>
      <c r="R16" s="60">
        <f>VLOOKUP($A16,'Return Data'!$B$7:$R$2292,16,0)</f>
        <v>7.6173999999999999</v>
      </c>
      <c r="S16" s="62">
        <f t="shared" si="7"/>
        <v>18</v>
      </c>
    </row>
    <row r="17" spans="1:19" x14ac:dyDescent="0.3">
      <c r="A17" s="102" t="s">
        <v>2049</v>
      </c>
      <c r="B17" s="59">
        <f>VLOOKUP($A17,'Return Data'!$B$7:$R$2292,3,0)</f>
        <v>44958</v>
      </c>
      <c r="C17" s="60">
        <f>VLOOKUP($A17,'Return Data'!$B$7:$R$2292,4,0)</f>
        <v>62.665399999999998</v>
      </c>
      <c r="D17" s="60">
        <f>VLOOKUP($A17,'Return Data'!$B$7:$R$2292,9,0)</f>
        <v>9.8259000000000007</v>
      </c>
      <c r="E17" s="61">
        <f t="shared" si="0"/>
        <v>7</v>
      </c>
      <c r="F17" s="60">
        <f>VLOOKUP($A17,'Return Data'!$B$7:$R$2292,10,0)</f>
        <v>7.7232000000000003</v>
      </c>
      <c r="G17" s="61">
        <f t="shared" si="1"/>
        <v>16</v>
      </c>
      <c r="H17" s="60">
        <f>VLOOKUP($A17,'Return Data'!$B$7:$R$2292,11,0)</f>
        <v>5.9325999999999999</v>
      </c>
      <c r="I17" s="61">
        <f t="shared" si="2"/>
        <v>16</v>
      </c>
      <c r="J17" s="60">
        <f>VLOOKUP($A17,'Return Data'!$B$7:$R$2292,12,0)</f>
        <v>5.8932000000000002</v>
      </c>
      <c r="K17" s="61">
        <f t="shared" si="3"/>
        <v>4</v>
      </c>
      <c r="L17" s="60">
        <f>VLOOKUP($A17,'Return Data'!$B$7:$R$2292,13,0)</f>
        <v>4.9329000000000001</v>
      </c>
      <c r="M17" s="61">
        <f t="shared" si="4"/>
        <v>5</v>
      </c>
      <c r="N17" s="60">
        <f>VLOOKUP($A17,'Return Data'!$B$7:$R$2292,17,0)</f>
        <v>3.5</v>
      </c>
      <c r="O17" s="61">
        <f t="shared" si="5"/>
        <v>14</v>
      </c>
      <c r="P17" s="60">
        <f>VLOOKUP($A17,'Return Data'!$B$7:$R$2292,14,0)</f>
        <v>5.9264999999999999</v>
      </c>
      <c r="Q17" s="61">
        <f t="shared" si="6"/>
        <v>11</v>
      </c>
      <c r="R17" s="60">
        <f>VLOOKUP($A17,'Return Data'!$B$7:$R$2292,16,0)</f>
        <v>8.8574999999999999</v>
      </c>
      <c r="S17" s="62">
        <f t="shared" si="7"/>
        <v>9</v>
      </c>
    </row>
    <row r="18" spans="1:19" x14ac:dyDescent="0.3">
      <c r="A18" s="77" t="s">
        <v>815</v>
      </c>
      <c r="B18" s="59">
        <f>VLOOKUP($A18,'Return Data'!$B$7:$R$2292,3,0)</f>
        <v>44958</v>
      </c>
      <c r="C18" s="60">
        <f>VLOOKUP($A18,'Return Data'!$B$7:$R$2292,4,0)</f>
        <v>20.4817</v>
      </c>
      <c r="D18" s="60">
        <f>VLOOKUP($A18,'Return Data'!$B$7:$R$2292,9,0)</f>
        <v>10.2575</v>
      </c>
      <c r="E18" s="61">
        <f t="shared" si="0"/>
        <v>3</v>
      </c>
      <c r="F18" s="60">
        <f>VLOOKUP($A18,'Return Data'!$B$7:$R$2292,10,0)</f>
        <v>10.029299999999999</v>
      </c>
      <c r="G18" s="61">
        <f t="shared" si="1"/>
        <v>3</v>
      </c>
      <c r="H18" s="60">
        <f>VLOOKUP($A18,'Return Data'!$B$7:$R$2292,11,0)</f>
        <v>6.1459000000000001</v>
      </c>
      <c r="I18" s="61">
        <f t="shared" si="2"/>
        <v>12</v>
      </c>
      <c r="J18" s="60">
        <f>VLOOKUP($A18,'Return Data'!$B$7:$R$2292,12,0)</f>
        <v>5.4256000000000002</v>
      </c>
      <c r="K18" s="61">
        <f t="shared" si="3"/>
        <v>10</v>
      </c>
      <c r="L18" s="60">
        <f>VLOOKUP($A18,'Return Data'!$B$7:$R$2292,13,0)</f>
        <v>4.2342000000000004</v>
      </c>
      <c r="M18" s="61">
        <f t="shared" si="4"/>
        <v>12</v>
      </c>
      <c r="N18" s="60">
        <f>VLOOKUP($A18,'Return Data'!$B$7:$R$2292,17,0)</f>
        <v>3.1191</v>
      </c>
      <c r="O18" s="61">
        <f t="shared" si="5"/>
        <v>21</v>
      </c>
      <c r="P18" s="60">
        <f>VLOOKUP($A18,'Return Data'!$B$7:$R$2292,14,0)</f>
        <v>6.0891000000000002</v>
      </c>
      <c r="Q18" s="61">
        <f t="shared" si="6"/>
        <v>10</v>
      </c>
      <c r="R18" s="60">
        <f>VLOOKUP($A18,'Return Data'!$B$7:$R$2292,16,0)</f>
        <v>8.9160000000000004</v>
      </c>
      <c r="S18" s="62">
        <f t="shared" si="7"/>
        <v>6</v>
      </c>
    </row>
    <row r="19" spans="1:19" x14ac:dyDescent="0.3">
      <c r="A19" s="77" t="s">
        <v>1241</v>
      </c>
      <c r="B19" s="59">
        <f>VLOOKUP($A19,'Return Data'!$B$7:$R$2292,3,0)</f>
        <v>44958</v>
      </c>
      <c r="C19" s="60">
        <f>VLOOKUP($A19,'Return Data'!$B$7:$R$2292,4,0)</f>
        <v>89.580399999999997</v>
      </c>
      <c r="D19" s="60">
        <f>VLOOKUP($A19,'Return Data'!$B$7:$R$2292,9,0)</f>
        <v>5.8811999999999998</v>
      </c>
      <c r="E19" s="61">
        <f t="shared" si="0"/>
        <v>23</v>
      </c>
      <c r="F19" s="60">
        <f>VLOOKUP($A19,'Return Data'!$B$7:$R$2292,10,0)</f>
        <v>6.1284000000000001</v>
      </c>
      <c r="G19" s="61">
        <f t="shared" si="1"/>
        <v>22</v>
      </c>
      <c r="H19" s="60">
        <f>VLOOKUP($A19,'Return Data'!$B$7:$R$2292,11,0)</f>
        <v>8.4929000000000006</v>
      </c>
      <c r="I19" s="61">
        <f t="shared" si="2"/>
        <v>2</v>
      </c>
      <c r="J19" s="60">
        <f>VLOOKUP($A19,'Return Data'!$B$7:$R$2292,12,0)</f>
        <v>6.4993999999999996</v>
      </c>
      <c r="K19" s="61">
        <f t="shared" si="3"/>
        <v>2</v>
      </c>
      <c r="L19" s="60">
        <f>VLOOKUP($A19,'Return Data'!$B$7:$R$2292,13,0)</f>
        <v>6.7366999999999999</v>
      </c>
      <c r="M19" s="61">
        <f t="shared" si="4"/>
        <v>1</v>
      </c>
      <c r="N19" s="60">
        <f>VLOOKUP($A19,'Return Data'!$B$7:$R$2292,17,0)</f>
        <v>4.8647</v>
      </c>
      <c r="O19" s="61">
        <f t="shared" si="5"/>
        <v>2</v>
      </c>
      <c r="P19" s="60">
        <f>VLOOKUP($A19,'Return Data'!$B$7:$R$2292,14,0)</f>
        <v>7.2447999999999997</v>
      </c>
      <c r="Q19" s="61">
        <f t="shared" si="6"/>
        <v>2</v>
      </c>
      <c r="R19" s="60">
        <f>VLOOKUP($A19,'Return Data'!$B$7:$R$2292,16,0)</f>
        <v>8.5960999999999999</v>
      </c>
      <c r="S19" s="62">
        <f t="shared" si="7"/>
        <v>10</v>
      </c>
    </row>
    <row r="20" spans="1:19" x14ac:dyDescent="0.3">
      <c r="A20" s="77" t="s">
        <v>1243</v>
      </c>
      <c r="B20" s="59">
        <f>VLOOKUP($A20,'Return Data'!$B$7:$R$2292,3,0)</f>
        <v>0</v>
      </c>
      <c r="C20" s="60">
        <f>VLOOKUP($A20,'Return Data'!$B$7:$R$2292,4,0)</f>
        <v>0</v>
      </c>
      <c r="D20" s="60">
        <f>VLOOKUP($A20,'Return Data'!$B$7:$R$2292,9,0)</f>
        <v>0</v>
      </c>
      <c r="E20" s="61">
        <f t="shared" si="0"/>
        <v>24</v>
      </c>
      <c r="F20" s="60">
        <f>VLOOKUP($A20,'Return Data'!$B$7:$R$2292,10,0)</f>
        <v>0</v>
      </c>
      <c r="G20" s="61">
        <f t="shared" si="1"/>
        <v>24</v>
      </c>
      <c r="H20" s="60">
        <f>VLOOKUP($A20,'Return Data'!$B$7:$R$2292,11,0)</f>
        <v>0</v>
      </c>
      <c r="I20" s="61">
        <f t="shared" si="2"/>
        <v>24</v>
      </c>
      <c r="J20" s="60">
        <f>VLOOKUP($A20,'Return Data'!$B$7:$R$2292,12,0)</f>
        <v>0</v>
      </c>
      <c r="K20" s="61">
        <f t="shared" si="3"/>
        <v>24</v>
      </c>
      <c r="L20" s="60">
        <f>VLOOKUP($A20,'Return Data'!$B$7:$R$2292,13,0)</f>
        <v>0</v>
      </c>
      <c r="M20" s="61">
        <f t="shared" si="4"/>
        <v>24</v>
      </c>
      <c r="N20" s="60">
        <f>VLOOKUP($A20,'Return Data'!$B$7:$R$2292,17,0)</f>
        <v>0</v>
      </c>
      <c r="O20" s="61">
        <f t="shared" si="5"/>
        <v>24</v>
      </c>
      <c r="P20" s="60">
        <f>VLOOKUP($A20,'Return Data'!$B$7:$R$2292,14,0)</f>
        <v>0</v>
      </c>
      <c r="Q20" s="61">
        <f t="shared" si="6"/>
        <v>24</v>
      </c>
      <c r="R20" s="60">
        <f>VLOOKUP($A20,'Return Data'!$B$7:$R$2292,16,0)</f>
        <v>0</v>
      </c>
      <c r="S20" s="62">
        <f t="shared" si="7"/>
        <v>24</v>
      </c>
    </row>
    <row r="21" spans="1:19" x14ac:dyDescent="0.3">
      <c r="A21" s="109" t="s">
        <v>816</v>
      </c>
      <c r="B21" s="59">
        <f>VLOOKUP($A21,'Return Data'!$B$7:$R$2292,3,0)</f>
        <v>44958</v>
      </c>
      <c r="C21" s="60">
        <f>VLOOKUP($A21,'Return Data'!$B$7:$R$2292,4,0)</f>
        <v>37.657299999999999</v>
      </c>
      <c r="D21" s="60">
        <f>VLOOKUP($A21,'Return Data'!$B$7:$R$2292,9,0)</f>
        <v>9.9786999999999999</v>
      </c>
      <c r="E21" s="61">
        <f t="shared" si="0"/>
        <v>6</v>
      </c>
      <c r="F21" s="60">
        <f>VLOOKUP($A21,'Return Data'!$B$7:$R$2292,10,0)</f>
        <v>9.8779000000000003</v>
      </c>
      <c r="G21" s="61">
        <f t="shared" si="1"/>
        <v>5</v>
      </c>
      <c r="H21" s="60">
        <f>VLOOKUP($A21,'Return Data'!$B$7:$R$2292,11,0)</f>
        <v>6.1585999999999999</v>
      </c>
      <c r="I21" s="61">
        <f t="shared" si="2"/>
        <v>10</v>
      </c>
      <c r="J21" s="60">
        <f>VLOOKUP($A21,'Return Data'!$B$7:$R$2292,12,0)</f>
        <v>5.3554000000000004</v>
      </c>
      <c r="K21" s="61">
        <f t="shared" si="3"/>
        <v>12</v>
      </c>
      <c r="L21" s="60">
        <f>VLOOKUP($A21,'Return Data'!$B$7:$R$2292,13,0)</f>
        <v>3.8580999999999999</v>
      </c>
      <c r="M21" s="61">
        <f t="shared" si="4"/>
        <v>19</v>
      </c>
      <c r="N21" s="60">
        <f>VLOOKUP($A21,'Return Data'!$B$7:$R$2292,17,0)</f>
        <v>2.4337</v>
      </c>
      <c r="O21" s="61">
        <f t="shared" si="5"/>
        <v>22</v>
      </c>
      <c r="P21" s="60">
        <f>VLOOKUP($A21,'Return Data'!$B$7:$R$2292,14,0)</f>
        <v>5.3582000000000001</v>
      </c>
      <c r="Q21" s="61">
        <f t="shared" si="6"/>
        <v>17</v>
      </c>
      <c r="R21" s="60">
        <f>VLOOKUP($A21,'Return Data'!$B$7:$R$2292,16,0)</f>
        <v>9.0396000000000001</v>
      </c>
      <c r="S21" s="62">
        <f t="shared" si="7"/>
        <v>3</v>
      </c>
    </row>
    <row r="22" spans="1:19" x14ac:dyDescent="0.3">
      <c r="A22" s="77" t="s">
        <v>1244</v>
      </c>
      <c r="B22" s="59">
        <f>VLOOKUP($A22,'Return Data'!$B$7:$R$2292,3,0)</f>
        <v>44958</v>
      </c>
      <c r="C22" s="60">
        <f>VLOOKUP($A22,'Return Data'!$B$7:$R$2292,4,0)</f>
        <v>31.094000000000001</v>
      </c>
      <c r="D22" s="60">
        <f>VLOOKUP($A22,'Return Data'!$B$7:$R$2292,9,0)</f>
        <v>11.795500000000001</v>
      </c>
      <c r="E22" s="61">
        <f t="shared" si="0"/>
        <v>1</v>
      </c>
      <c r="F22" s="60">
        <f>VLOOKUP($A22,'Return Data'!$B$7:$R$2292,10,0)</f>
        <v>10.101000000000001</v>
      </c>
      <c r="G22" s="61">
        <f t="shared" si="1"/>
        <v>1</v>
      </c>
      <c r="H22" s="60">
        <f>VLOOKUP($A22,'Return Data'!$B$7:$R$2292,11,0)</f>
        <v>5.4377000000000004</v>
      </c>
      <c r="I22" s="61">
        <f t="shared" si="2"/>
        <v>20</v>
      </c>
      <c r="J22" s="60">
        <f>VLOOKUP($A22,'Return Data'!$B$7:$R$2292,12,0)</f>
        <v>4.1882000000000001</v>
      </c>
      <c r="K22" s="61">
        <f t="shared" si="3"/>
        <v>22</v>
      </c>
      <c r="L22" s="60">
        <f>VLOOKUP($A22,'Return Data'!$B$7:$R$2292,13,0)</f>
        <v>3.4504999999999999</v>
      </c>
      <c r="M22" s="61">
        <f t="shared" si="4"/>
        <v>21</v>
      </c>
      <c r="N22" s="60">
        <f>VLOOKUP($A22,'Return Data'!$B$7:$R$2292,17,0)</f>
        <v>3.5257999999999998</v>
      </c>
      <c r="O22" s="61">
        <f t="shared" si="5"/>
        <v>13</v>
      </c>
      <c r="P22" s="60">
        <f>VLOOKUP($A22,'Return Data'!$B$7:$R$2292,14,0)</f>
        <v>6.4604999999999997</v>
      </c>
      <c r="Q22" s="61">
        <f t="shared" si="6"/>
        <v>8</v>
      </c>
      <c r="R22" s="60">
        <f>VLOOKUP($A22,'Return Data'!$B$7:$R$2292,16,0)</f>
        <v>8.9105000000000008</v>
      </c>
      <c r="S22" s="62">
        <f t="shared" si="7"/>
        <v>7</v>
      </c>
    </row>
    <row r="23" spans="1:19" x14ac:dyDescent="0.3">
      <c r="A23" s="77" t="s">
        <v>1247</v>
      </c>
      <c r="B23" s="59">
        <f>VLOOKUP($A23,'Return Data'!$B$7:$R$2292,3,0)</f>
        <v>44958</v>
      </c>
      <c r="C23" s="60">
        <f>VLOOKUP($A23,'Return Data'!$B$7:$R$2292,4,0)</f>
        <v>2552.6680999999999</v>
      </c>
      <c r="D23" s="60">
        <f>VLOOKUP($A23,'Return Data'!$B$7:$R$2292,9,0)</f>
        <v>8.5744000000000007</v>
      </c>
      <c r="E23" s="61">
        <f t="shared" si="0"/>
        <v>16</v>
      </c>
      <c r="F23" s="60">
        <f>VLOOKUP($A23,'Return Data'!$B$7:$R$2292,10,0)</f>
        <v>8.2506000000000004</v>
      </c>
      <c r="G23" s="61">
        <f t="shared" si="1"/>
        <v>14</v>
      </c>
      <c r="H23" s="60">
        <f>VLOOKUP($A23,'Return Data'!$B$7:$R$2292,11,0)</f>
        <v>5.492</v>
      </c>
      <c r="I23" s="61">
        <f t="shared" si="2"/>
        <v>18</v>
      </c>
      <c r="J23" s="60">
        <f>VLOOKUP($A23,'Return Data'!$B$7:$R$2292,12,0)</f>
        <v>5.319</v>
      </c>
      <c r="K23" s="61">
        <f t="shared" si="3"/>
        <v>13</v>
      </c>
      <c r="L23" s="60">
        <f>VLOOKUP($A23,'Return Data'!$B$7:$R$2292,13,0)</f>
        <v>5.0519999999999996</v>
      </c>
      <c r="M23" s="61">
        <f t="shared" si="4"/>
        <v>4</v>
      </c>
      <c r="N23" s="60">
        <f>VLOOKUP($A23,'Return Data'!$B$7:$R$2292,17,0)</f>
        <v>3.3178000000000001</v>
      </c>
      <c r="O23" s="61">
        <f t="shared" si="5"/>
        <v>19</v>
      </c>
      <c r="P23" s="60">
        <f>VLOOKUP($A23,'Return Data'!$B$7:$R$2292,14,0)</f>
        <v>4.7070999999999996</v>
      </c>
      <c r="Q23" s="61">
        <f t="shared" si="6"/>
        <v>22</v>
      </c>
      <c r="R23" s="60">
        <f>VLOOKUP($A23,'Return Data'!$B$7:$R$2292,16,0)</f>
        <v>7.3741000000000003</v>
      </c>
      <c r="S23" s="62">
        <f t="shared" si="7"/>
        <v>22</v>
      </c>
    </row>
    <row r="24" spans="1:19" x14ac:dyDescent="0.3">
      <c r="A24" s="77" t="s">
        <v>1248</v>
      </c>
      <c r="B24" s="59">
        <f>VLOOKUP($A24,'Return Data'!$B$7:$R$2292,3,0)</f>
        <v>44958</v>
      </c>
      <c r="C24" s="60">
        <f>VLOOKUP($A24,'Return Data'!$B$7:$R$2292,4,0)</f>
        <v>91.480999999999995</v>
      </c>
      <c r="D24" s="60">
        <f>VLOOKUP($A24,'Return Data'!$B$7:$R$2292,9,0)</f>
        <v>7.4248000000000003</v>
      </c>
      <c r="E24" s="61">
        <f t="shared" si="0"/>
        <v>21</v>
      </c>
      <c r="F24" s="60">
        <f>VLOOKUP($A24,'Return Data'!$B$7:$R$2292,10,0)</f>
        <v>7.5495999999999999</v>
      </c>
      <c r="G24" s="61">
        <f t="shared" si="1"/>
        <v>19</v>
      </c>
      <c r="H24" s="60">
        <f>VLOOKUP($A24,'Return Data'!$B$7:$R$2292,11,0)</f>
        <v>8.0541999999999998</v>
      </c>
      <c r="I24" s="61">
        <f t="shared" si="2"/>
        <v>3</v>
      </c>
      <c r="J24" s="60">
        <f>VLOOKUP($A24,'Return Data'!$B$7:$R$2292,12,0)</f>
        <v>6.0023999999999997</v>
      </c>
      <c r="K24" s="61">
        <f t="shared" si="3"/>
        <v>3</v>
      </c>
      <c r="L24" s="60">
        <f>VLOOKUP($A24,'Return Data'!$B$7:$R$2292,13,0)</f>
        <v>4.6474000000000002</v>
      </c>
      <c r="M24" s="61">
        <f t="shared" si="4"/>
        <v>7</v>
      </c>
      <c r="N24" s="60">
        <f>VLOOKUP($A24,'Return Data'!$B$7:$R$2292,17,0)</f>
        <v>4.1451000000000002</v>
      </c>
      <c r="O24" s="61">
        <f t="shared" si="5"/>
        <v>6</v>
      </c>
      <c r="P24" s="60">
        <f>VLOOKUP($A24,'Return Data'!$B$7:$R$2292,14,0)</f>
        <v>7.0016999999999996</v>
      </c>
      <c r="Q24" s="61">
        <f t="shared" si="6"/>
        <v>3</v>
      </c>
      <c r="R24" s="60">
        <f>VLOOKUP($A24,'Return Data'!$B$7:$R$2292,16,0)</f>
        <v>8.3437000000000001</v>
      </c>
      <c r="S24" s="62">
        <f t="shared" si="7"/>
        <v>12</v>
      </c>
    </row>
    <row r="25" spans="1:19" x14ac:dyDescent="0.3">
      <c r="A25" s="77" t="s">
        <v>1250</v>
      </c>
      <c r="B25" s="59">
        <f>VLOOKUP($A25,'Return Data'!$B$7:$R$2292,3,0)</f>
        <v>44958</v>
      </c>
      <c r="C25" s="60">
        <f>VLOOKUP($A25,'Return Data'!$B$7:$R$2292,4,0)</f>
        <v>54.459699999999998</v>
      </c>
      <c r="D25" s="60">
        <f>VLOOKUP($A25,'Return Data'!$B$7:$R$2292,9,0)</f>
        <v>7.9347000000000003</v>
      </c>
      <c r="E25" s="61">
        <f t="shared" si="0"/>
        <v>19</v>
      </c>
      <c r="F25" s="60">
        <f>VLOOKUP($A25,'Return Data'!$B$7:$R$2292,10,0)</f>
        <v>7.6474000000000002</v>
      </c>
      <c r="G25" s="61">
        <f t="shared" si="1"/>
        <v>17</v>
      </c>
      <c r="H25" s="60">
        <f>VLOOKUP($A25,'Return Data'!$B$7:$R$2292,11,0)</f>
        <v>4.5674000000000001</v>
      </c>
      <c r="I25" s="61">
        <f t="shared" si="2"/>
        <v>22</v>
      </c>
      <c r="J25" s="60">
        <f>VLOOKUP($A25,'Return Data'!$B$7:$R$2292,12,0)</f>
        <v>4.1037999999999997</v>
      </c>
      <c r="K25" s="61">
        <f t="shared" si="3"/>
        <v>23</v>
      </c>
      <c r="L25" s="60">
        <f>VLOOKUP($A25,'Return Data'!$B$7:$R$2292,13,0)</f>
        <v>3.3220000000000001</v>
      </c>
      <c r="M25" s="61">
        <f t="shared" si="4"/>
        <v>23</v>
      </c>
      <c r="N25" s="60">
        <f>VLOOKUP($A25,'Return Data'!$B$7:$R$2292,17,0)</f>
        <v>3.3725000000000001</v>
      </c>
      <c r="O25" s="61">
        <f t="shared" si="5"/>
        <v>17</v>
      </c>
      <c r="P25" s="60">
        <f>VLOOKUP($A25,'Return Data'!$B$7:$R$2292,14,0)</f>
        <v>5.6216999999999997</v>
      </c>
      <c r="Q25" s="61">
        <f t="shared" si="6"/>
        <v>13</v>
      </c>
      <c r="R25" s="60">
        <f>VLOOKUP($A25,'Return Data'!$B$7:$R$2292,16,0)</f>
        <v>7.5415999999999999</v>
      </c>
      <c r="S25" s="62">
        <f t="shared" si="7"/>
        <v>19</v>
      </c>
    </row>
    <row r="26" spans="1:19" x14ac:dyDescent="0.3">
      <c r="A26" s="77" t="s">
        <v>1253</v>
      </c>
      <c r="B26" s="59">
        <f>VLOOKUP($A26,'Return Data'!$B$7:$R$2292,3,0)</f>
        <v>44958</v>
      </c>
      <c r="C26" s="60">
        <f>VLOOKUP($A26,'Return Data'!$B$7:$R$2292,4,0)</f>
        <v>35.273699999999998</v>
      </c>
      <c r="D26" s="60">
        <f>VLOOKUP($A26,'Return Data'!$B$7:$R$2292,9,0)</f>
        <v>8.6525999999999996</v>
      </c>
      <c r="E26" s="61">
        <f t="shared" si="0"/>
        <v>15</v>
      </c>
      <c r="F26" s="60">
        <f>VLOOKUP($A26,'Return Data'!$B$7:$R$2292,10,0)</f>
        <v>8.7891999999999992</v>
      </c>
      <c r="G26" s="61">
        <f t="shared" si="1"/>
        <v>12</v>
      </c>
      <c r="H26" s="60">
        <f>VLOOKUP($A26,'Return Data'!$B$7:$R$2292,11,0)</f>
        <v>7.8327999999999998</v>
      </c>
      <c r="I26" s="61">
        <f t="shared" si="2"/>
        <v>4</v>
      </c>
      <c r="J26" s="60">
        <f>VLOOKUP($A26,'Return Data'!$B$7:$R$2292,12,0)</f>
        <v>5.5513000000000003</v>
      </c>
      <c r="K26" s="61">
        <f t="shared" si="3"/>
        <v>7</v>
      </c>
      <c r="L26" s="60">
        <f>VLOOKUP($A26,'Return Data'!$B$7:$R$2292,13,0)</f>
        <v>4.5279999999999996</v>
      </c>
      <c r="M26" s="61">
        <f t="shared" si="4"/>
        <v>9</v>
      </c>
      <c r="N26" s="60">
        <f>VLOOKUP($A26,'Return Data'!$B$7:$R$2292,17,0)</f>
        <v>3.8715999999999999</v>
      </c>
      <c r="O26" s="61">
        <f t="shared" si="5"/>
        <v>8</v>
      </c>
      <c r="P26" s="60">
        <f>VLOOKUP($A26,'Return Data'!$B$7:$R$2292,14,0)</f>
        <v>6.1210000000000004</v>
      </c>
      <c r="Q26" s="61">
        <f t="shared" si="6"/>
        <v>9</v>
      </c>
      <c r="R26" s="60">
        <f>VLOOKUP($A26,'Return Data'!$B$7:$R$2292,16,0)</f>
        <v>9.5101999999999993</v>
      </c>
      <c r="S26" s="62">
        <f t="shared" si="7"/>
        <v>1</v>
      </c>
    </row>
    <row r="27" spans="1:19" x14ac:dyDescent="0.3">
      <c r="A27" s="77" t="s">
        <v>1255</v>
      </c>
      <c r="B27" s="59">
        <f>VLOOKUP($A27,'Return Data'!$B$7:$R$2292,3,0)</f>
        <v>44958</v>
      </c>
      <c r="C27" s="60">
        <f>VLOOKUP($A27,'Return Data'!$B$7:$R$2292,4,0)</f>
        <v>26.6629</v>
      </c>
      <c r="D27" s="60">
        <f>VLOOKUP($A27,'Return Data'!$B$7:$R$2292,9,0)</f>
        <v>8.8437999999999999</v>
      </c>
      <c r="E27" s="61">
        <f t="shared" si="0"/>
        <v>14</v>
      </c>
      <c r="F27" s="60">
        <f>VLOOKUP($A27,'Return Data'!$B$7:$R$2292,10,0)</f>
        <v>7.6376999999999997</v>
      </c>
      <c r="G27" s="61">
        <f t="shared" si="1"/>
        <v>18</v>
      </c>
      <c r="H27" s="60">
        <f>VLOOKUP($A27,'Return Data'!$B$7:$R$2292,11,0)</f>
        <v>5.2472000000000003</v>
      </c>
      <c r="I27" s="61">
        <f t="shared" si="2"/>
        <v>21</v>
      </c>
      <c r="J27" s="60">
        <f>VLOOKUP($A27,'Return Data'!$B$7:$R$2292,12,0)</f>
        <v>4.9775</v>
      </c>
      <c r="K27" s="61">
        <f t="shared" si="3"/>
        <v>19</v>
      </c>
      <c r="L27" s="60">
        <f>VLOOKUP($A27,'Return Data'!$B$7:$R$2292,13,0)</f>
        <v>4.1951000000000001</v>
      </c>
      <c r="M27" s="61">
        <f t="shared" si="4"/>
        <v>13</v>
      </c>
      <c r="N27" s="60">
        <f>VLOOKUP($A27,'Return Data'!$B$7:$R$2292,17,0)</f>
        <v>4.1318000000000001</v>
      </c>
      <c r="O27" s="61">
        <f t="shared" si="5"/>
        <v>7</v>
      </c>
      <c r="P27" s="60">
        <f>VLOOKUP($A27,'Return Data'!$B$7:$R$2292,14,0)</f>
        <v>5.8494999999999999</v>
      </c>
      <c r="Q27" s="61">
        <f t="shared" si="6"/>
        <v>12</v>
      </c>
      <c r="R27" s="60">
        <f>VLOOKUP($A27,'Return Data'!$B$7:$R$2292,16,0)</f>
        <v>7.6429</v>
      </c>
      <c r="S27" s="62">
        <f t="shared" si="7"/>
        <v>17</v>
      </c>
    </row>
    <row r="28" spans="1:19" x14ac:dyDescent="0.3">
      <c r="A28" s="77" t="s">
        <v>818</v>
      </c>
      <c r="B28" s="59">
        <f>VLOOKUP($A28,'Return Data'!$B$7:$R$2292,3,0)</f>
        <v>44958</v>
      </c>
      <c r="C28" s="60">
        <f>VLOOKUP($A28,'Return Data'!$B$7:$R$2292,4,0)</f>
        <v>53.874699999999997</v>
      </c>
      <c r="D28" s="60">
        <f>VLOOKUP($A28,'Return Data'!$B$7:$R$2292,9,0)</f>
        <v>9.59</v>
      </c>
      <c r="E28" s="61">
        <f t="shared" si="0"/>
        <v>9</v>
      </c>
      <c r="F28" s="60">
        <f>VLOOKUP($A28,'Return Data'!$B$7:$R$2292,10,0)</f>
        <v>10.039099999999999</v>
      </c>
      <c r="G28" s="61">
        <f t="shared" si="1"/>
        <v>2</v>
      </c>
      <c r="H28" s="60">
        <f>VLOOKUP($A28,'Return Data'!$B$7:$R$2292,11,0)</f>
        <v>6.4645999999999999</v>
      </c>
      <c r="I28" s="61">
        <f t="shared" si="2"/>
        <v>7</v>
      </c>
      <c r="J28" s="60">
        <f>VLOOKUP($A28,'Return Data'!$B$7:$R$2292,12,0)</f>
        <v>5.8028000000000004</v>
      </c>
      <c r="K28" s="61">
        <f t="shared" si="3"/>
        <v>6</v>
      </c>
      <c r="L28" s="60">
        <f>VLOOKUP($A28,'Return Data'!$B$7:$R$2292,13,0)</f>
        <v>4.3182</v>
      </c>
      <c r="M28" s="61">
        <f t="shared" si="4"/>
        <v>11</v>
      </c>
      <c r="N28" s="60">
        <f>VLOOKUP($A28,'Return Data'!$B$7:$R$2292,17,0)</f>
        <v>3.1877</v>
      </c>
      <c r="O28" s="61">
        <f t="shared" si="5"/>
        <v>20</v>
      </c>
      <c r="P28" s="60">
        <f>VLOOKUP($A28,'Return Data'!$B$7:$R$2292,14,0)</f>
        <v>5.5063000000000004</v>
      </c>
      <c r="Q28" s="61">
        <f t="shared" si="6"/>
        <v>16</v>
      </c>
      <c r="R28" s="60">
        <f>VLOOKUP($A28,'Return Data'!$B$7:$R$2292,16,0)</f>
        <v>8.9257000000000009</v>
      </c>
      <c r="S28" s="62">
        <f t="shared" si="7"/>
        <v>5</v>
      </c>
    </row>
    <row r="29" spans="1:19" x14ac:dyDescent="0.3">
      <c r="A29" s="77" t="s">
        <v>1256</v>
      </c>
      <c r="B29" s="59">
        <f>VLOOKUP($A29,'Return Data'!$B$7:$R$2292,3,0)</f>
        <v>44958</v>
      </c>
      <c r="C29" s="60">
        <f>VLOOKUP($A29,'Return Data'!$B$7:$R$2292,4,0)</f>
        <v>57.125</v>
      </c>
      <c r="D29" s="60">
        <f>VLOOKUP($A29,'Return Data'!$B$7:$R$2292,9,0)</f>
        <v>8.2728999999999999</v>
      </c>
      <c r="E29" s="61">
        <f t="shared" si="0"/>
        <v>17</v>
      </c>
      <c r="F29" s="60">
        <f>VLOOKUP($A29,'Return Data'!$B$7:$R$2292,10,0)</f>
        <v>8.9540000000000006</v>
      </c>
      <c r="G29" s="61">
        <f t="shared" si="1"/>
        <v>11</v>
      </c>
      <c r="H29" s="60">
        <f>VLOOKUP($A29,'Return Data'!$B$7:$R$2292,11,0)</f>
        <v>8.6265999999999998</v>
      </c>
      <c r="I29" s="61">
        <f t="shared" si="2"/>
        <v>1</v>
      </c>
      <c r="J29" s="60">
        <f>VLOOKUP($A29,'Return Data'!$B$7:$R$2292,12,0)</f>
        <v>6.8487999999999998</v>
      </c>
      <c r="K29" s="61">
        <f t="shared" si="3"/>
        <v>1</v>
      </c>
      <c r="L29" s="60">
        <f>VLOOKUP($A29,'Return Data'!$B$7:$R$2292,13,0)</f>
        <v>5.9340000000000002</v>
      </c>
      <c r="M29" s="61">
        <f t="shared" si="4"/>
        <v>2</v>
      </c>
      <c r="N29" s="60">
        <f>VLOOKUP($A29,'Return Data'!$B$7:$R$2292,17,0)</f>
        <v>4.8575999999999997</v>
      </c>
      <c r="O29" s="61">
        <f t="shared" si="5"/>
        <v>3</v>
      </c>
      <c r="P29" s="60">
        <f>VLOOKUP($A29,'Return Data'!$B$7:$R$2292,14,0)</f>
        <v>6.8658999999999999</v>
      </c>
      <c r="Q29" s="61">
        <f t="shared" si="6"/>
        <v>4</v>
      </c>
      <c r="R29" s="60">
        <f>VLOOKUP($A29,'Return Data'!$B$7:$R$2292,16,0)</f>
        <v>9.3797999999999995</v>
      </c>
      <c r="S29" s="62">
        <f t="shared" si="7"/>
        <v>2</v>
      </c>
    </row>
    <row r="30" spans="1:19" x14ac:dyDescent="0.3">
      <c r="A30" s="77" t="s">
        <v>1258</v>
      </c>
      <c r="B30" s="59">
        <f>VLOOKUP($A30,'Return Data'!$B$7:$R$2292,3,0)</f>
        <v>44958</v>
      </c>
      <c r="C30" s="60">
        <f>VLOOKUP($A30,'Return Data'!$B$7:$R$2292,4,0)</f>
        <v>70.882000000000005</v>
      </c>
      <c r="D30" s="60">
        <f>VLOOKUP($A30,'Return Data'!$B$7:$R$2292,9,0)</f>
        <v>9.3249999999999993</v>
      </c>
      <c r="E30" s="61">
        <f t="shared" si="0"/>
        <v>10</v>
      </c>
      <c r="F30" s="60">
        <f>VLOOKUP($A30,'Return Data'!$B$7:$R$2292,10,0)</f>
        <v>5.1333000000000002</v>
      </c>
      <c r="G30" s="61">
        <f t="shared" si="1"/>
        <v>23</v>
      </c>
      <c r="H30" s="60">
        <f>VLOOKUP($A30,'Return Data'!$B$7:$R$2292,11,0)</f>
        <v>5.9127000000000001</v>
      </c>
      <c r="I30" s="61">
        <f t="shared" si="2"/>
        <v>17</v>
      </c>
      <c r="J30" s="60">
        <f>VLOOKUP($A30,'Return Data'!$B$7:$R$2292,12,0)</f>
        <v>5.8482000000000003</v>
      </c>
      <c r="K30" s="61">
        <f t="shared" si="3"/>
        <v>5</v>
      </c>
      <c r="L30" s="60">
        <f>VLOOKUP($A30,'Return Data'!$B$7:$R$2292,13,0)</f>
        <v>5.2217000000000002</v>
      </c>
      <c r="M30" s="61">
        <f t="shared" si="4"/>
        <v>3</v>
      </c>
      <c r="N30" s="60">
        <f>VLOOKUP($A30,'Return Data'!$B$7:$R$2292,17,0)</f>
        <v>3.4605000000000001</v>
      </c>
      <c r="O30" s="61">
        <f t="shared" si="5"/>
        <v>15</v>
      </c>
      <c r="P30" s="60">
        <f>VLOOKUP($A30,'Return Data'!$B$7:$R$2292,14,0)</f>
        <v>5.2613000000000003</v>
      </c>
      <c r="Q30" s="61">
        <f t="shared" si="6"/>
        <v>20</v>
      </c>
      <c r="R30" s="60">
        <f>VLOOKUP($A30,'Return Data'!$B$7:$R$2292,16,0)</f>
        <v>8.0274000000000001</v>
      </c>
      <c r="S30" s="62">
        <f t="shared" si="7"/>
        <v>15</v>
      </c>
    </row>
    <row r="31" spans="1:19" x14ac:dyDescent="0.3">
      <c r="A31" s="77" t="s">
        <v>1260</v>
      </c>
      <c r="B31" s="59">
        <f>VLOOKUP($A31,'Return Data'!$B$7:$R$2292,3,0)</f>
        <v>44958</v>
      </c>
      <c r="C31" s="60">
        <f>VLOOKUP($A31,'Return Data'!$B$7:$R$2292,4,0)</f>
        <v>53.819699999999997</v>
      </c>
      <c r="D31" s="60">
        <f>VLOOKUP($A31,'Return Data'!$B$7:$R$2292,9,0)</f>
        <v>7.3441000000000001</v>
      </c>
      <c r="E31" s="61">
        <f t="shared" si="0"/>
        <v>22</v>
      </c>
      <c r="F31" s="60">
        <f>VLOOKUP($A31,'Return Data'!$B$7:$R$2292,10,0)</f>
        <v>7.5011999999999999</v>
      </c>
      <c r="G31" s="61">
        <f t="shared" si="1"/>
        <v>20</v>
      </c>
      <c r="H31" s="60">
        <f>VLOOKUP($A31,'Return Data'!$B$7:$R$2292,11,0)</f>
        <v>7.1219999999999999</v>
      </c>
      <c r="I31" s="61">
        <f t="shared" si="2"/>
        <v>5</v>
      </c>
      <c r="J31" s="60">
        <f>VLOOKUP($A31,'Return Data'!$B$7:$R$2292,12,0)</f>
        <v>5.3125</v>
      </c>
      <c r="K31" s="61">
        <f t="shared" si="3"/>
        <v>14</v>
      </c>
      <c r="L31" s="60">
        <f>VLOOKUP($A31,'Return Data'!$B$7:$R$2292,13,0)</f>
        <v>4.4843999999999999</v>
      </c>
      <c r="M31" s="61">
        <f t="shared" si="4"/>
        <v>10</v>
      </c>
      <c r="N31" s="60">
        <f>VLOOKUP($A31,'Return Data'!$B$7:$R$2292,17,0)</f>
        <v>3.6303000000000001</v>
      </c>
      <c r="O31" s="61">
        <f t="shared" si="5"/>
        <v>10</v>
      </c>
      <c r="P31" s="60">
        <f>VLOOKUP($A31,'Return Data'!$B$7:$R$2292,14,0)</f>
        <v>5.548</v>
      </c>
      <c r="Q31" s="61">
        <f t="shared" si="6"/>
        <v>15</v>
      </c>
      <c r="R31" s="60">
        <f>VLOOKUP($A31,'Return Data'!$B$7:$R$2292,16,0)</f>
        <v>8.4064999999999994</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8.6584291666666662</v>
      </c>
      <c r="E33" s="83"/>
      <c r="F33" s="84">
        <f>AVERAGE(F8:F31)</f>
        <v>8.1246583333333326</v>
      </c>
      <c r="G33" s="83"/>
      <c r="H33" s="84">
        <f>AVERAGE(H8:H31)</f>
        <v>6.029370833333334</v>
      </c>
      <c r="I33" s="83"/>
      <c r="J33" s="84">
        <f>AVERAGE(J8:J31)</f>
        <v>5.1418125000000003</v>
      </c>
      <c r="K33" s="83"/>
      <c r="L33" s="84">
        <f>AVERAGE(L8:L31)</f>
        <v>4.2250541666666672</v>
      </c>
      <c r="M33" s="83"/>
      <c r="N33" s="84">
        <f>AVERAGE(N8:N31)</f>
        <v>3.5001500000000001</v>
      </c>
      <c r="O33" s="83"/>
      <c r="P33" s="84">
        <f>AVERAGE(P8:P31)</f>
        <v>5.6913916666666653</v>
      </c>
      <c r="Q33" s="83"/>
      <c r="R33" s="84">
        <f>AVERAGE(R8:R31)</f>
        <v>7.9632916666666658</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11.795500000000001</v>
      </c>
      <c r="E35" s="87"/>
      <c r="F35" s="88">
        <f>MAX(F8:F31)</f>
        <v>10.101000000000001</v>
      </c>
      <c r="G35" s="87"/>
      <c r="H35" s="88">
        <f>MAX(H8:H31)</f>
        <v>8.6265999999999998</v>
      </c>
      <c r="I35" s="87"/>
      <c r="J35" s="88">
        <f>MAX(J8:J31)</f>
        <v>6.8487999999999998</v>
      </c>
      <c r="K35" s="87"/>
      <c r="L35" s="88">
        <f>MAX(L8:L31)</f>
        <v>6.7366999999999999</v>
      </c>
      <c r="M35" s="87"/>
      <c r="N35" s="88">
        <f>MAX(N8:N31)</f>
        <v>4.952</v>
      </c>
      <c r="O35" s="87"/>
      <c r="P35" s="88">
        <f>MAX(P8:P31)</f>
        <v>7.5758000000000001</v>
      </c>
      <c r="Q35" s="87"/>
      <c r="R35" s="88">
        <f>MAX(R8:R31)</f>
        <v>9.5101999999999993</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1228</v>
      </c>
      <c r="B8" s="59">
        <f>VLOOKUP($A8,'Return Data'!$B$7:$R$2292,3,0)</f>
        <v>44958</v>
      </c>
      <c r="C8" s="60">
        <f>VLOOKUP($A8,'Return Data'!$B$7:$R$2292,4,0)</f>
        <v>67.676699999999997</v>
      </c>
      <c r="D8" s="60">
        <f>VLOOKUP($A8,'Return Data'!$B$7:$R$2292,9,0)</f>
        <v>9.4413999999999998</v>
      </c>
      <c r="E8" s="61">
        <f t="shared" ref="E8:E34" si="0">RANK(D8,D$8:D$34,0)</f>
        <v>9</v>
      </c>
      <c r="F8" s="60">
        <f>VLOOKUP($A8,'Return Data'!$B$7:$R$2292,10,0)</f>
        <v>8.9228000000000005</v>
      </c>
      <c r="G8" s="61">
        <f t="shared" ref="G8:G34" si="1">RANK(F8,F$8:F$34,0)</f>
        <v>10</v>
      </c>
      <c r="H8" s="60">
        <f>VLOOKUP($A8,'Return Data'!$B$7:$R$2292,11,0)</f>
        <v>5.3098000000000001</v>
      </c>
      <c r="I8" s="61">
        <f t="shared" ref="I8:I34" si="2">RANK(H8,H$8:H$34,0)</f>
        <v>17</v>
      </c>
      <c r="J8" s="60">
        <f>VLOOKUP($A8,'Return Data'!$B$7:$R$2292,12,0)</f>
        <v>4.1369999999999996</v>
      </c>
      <c r="K8" s="61">
        <f t="shared" ref="K8:K34" si="3">RANK(J8,J$8:J$34,0)</f>
        <v>22</v>
      </c>
      <c r="L8" s="60">
        <f>VLOOKUP($A8,'Return Data'!$B$7:$R$2292,13,0)</f>
        <v>3.1032999999999999</v>
      </c>
      <c r="M8" s="61">
        <f t="shared" ref="M8:M34" si="4">RANK(L8,L$8:L$34,0)</f>
        <v>24</v>
      </c>
      <c r="N8" s="60">
        <f>VLOOKUP($A8,'Return Data'!$B$7:$R$2292,17,0)</f>
        <v>3.5489999999999999</v>
      </c>
      <c r="O8" s="61">
        <f t="shared" ref="O8:O34" si="5">RANK(N8,N$8:N$34,0)</f>
        <v>5</v>
      </c>
      <c r="P8" s="60">
        <f>VLOOKUP($A8,'Return Data'!$B$7:$R$2292,14,0)</f>
        <v>5.8160999999999996</v>
      </c>
      <c r="Q8" s="61">
        <f t="shared" ref="Q8:Q34" si="6">RANK(P8,P$8:P$34,0)</f>
        <v>8</v>
      </c>
      <c r="R8" s="60">
        <f>VLOOKUP($A8,'Return Data'!$B$7:$R$2292,16,0)</f>
        <v>8.5428999999999995</v>
      </c>
      <c r="S8" s="62">
        <f t="shared" ref="S8:S34" si="7">RANK(R8,R$8:R$34,0)</f>
        <v>5</v>
      </c>
    </row>
    <row r="9" spans="1:19" x14ac:dyDescent="0.3">
      <c r="A9" s="77" t="s">
        <v>1231</v>
      </c>
      <c r="B9" s="59">
        <f>VLOOKUP($A9,'Return Data'!$B$7:$R$2292,3,0)</f>
        <v>44958</v>
      </c>
      <c r="C9" s="60">
        <f>VLOOKUP($A9,'Return Data'!$B$7:$R$2292,4,0)</f>
        <v>21.009799999999998</v>
      </c>
      <c r="D9" s="60">
        <f>VLOOKUP($A9,'Return Data'!$B$7:$R$2292,9,0)</f>
        <v>8.5145999999999997</v>
      </c>
      <c r="E9" s="61">
        <f t="shared" si="0"/>
        <v>14</v>
      </c>
      <c r="F9" s="60">
        <f>VLOOKUP($A9,'Return Data'!$B$7:$R$2292,10,0)</f>
        <v>6.0991999999999997</v>
      </c>
      <c r="G9" s="61">
        <f t="shared" si="1"/>
        <v>24</v>
      </c>
      <c r="H9" s="60">
        <f>VLOOKUP($A9,'Return Data'!$B$7:$R$2292,11,0)</f>
        <v>4.8211000000000004</v>
      </c>
      <c r="I9" s="61">
        <f t="shared" si="2"/>
        <v>20</v>
      </c>
      <c r="J9" s="60">
        <f>VLOOKUP($A9,'Return Data'!$B$7:$R$2292,12,0)</f>
        <v>4.4356999999999998</v>
      </c>
      <c r="K9" s="61">
        <f t="shared" si="3"/>
        <v>20</v>
      </c>
      <c r="L9" s="60">
        <f>VLOOKUP($A9,'Return Data'!$B$7:$R$2292,13,0)</f>
        <v>3.5459999999999998</v>
      </c>
      <c r="M9" s="61">
        <f t="shared" si="4"/>
        <v>14</v>
      </c>
      <c r="N9" s="60">
        <f>VLOOKUP($A9,'Return Data'!$B$7:$R$2292,17,0)</f>
        <v>2.9354</v>
      </c>
      <c r="O9" s="61">
        <f t="shared" si="5"/>
        <v>11</v>
      </c>
      <c r="P9" s="60">
        <f>VLOOKUP($A9,'Return Data'!$B$7:$R$2292,14,0)</f>
        <v>5.9631999999999996</v>
      </c>
      <c r="Q9" s="61">
        <f t="shared" si="6"/>
        <v>5</v>
      </c>
      <c r="R9" s="60">
        <f>VLOOKUP($A9,'Return Data'!$B$7:$R$2292,16,0)</f>
        <v>6.9606000000000003</v>
      </c>
      <c r="S9" s="62">
        <f t="shared" si="7"/>
        <v>19</v>
      </c>
    </row>
    <row r="10" spans="1:19" x14ac:dyDescent="0.3">
      <c r="A10" s="77" t="s">
        <v>1951</v>
      </c>
      <c r="B10" s="59">
        <f>VLOOKUP($A10,'Return Data'!$B$7:$R$2292,3,0)</f>
        <v>44958</v>
      </c>
      <c r="C10" s="60">
        <f>VLOOKUP($A10,'Return Data'!$B$7:$R$2292,4,0)</f>
        <v>34.9206</v>
      </c>
      <c r="D10" s="60">
        <f>VLOOKUP($A10,'Return Data'!$B$7:$R$2292,9,0)</f>
        <v>8.1715</v>
      </c>
      <c r="E10" s="61">
        <f t="shared" si="0"/>
        <v>16</v>
      </c>
      <c r="F10" s="60">
        <f>VLOOKUP($A10,'Return Data'!$B$7:$R$2292,10,0)</f>
        <v>8.3132000000000001</v>
      </c>
      <c r="G10" s="61">
        <f t="shared" si="1"/>
        <v>14</v>
      </c>
      <c r="H10" s="60">
        <f>VLOOKUP($A10,'Return Data'!$B$7:$R$2292,11,0)</f>
        <v>5.8113000000000001</v>
      </c>
      <c r="I10" s="61">
        <f t="shared" si="2"/>
        <v>11</v>
      </c>
      <c r="J10" s="60">
        <f>VLOOKUP($A10,'Return Data'!$B$7:$R$2292,12,0)</f>
        <v>4.6062000000000003</v>
      </c>
      <c r="K10" s="61">
        <f t="shared" si="3"/>
        <v>17</v>
      </c>
      <c r="L10" s="60">
        <f>VLOOKUP($A10,'Return Data'!$B$7:$R$2292,13,0)</f>
        <v>3.2383999999999999</v>
      </c>
      <c r="M10" s="61">
        <f t="shared" si="4"/>
        <v>21</v>
      </c>
      <c r="N10" s="60">
        <f>VLOOKUP($A10,'Return Data'!$B$7:$R$2292,17,0)</f>
        <v>2.6042999999999998</v>
      </c>
      <c r="O10" s="61">
        <f t="shared" si="5"/>
        <v>18</v>
      </c>
      <c r="P10" s="60">
        <f>VLOOKUP($A10,'Return Data'!$B$7:$R$2292,14,0)</f>
        <v>4.4833999999999996</v>
      </c>
      <c r="Q10" s="61">
        <f t="shared" si="6"/>
        <v>21</v>
      </c>
      <c r="R10" s="60">
        <f>VLOOKUP($A10,'Return Data'!$B$7:$R$2292,16,0)</f>
        <v>6.1711999999999998</v>
      </c>
      <c r="S10" s="62">
        <f t="shared" si="7"/>
        <v>24</v>
      </c>
    </row>
    <row r="11" spans="1:19" x14ac:dyDescent="0.3">
      <c r="A11" s="77" t="s">
        <v>1828</v>
      </c>
      <c r="B11" s="59">
        <f>VLOOKUP($A11,'Return Data'!$B$7:$R$2292,3,0)</f>
        <v>44958</v>
      </c>
      <c r="C11" s="60">
        <f>VLOOKUP($A11,'Return Data'!$B$7:$R$2292,4,0)</f>
        <v>63.401400000000002</v>
      </c>
      <c r="D11" s="60">
        <f>VLOOKUP($A11,'Return Data'!$B$7:$R$2292,9,0)</f>
        <v>8.9427000000000003</v>
      </c>
      <c r="E11" s="61">
        <f t="shared" si="0"/>
        <v>11</v>
      </c>
      <c r="F11" s="60">
        <f>VLOOKUP($A11,'Return Data'!$B$7:$R$2292,10,0)</f>
        <v>8.6263000000000005</v>
      </c>
      <c r="G11" s="61">
        <f t="shared" si="1"/>
        <v>11</v>
      </c>
      <c r="H11" s="60">
        <f>VLOOKUP($A11,'Return Data'!$B$7:$R$2292,11,0)</f>
        <v>5.2568999999999999</v>
      </c>
      <c r="I11" s="61">
        <f t="shared" si="2"/>
        <v>18</v>
      </c>
      <c r="J11" s="60">
        <f>VLOOKUP($A11,'Return Data'!$B$7:$R$2292,12,0)</f>
        <v>4.3594999999999997</v>
      </c>
      <c r="K11" s="61">
        <f t="shared" si="3"/>
        <v>21</v>
      </c>
      <c r="L11" s="60">
        <f>VLOOKUP($A11,'Return Data'!$B$7:$R$2292,13,0)</f>
        <v>3.4104999999999999</v>
      </c>
      <c r="M11" s="61">
        <f t="shared" si="4"/>
        <v>20</v>
      </c>
      <c r="N11" s="60">
        <f>VLOOKUP($A11,'Return Data'!$B$7:$R$2292,17,0)</f>
        <v>2.8548</v>
      </c>
      <c r="O11" s="61">
        <f t="shared" si="5"/>
        <v>16</v>
      </c>
      <c r="P11" s="60">
        <f>VLOOKUP($A11,'Return Data'!$B$7:$R$2292,14,0)</f>
        <v>4.8456000000000001</v>
      </c>
      <c r="Q11" s="61">
        <f t="shared" si="6"/>
        <v>15</v>
      </c>
      <c r="R11" s="60">
        <f>VLOOKUP($A11,'Return Data'!$B$7:$R$2292,16,0)</f>
        <v>8.32</v>
      </c>
      <c r="S11" s="62">
        <f t="shared" si="7"/>
        <v>8</v>
      </c>
    </row>
    <row r="12" spans="1:19" x14ac:dyDescent="0.3">
      <c r="A12" s="77" t="s">
        <v>813</v>
      </c>
      <c r="B12" s="59">
        <f>VLOOKUP($A12,'Return Data'!$B$7:$R$2292,3,0)</f>
        <v>44958</v>
      </c>
      <c r="C12" s="60">
        <f>VLOOKUP($A12,'Return Data'!$B$7:$R$2292,4,0)</f>
        <v>17.874600000000001</v>
      </c>
      <c r="D12" s="60">
        <f>VLOOKUP($A12,'Return Data'!$B$7:$R$2292,9,0)</f>
        <v>10.0359</v>
      </c>
      <c r="E12" s="61">
        <f t="shared" si="0"/>
        <v>7</v>
      </c>
      <c r="F12" s="60">
        <f>VLOOKUP($A12,'Return Data'!$B$7:$R$2292,10,0)</f>
        <v>9.7817000000000007</v>
      </c>
      <c r="G12" s="61">
        <f t="shared" si="1"/>
        <v>5</v>
      </c>
      <c r="H12" s="60">
        <f>VLOOKUP($A12,'Return Data'!$B$7:$R$2292,11,0)</f>
        <v>5.758</v>
      </c>
      <c r="I12" s="61">
        <f t="shared" si="2"/>
        <v>14</v>
      </c>
      <c r="J12" s="60">
        <f>VLOOKUP($A12,'Return Data'!$B$7:$R$2292,12,0)</f>
        <v>5.0338000000000003</v>
      </c>
      <c r="K12" s="61">
        <f t="shared" si="3"/>
        <v>9</v>
      </c>
      <c r="L12" s="60">
        <f>VLOOKUP($A12,'Return Data'!$B$7:$R$2292,13,0)</f>
        <v>3.1152000000000002</v>
      </c>
      <c r="M12" s="61">
        <f t="shared" si="4"/>
        <v>23</v>
      </c>
      <c r="N12" s="60">
        <f>VLOOKUP($A12,'Return Data'!$B$7:$R$2292,17,0)</f>
        <v>1.306</v>
      </c>
      <c r="O12" s="61">
        <f t="shared" si="5"/>
        <v>26</v>
      </c>
      <c r="P12" s="60">
        <f>VLOOKUP($A12,'Return Data'!$B$7:$R$2292,14,0)</f>
        <v>4.1955</v>
      </c>
      <c r="Q12" s="61">
        <f t="shared" si="6"/>
        <v>24</v>
      </c>
      <c r="R12" s="60">
        <f>VLOOKUP($A12,'Return Data'!$B$7:$R$2292,16,0)</f>
        <v>7.1977000000000002</v>
      </c>
      <c r="S12" s="62">
        <f t="shared" si="7"/>
        <v>18</v>
      </c>
    </row>
    <row r="13" spans="1:19" x14ac:dyDescent="0.3">
      <c r="A13" s="77" t="s">
        <v>1233</v>
      </c>
      <c r="B13" s="59">
        <f>VLOOKUP($A13,'Return Data'!$B$7:$R$2292,3,0)</f>
        <v>44958</v>
      </c>
      <c r="C13" s="60">
        <f>VLOOKUP($A13,'Return Data'!$B$7:$R$2292,4,0)</f>
        <v>78.810599999999994</v>
      </c>
      <c r="D13" s="60">
        <f>VLOOKUP($A13,'Return Data'!$B$7:$R$2292,9,0)</f>
        <v>7.6022999999999996</v>
      </c>
      <c r="E13" s="61">
        <f t="shared" si="0"/>
        <v>21</v>
      </c>
      <c r="F13" s="60">
        <f>VLOOKUP($A13,'Return Data'!$B$7:$R$2292,10,0)</f>
        <v>7.8236999999999997</v>
      </c>
      <c r="G13" s="61">
        <f t="shared" si="1"/>
        <v>16</v>
      </c>
      <c r="H13" s="60">
        <f>VLOOKUP($A13,'Return Data'!$B$7:$R$2292,11,0)</f>
        <v>5.7045000000000003</v>
      </c>
      <c r="I13" s="61">
        <f t="shared" si="2"/>
        <v>15</v>
      </c>
      <c r="J13" s="60">
        <f>VLOOKUP($A13,'Return Data'!$B$7:$R$2292,12,0)</f>
        <v>4.9089</v>
      </c>
      <c r="K13" s="61">
        <f t="shared" si="3"/>
        <v>12</v>
      </c>
      <c r="L13" s="60">
        <f>VLOOKUP($A13,'Return Data'!$B$7:$R$2292,13,0)</f>
        <v>3.9904000000000002</v>
      </c>
      <c r="M13" s="61">
        <f t="shared" si="4"/>
        <v>11</v>
      </c>
      <c r="N13" s="60">
        <f>VLOOKUP($A13,'Return Data'!$B$7:$R$2292,17,0)</f>
        <v>3.8309000000000002</v>
      </c>
      <c r="O13" s="61">
        <f t="shared" si="5"/>
        <v>4</v>
      </c>
      <c r="P13" s="60">
        <f>VLOOKUP($A13,'Return Data'!$B$7:$R$2292,14,0)</f>
        <v>6.2919</v>
      </c>
      <c r="Q13" s="61">
        <f t="shared" si="6"/>
        <v>4</v>
      </c>
      <c r="R13" s="60">
        <f>VLOOKUP($A13,'Return Data'!$B$7:$R$2292,16,0)</f>
        <v>9.2415000000000003</v>
      </c>
      <c r="S13" s="62">
        <f t="shared" si="7"/>
        <v>2</v>
      </c>
    </row>
    <row r="14" spans="1:19" x14ac:dyDescent="0.3">
      <c r="A14" s="77" t="s">
        <v>1235</v>
      </c>
      <c r="B14" s="59">
        <f>VLOOKUP($A14,'Return Data'!$B$7:$R$2292,3,0)</f>
        <v>44958</v>
      </c>
      <c r="C14" s="60">
        <f>VLOOKUP($A14,'Return Data'!$B$7:$R$2292,4,0)</f>
        <v>20.501300000000001</v>
      </c>
      <c r="D14" s="60">
        <f>VLOOKUP($A14,'Return Data'!$B$7:$R$2292,9,0)</f>
        <v>10.1487</v>
      </c>
      <c r="E14" s="61">
        <f t="shared" si="0"/>
        <v>5</v>
      </c>
      <c r="F14" s="60">
        <f>VLOOKUP($A14,'Return Data'!$B$7:$R$2292,10,0)</f>
        <v>8.9786999999999999</v>
      </c>
      <c r="G14" s="61">
        <f t="shared" si="1"/>
        <v>9</v>
      </c>
      <c r="H14" s="60">
        <f>VLOOKUP($A14,'Return Data'!$B$7:$R$2292,11,0)</f>
        <v>5.4695</v>
      </c>
      <c r="I14" s="61">
        <f t="shared" si="2"/>
        <v>16</v>
      </c>
      <c r="J14" s="60">
        <f>VLOOKUP($A14,'Return Data'!$B$7:$R$2292,12,0)</f>
        <v>4.8056999999999999</v>
      </c>
      <c r="K14" s="61">
        <f t="shared" si="3"/>
        <v>14</v>
      </c>
      <c r="L14" s="60">
        <f>VLOOKUP($A14,'Return Data'!$B$7:$R$2292,13,0)</f>
        <v>4.0199999999999996</v>
      </c>
      <c r="M14" s="61">
        <f t="shared" si="4"/>
        <v>9</v>
      </c>
      <c r="N14" s="60">
        <f>VLOOKUP($A14,'Return Data'!$B$7:$R$2292,17,0)</f>
        <v>4.2384000000000004</v>
      </c>
      <c r="O14" s="61">
        <f t="shared" si="5"/>
        <v>3</v>
      </c>
      <c r="P14" s="60">
        <f>VLOOKUP($A14,'Return Data'!$B$7:$R$2292,14,0)</f>
        <v>6.9321000000000002</v>
      </c>
      <c r="Q14" s="61">
        <f t="shared" si="6"/>
        <v>1</v>
      </c>
      <c r="R14" s="60">
        <f>VLOOKUP($A14,'Return Data'!$B$7:$R$2292,16,0)</f>
        <v>8.3299000000000003</v>
      </c>
      <c r="S14" s="62">
        <f t="shared" si="7"/>
        <v>7</v>
      </c>
    </row>
    <row r="15" spans="1:19" x14ac:dyDescent="0.3">
      <c r="A15" s="77" t="s">
        <v>1236</v>
      </c>
      <c r="B15" s="59">
        <f>VLOOKUP($A15,'Return Data'!$B$7:$R$2292,3,0)</f>
        <v>44958</v>
      </c>
      <c r="C15" s="60">
        <f>VLOOKUP($A15,'Return Data'!$B$7:$R$2292,4,0)</f>
        <v>50.141100000000002</v>
      </c>
      <c r="D15" s="60">
        <f>VLOOKUP($A15,'Return Data'!$B$7:$R$2292,9,0)</f>
        <v>7.3254000000000001</v>
      </c>
      <c r="E15" s="61">
        <f t="shared" si="0"/>
        <v>22</v>
      </c>
      <c r="F15" s="60">
        <f>VLOOKUP($A15,'Return Data'!$B$7:$R$2292,10,0)</f>
        <v>7.3834999999999997</v>
      </c>
      <c r="G15" s="61">
        <f t="shared" si="1"/>
        <v>18</v>
      </c>
      <c r="H15" s="60">
        <f>VLOOKUP($A15,'Return Data'!$B$7:$R$2292,11,0)</f>
        <v>4.1204000000000001</v>
      </c>
      <c r="I15" s="61">
        <f t="shared" si="2"/>
        <v>25</v>
      </c>
      <c r="J15" s="60">
        <f>VLOOKUP($A15,'Return Data'!$B$7:$R$2292,12,0)</f>
        <v>4.0407999999999999</v>
      </c>
      <c r="K15" s="61">
        <f t="shared" si="3"/>
        <v>23</v>
      </c>
      <c r="L15" s="60">
        <f>VLOOKUP($A15,'Return Data'!$B$7:$R$2292,13,0)</f>
        <v>3.4289000000000001</v>
      </c>
      <c r="M15" s="61">
        <f t="shared" si="4"/>
        <v>19</v>
      </c>
      <c r="N15" s="60">
        <f>VLOOKUP($A15,'Return Data'!$B$7:$R$2292,17,0)</f>
        <v>3.1920000000000002</v>
      </c>
      <c r="O15" s="61">
        <f t="shared" si="5"/>
        <v>7</v>
      </c>
      <c r="P15" s="60">
        <f>VLOOKUP($A15,'Return Data'!$B$7:$R$2292,14,0)</f>
        <v>4.4279000000000002</v>
      </c>
      <c r="Q15" s="61">
        <f t="shared" si="6"/>
        <v>22</v>
      </c>
      <c r="R15" s="60">
        <f>VLOOKUP($A15,'Return Data'!$B$7:$R$2292,16,0)</f>
        <v>7.9143999999999997</v>
      </c>
      <c r="S15" s="62">
        <f t="shared" si="7"/>
        <v>12</v>
      </c>
    </row>
    <row r="16" spans="1:19" x14ac:dyDescent="0.3">
      <c r="A16" s="77" t="s">
        <v>1238</v>
      </c>
      <c r="B16" s="59">
        <f>VLOOKUP($A16,'Return Data'!$B$7:$R$2292,3,0)</f>
        <v>44958</v>
      </c>
      <c r="C16" s="60">
        <f>VLOOKUP($A16,'Return Data'!$B$7:$R$2292,4,0)</f>
        <v>45.995800000000003</v>
      </c>
      <c r="D16" s="60">
        <f>VLOOKUP($A16,'Return Data'!$B$7:$R$2292,9,0)</f>
        <v>8.7423000000000002</v>
      </c>
      <c r="E16" s="61">
        <f t="shared" si="0"/>
        <v>12</v>
      </c>
      <c r="F16" s="60">
        <f>VLOOKUP($A16,'Return Data'!$B$7:$R$2292,10,0)</f>
        <v>8.5505999999999993</v>
      </c>
      <c r="G16" s="61">
        <f t="shared" si="1"/>
        <v>12</v>
      </c>
      <c r="H16" s="60">
        <f>VLOOKUP($A16,'Return Data'!$B$7:$R$2292,11,0)</f>
        <v>5.7874999999999996</v>
      </c>
      <c r="I16" s="61">
        <f t="shared" si="2"/>
        <v>13</v>
      </c>
      <c r="J16" s="60">
        <f>VLOOKUP($A16,'Return Data'!$B$7:$R$2292,12,0)</f>
        <v>4.7465000000000002</v>
      </c>
      <c r="K16" s="61">
        <f t="shared" si="3"/>
        <v>15</v>
      </c>
      <c r="L16" s="60">
        <f>VLOOKUP($A16,'Return Data'!$B$7:$R$2292,13,0)</f>
        <v>3.4754999999999998</v>
      </c>
      <c r="M16" s="61">
        <f t="shared" si="4"/>
        <v>17</v>
      </c>
      <c r="N16" s="60">
        <f>VLOOKUP($A16,'Return Data'!$B$7:$R$2292,17,0)</f>
        <v>2.8841999999999999</v>
      </c>
      <c r="O16" s="61">
        <f t="shared" si="5"/>
        <v>12</v>
      </c>
      <c r="P16" s="60">
        <f>VLOOKUP($A16,'Return Data'!$B$7:$R$2292,14,0)</f>
        <v>4.8784000000000001</v>
      </c>
      <c r="Q16" s="61">
        <f t="shared" si="6"/>
        <v>14</v>
      </c>
      <c r="R16" s="60">
        <f>VLOOKUP($A16,'Return Data'!$B$7:$R$2292,16,0)</f>
        <v>7.3423999999999996</v>
      </c>
      <c r="S16" s="62">
        <f t="shared" si="7"/>
        <v>16</v>
      </c>
    </row>
    <row r="17" spans="1:19" x14ac:dyDescent="0.3">
      <c r="A17" s="102" t="s">
        <v>2050</v>
      </c>
      <c r="B17" s="59">
        <f>VLOOKUP($A17,'Return Data'!$B$7:$R$2292,3,0)</f>
        <v>44958</v>
      </c>
      <c r="C17" s="60">
        <f>VLOOKUP($A17,'Return Data'!$B$7:$R$2292,4,0)</f>
        <v>56.272500000000001</v>
      </c>
      <c r="D17" s="60">
        <f>VLOOKUP($A17,'Return Data'!$B$7:$R$2292,9,0)</f>
        <v>8.5968</v>
      </c>
      <c r="E17" s="61">
        <f t="shared" si="0"/>
        <v>13</v>
      </c>
      <c r="F17" s="60">
        <f>VLOOKUP($A17,'Return Data'!$B$7:$R$2292,10,0)</f>
        <v>6.4950000000000001</v>
      </c>
      <c r="G17" s="61">
        <f t="shared" si="1"/>
        <v>22</v>
      </c>
      <c r="H17" s="60">
        <f>VLOOKUP($A17,'Return Data'!$B$7:$R$2292,11,0)</f>
        <v>4.6974</v>
      </c>
      <c r="I17" s="61">
        <f t="shared" si="2"/>
        <v>23</v>
      </c>
      <c r="J17" s="60">
        <f>VLOOKUP($A17,'Return Data'!$B$7:$R$2292,12,0)</f>
        <v>4.6426999999999996</v>
      </c>
      <c r="K17" s="61">
        <f t="shared" si="3"/>
        <v>16</v>
      </c>
      <c r="L17" s="60">
        <f>VLOOKUP($A17,'Return Data'!$B$7:$R$2292,13,0)</f>
        <v>3.6796000000000002</v>
      </c>
      <c r="M17" s="61">
        <f t="shared" si="4"/>
        <v>13</v>
      </c>
      <c r="N17" s="60">
        <f>VLOOKUP($A17,'Return Data'!$B$7:$R$2292,17,0)</f>
        <v>2.2614000000000001</v>
      </c>
      <c r="O17" s="61">
        <f t="shared" si="5"/>
        <v>22</v>
      </c>
      <c r="P17" s="60">
        <f>VLOOKUP($A17,'Return Data'!$B$7:$R$2292,14,0)</f>
        <v>4.6673</v>
      </c>
      <c r="Q17" s="61">
        <f t="shared" si="6"/>
        <v>18</v>
      </c>
      <c r="R17" s="60">
        <f>VLOOKUP($A17,'Return Data'!$B$7:$R$2292,16,0)</f>
        <v>7.8502000000000001</v>
      </c>
      <c r="S17" s="62">
        <f t="shared" si="7"/>
        <v>14</v>
      </c>
    </row>
    <row r="18" spans="1:19" x14ac:dyDescent="0.3">
      <c r="A18" s="77" t="s">
        <v>814</v>
      </c>
      <c r="B18" s="59">
        <f>VLOOKUP($A18,'Return Data'!$B$7:$R$2292,3,0)</f>
        <v>44958</v>
      </c>
      <c r="C18" s="60">
        <f>VLOOKUP($A18,'Return Data'!$B$7:$R$2292,4,0)</f>
        <v>20.110499999999998</v>
      </c>
      <c r="D18" s="60">
        <f>VLOOKUP($A18,'Return Data'!$B$7:$R$2292,9,0)</f>
        <v>10.0901</v>
      </c>
      <c r="E18" s="61">
        <f t="shared" si="0"/>
        <v>6</v>
      </c>
      <c r="F18" s="60">
        <f>VLOOKUP($A18,'Return Data'!$B$7:$R$2292,10,0)</f>
        <v>9.8625000000000007</v>
      </c>
      <c r="G18" s="61">
        <f t="shared" si="1"/>
        <v>4</v>
      </c>
      <c r="H18" s="60">
        <f>VLOOKUP($A18,'Return Data'!$B$7:$R$2292,11,0)</f>
        <v>5.9809999999999999</v>
      </c>
      <c r="I18" s="61">
        <f t="shared" si="2"/>
        <v>10</v>
      </c>
      <c r="J18" s="60">
        <f>VLOOKUP($A18,'Return Data'!$B$7:$R$2292,12,0)</f>
        <v>5.2590000000000003</v>
      </c>
      <c r="K18" s="61">
        <f t="shared" si="3"/>
        <v>7</v>
      </c>
      <c r="L18" s="60">
        <f>VLOOKUP($A18,'Return Data'!$B$7:$R$2292,13,0)</f>
        <v>4.0674000000000001</v>
      </c>
      <c r="M18" s="61">
        <f t="shared" si="4"/>
        <v>8</v>
      </c>
      <c r="N18" s="60">
        <f>VLOOKUP($A18,'Return Data'!$B$7:$R$2292,17,0)</f>
        <v>2.9542999999999999</v>
      </c>
      <c r="O18" s="61">
        <f t="shared" si="5"/>
        <v>10</v>
      </c>
      <c r="P18" s="60">
        <f>VLOOKUP($A18,'Return Data'!$B$7:$R$2292,14,0)</f>
        <v>5.9194000000000004</v>
      </c>
      <c r="Q18" s="61">
        <f t="shared" si="6"/>
        <v>6</v>
      </c>
      <c r="R18" s="60">
        <f>VLOOKUP($A18,'Return Data'!$B$7:$R$2292,16,0)</f>
        <v>8.6789000000000005</v>
      </c>
      <c r="S18" s="62">
        <f t="shared" si="7"/>
        <v>4</v>
      </c>
    </row>
    <row r="19" spans="1:19" x14ac:dyDescent="0.3">
      <c r="A19" s="77" t="s">
        <v>1240</v>
      </c>
      <c r="B19" s="59">
        <f>VLOOKUP($A19,'Return Data'!$B$7:$R$2292,3,0)</f>
        <v>44958</v>
      </c>
      <c r="C19" s="60">
        <f>VLOOKUP($A19,'Return Data'!$B$7:$R$2292,4,0)</f>
        <v>84.196299999999994</v>
      </c>
      <c r="D19" s="60">
        <f>VLOOKUP($A19,'Return Data'!$B$7:$R$2292,9,0)</f>
        <v>5.3487</v>
      </c>
      <c r="E19" s="61">
        <f t="shared" si="0"/>
        <v>26</v>
      </c>
      <c r="F19" s="60">
        <f>VLOOKUP($A19,'Return Data'!$B$7:$R$2292,10,0)</f>
        <v>5.5685000000000002</v>
      </c>
      <c r="G19" s="61">
        <f t="shared" si="1"/>
        <v>25</v>
      </c>
      <c r="H19" s="60">
        <f>VLOOKUP($A19,'Return Data'!$B$7:$R$2292,11,0)</f>
        <v>7.9036</v>
      </c>
      <c r="I19" s="61">
        <f t="shared" si="2"/>
        <v>2</v>
      </c>
      <c r="J19" s="60">
        <f>VLOOKUP($A19,'Return Data'!$B$7:$R$2292,12,0)</f>
        <v>5.9020000000000001</v>
      </c>
      <c r="K19" s="61">
        <f t="shared" si="3"/>
        <v>4</v>
      </c>
      <c r="L19" s="60">
        <f>VLOOKUP($A19,'Return Data'!$B$7:$R$2292,13,0)</f>
        <v>6.1272000000000002</v>
      </c>
      <c r="M19" s="61">
        <f t="shared" si="4"/>
        <v>1</v>
      </c>
      <c r="N19" s="60">
        <f>VLOOKUP($A19,'Return Data'!$B$7:$R$2292,17,0)</f>
        <v>4.2462999999999997</v>
      </c>
      <c r="O19" s="61">
        <f t="shared" si="5"/>
        <v>2</v>
      </c>
      <c r="P19" s="60">
        <f>VLOOKUP($A19,'Return Data'!$B$7:$R$2292,14,0)</f>
        <v>6.6416000000000004</v>
      </c>
      <c r="Q19" s="61">
        <f t="shared" si="6"/>
        <v>2</v>
      </c>
      <c r="R19" s="60">
        <f>VLOOKUP($A19,'Return Data'!$B$7:$R$2292,16,0)</f>
        <v>9.5021000000000004</v>
      </c>
      <c r="S19" s="62">
        <f t="shared" si="7"/>
        <v>1</v>
      </c>
    </row>
    <row r="20" spans="1:19" x14ac:dyDescent="0.3">
      <c r="A20" s="77" t="s">
        <v>1242</v>
      </c>
      <c r="B20" s="59">
        <f>VLOOKUP($A20,'Return Data'!$B$7:$R$2292,3,0)</f>
        <v>0</v>
      </c>
      <c r="C20" s="60">
        <f>VLOOKUP($A20,'Return Data'!$B$7:$R$2292,4,0)</f>
        <v>0</v>
      </c>
      <c r="D20" s="60">
        <f>VLOOKUP($A20,'Return Data'!$B$7:$R$2292,9,0)</f>
        <v>0</v>
      </c>
      <c r="E20" s="61">
        <f t="shared" si="0"/>
        <v>27</v>
      </c>
      <c r="F20" s="60">
        <f>VLOOKUP($A20,'Return Data'!$B$7:$R$2292,10,0)</f>
        <v>0</v>
      </c>
      <c r="G20" s="61">
        <f t="shared" si="1"/>
        <v>27</v>
      </c>
      <c r="H20" s="60">
        <f>VLOOKUP($A20,'Return Data'!$B$7:$R$2292,11,0)</f>
        <v>0</v>
      </c>
      <c r="I20" s="61">
        <f t="shared" si="2"/>
        <v>27</v>
      </c>
      <c r="J20" s="60">
        <f>VLOOKUP($A20,'Return Data'!$B$7:$R$2292,12,0)</f>
        <v>0</v>
      </c>
      <c r="K20" s="61">
        <f t="shared" si="3"/>
        <v>27</v>
      </c>
      <c r="L20" s="60">
        <f>VLOOKUP($A20,'Return Data'!$B$7:$R$2292,13,0)</f>
        <v>0</v>
      </c>
      <c r="M20" s="61">
        <f t="shared" si="4"/>
        <v>27</v>
      </c>
      <c r="N20" s="60">
        <f>VLOOKUP($A20,'Return Data'!$B$7:$R$2292,17,0)</f>
        <v>0</v>
      </c>
      <c r="O20" s="61">
        <f t="shared" si="5"/>
        <v>27</v>
      </c>
      <c r="P20" s="60">
        <f>VLOOKUP($A20,'Return Data'!$B$7:$R$2292,14,0)</f>
        <v>0</v>
      </c>
      <c r="Q20" s="61">
        <f t="shared" si="6"/>
        <v>27</v>
      </c>
      <c r="R20" s="60">
        <f>VLOOKUP($A20,'Return Data'!$B$7:$R$2292,16,0)</f>
        <v>0</v>
      </c>
      <c r="S20" s="62">
        <f t="shared" si="7"/>
        <v>27</v>
      </c>
    </row>
    <row r="21" spans="1:19" x14ac:dyDescent="0.3">
      <c r="A21" s="109" t="s">
        <v>817</v>
      </c>
      <c r="B21" s="59">
        <f>VLOOKUP($A21,'Return Data'!$B$7:$R$2292,3,0)</f>
        <v>44958</v>
      </c>
      <c r="C21" s="60">
        <f>VLOOKUP($A21,'Return Data'!$B$7:$R$2292,4,0)</f>
        <v>37.225200000000001</v>
      </c>
      <c r="D21" s="60">
        <f>VLOOKUP($A21,'Return Data'!$B$7:$R$2292,9,0)</f>
        <v>9.8142999999999994</v>
      </c>
      <c r="E21" s="61">
        <f t="shared" si="0"/>
        <v>8</v>
      </c>
      <c r="F21" s="60">
        <f>VLOOKUP($A21,'Return Data'!$B$7:$R$2292,10,0)</f>
        <v>9.7166999999999994</v>
      </c>
      <c r="G21" s="61">
        <f t="shared" si="1"/>
        <v>7</v>
      </c>
      <c r="H21" s="60">
        <f>VLOOKUP($A21,'Return Data'!$B$7:$R$2292,11,0)</f>
        <v>6.008</v>
      </c>
      <c r="I21" s="61">
        <f t="shared" si="2"/>
        <v>9</v>
      </c>
      <c r="J21" s="60">
        <f>VLOOKUP($A21,'Return Data'!$B$7:$R$2292,12,0)</f>
        <v>5.2085999999999997</v>
      </c>
      <c r="K21" s="61">
        <f t="shared" si="3"/>
        <v>8</v>
      </c>
      <c r="L21" s="60">
        <f>VLOOKUP($A21,'Return Data'!$B$7:$R$2292,13,0)</f>
        <v>3.7103999999999999</v>
      </c>
      <c r="M21" s="61">
        <f t="shared" si="4"/>
        <v>12</v>
      </c>
      <c r="N21" s="60">
        <f>VLOOKUP($A21,'Return Data'!$B$7:$R$2292,17,0)</f>
        <v>2.2934999999999999</v>
      </c>
      <c r="O21" s="61">
        <f t="shared" si="5"/>
        <v>21</v>
      </c>
      <c r="P21" s="60">
        <f>VLOOKUP($A21,'Return Data'!$B$7:$R$2292,14,0)</f>
        <v>5.2149999999999999</v>
      </c>
      <c r="Q21" s="61">
        <f t="shared" si="6"/>
        <v>11</v>
      </c>
      <c r="R21" s="60">
        <f>VLOOKUP($A21,'Return Data'!$B$7:$R$2292,16,0)</f>
        <v>6.4861000000000004</v>
      </c>
      <c r="S21" s="62">
        <f t="shared" si="7"/>
        <v>22</v>
      </c>
    </row>
    <row r="22" spans="1:19" x14ac:dyDescent="0.3">
      <c r="A22" s="77" t="s">
        <v>1245</v>
      </c>
      <c r="B22" s="59">
        <f>VLOOKUP($A22,'Return Data'!$B$7:$R$2292,3,0)</f>
        <v>44958</v>
      </c>
      <c r="C22" s="60">
        <f>VLOOKUP($A22,'Return Data'!$B$7:$R$2292,4,0)</f>
        <v>29.198599999999999</v>
      </c>
      <c r="D22" s="60">
        <f>VLOOKUP($A22,'Return Data'!$B$7:$R$2292,9,0)</f>
        <v>11.165100000000001</v>
      </c>
      <c r="E22" s="61">
        <f t="shared" si="0"/>
        <v>1</v>
      </c>
      <c r="F22" s="60">
        <f>VLOOKUP($A22,'Return Data'!$B$7:$R$2292,10,0)</f>
        <v>9.4641999999999999</v>
      </c>
      <c r="G22" s="61">
        <f t="shared" si="1"/>
        <v>8</v>
      </c>
      <c r="H22" s="60">
        <f>VLOOKUP($A22,'Return Data'!$B$7:$R$2292,11,0)</f>
        <v>4.7998000000000003</v>
      </c>
      <c r="I22" s="61">
        <f t="shared" si="2"/>
        <v>21</v>
      </c>
      <c r="J22" s="60">
        <f>VLOOKUP($A22,'Return Data'!$B$7:$R$2292,12,0)</f>
        <v>3.5476000000000001</v>
      </c>
      <c r="K22" s="61">
        <f t="shared" si="3"/>
        <v>25</v>
      </c>
      <c r="L22" s="60">
        <f>VLOOKUP($A22,'Return Data'!$B$7:$R$2292,13,0)</f>
        <v>2.8058000000000001</v>
      </c>
      <c r="M22" s="61">
        <f t="shared" si="4"/>
        <v>25</v>
      </c>
      <c r="N22" s="60">
        <f>VLOOKUP($A22,'Return Data'!$B$7:$R$2292,17,0)</f>
        <v>2.8816999999999999</v>
      </c>
      <c r="O22" s="61">
        <f t="shared" si="5"/>
        <v>14</v>
      </c>
      <c r="P22" s="60">
        <f>VLOOKUP($A22,'Return Data'!$B$7:$R$2292,14,0)</f>
        <v>5.8015999999999996</v>
      </c>
      <c r="Q22" s="61">
        <f t="shared" si="6"/>
        <v>9</v>
      </c>
      <c r="R22" s="60">
        <f>VLOOKUP($A22,'Return Data'!$B$7:$R$2292,16,0)</f>
        <v>7.86</v>
      </c>
      <c r="S22" s="62">
        <f t="shared" si="7"/>
        <v>13</v>
      </c>
    </row>
    <row r="23" spans="1:19" x14ac:dyDescent="0.3">
      <c r="A23" s="77" t="s">
        <v>1246</v>
      </c>
      <c r="B23" s="59">
        <f>VLOOKUP($A23,'Return Data'!$B$7:$R$2292,3,0)</f>
        <v>44958</v>
      </c>
      <c r="C23" s="60">
        <f>VLOOKUP($A23,'Return Data'!$B$7:$R$2292,4,0)</f>
        <v>2350.5920000000001</v>
      </c>
      <c r="D23" s="60">
        <f>VLOOKUP($A23,'Return Data'!$B$7:$R$2292,9,0)</f>
        <v>7.7987000000000002</v>
      </c>
      <c r="E23" s="61">
        <f t="shared" si="0"/>
        <v>17</v>
      </c>
      <c r="F23" s="60">
        <f>VLOOKUP($A23,'Return Data'!$B$7:$R$2292,10,0)</f>
        <v>7.4653999999999998</v>
      </c>
      <c r="G23" s="61">
        <f t="shared" si="1"/>
        <v>17</v>
      </c>
      <c r="H23" s="60">
        <f>VLOOKUP($A23,'Return Data'!$B$7:$R$2292,11,0)</f>
        <v>4.7022000000000004</v>
      </c>
      <c r="I23" s="61">
        <f t="shared" si="2"/>
        <v>22</v>
      </c>
      <c r="J23" s="60">
        <f>VLOOKUP($A23,'Return Data'!$B$7:$R$2292,12,0)</f>
        <v>4.5202</v>
      </c>
      <c r="K23" s="61">
        <f t="shared" si="3"/>
        <v>19</v>
      </c>
      <c r="L23" s="60">
        <f>VLOOKUP($A23,'Return Data'!$B$7:$R$2292,13,0)</f>
        <v>4.2462</v>
      </c>
      <c r="M23" s="61">
        <f t="shared" si="4"/>
        <v>4</v>
      </c>
      <c r="N23" s="60">
        <f>VLOOKUP($A23,'Return Data'!$B$7:$R$2292,17,0)</f>
        <v>2.5249999999999999</v>
      </c>
      <c r="O23" s="61">
        <f t="shared" si="5"/>
        <v>20</v>
      </c>
      <c r="P23" s="60">
        <f>VLOOKUP($A23,'Return Data'!$B$7:$R$2292,14,0)</f>
        <v>3.879</v>
      </c>
      <c r="Q23" s="61">
        <f t="shared" si="6"/>
        <v>25</v>
      </c>
      <c r="R23" s="60">
        <f>VLOOKUP($A23,'Return Data'!$B$7:$R$2292,16,0)</f>
        <v>5.8676000000000004</v>
      </c>
      <c r="S23" s="62">
        <f t="shared" si="7"/>
        <v>25</v>
      </c>
    </row>
    <row r="24" spans="1:19" x14ac:dyDescent="0.3">
      <c r="A24" s="77" t="s">
        <v>1249</v>
      </c>
      <c r="B24" s="59">
        <f>VLOOKUP($A24,'Return Data'!$B$7:$R$2292,3,0)</f>
        <v>44958</v>
      </c>
      <c r="C24" s="60">
        <f>VLOOKUP($A24,'Return Data'!$B$7:$R$2292,4,0)</f>
        <v>80.695599999999999</v>
      </c>
      <c r="D24" s="60">
        <f>VLOOKUP($A24,'Return Data'!$B$7:$R$2292,9,0)</f>
        <v>6.3411999999999997</v>
      </c>
      <c r="E24" s="61">
        <f t="shared" si="0"/>
        <v>25</v>
      </c>
      <c r="F24" s="60">
        <f>VLOOKUP($A24,'Return Data'!$B$7:$R$2292,10,0)</f>
        <v>6.4443000000000001</v>
      </c>
      <c r="G24" s="61">
        <f t="shared" si="1"/>
        <v>23</v>
      </c>
      <c r="H24" s="60">
        <f>VLOOKUP($A24,'Return Data'!$B$7:$R$2292,11,0)</f>
        <v>6.9283999999999999</v>
      </c>
      <c r="I24" s="61">
        <f t="shared" si="2"/>
        <v>3</v>
      </c>
      <c r="J24" s="60">
        <f>VLOOKUP($A24,'Return Data'!$B$7:$R$2292,12,0)</f>
        <v>4.88</v>
      </c>
      <c r="K24" s="61">
        <f t="shared" si="3"/>
        <v>13</v>
      </c>
      <c r="L24" s="60">
        <f>VLOOKUP($A24,'Return Data'!$B$7:$R$2292,13,0)</f>
        <v>3.544</v>
      </c>
      <c r="M24" s="61">
        <f t="shared" si="4"/>
        <v>15</v>
      </c>
      <c r="N24" s="60">
        <f>VLOOKUP($A24,'Return Data'!$B$7:$R$2292,17,0)</f>
        <v>3.0668000000000002</v>
      </c>
      <c r="O24" s="61">
        <f t="shared" si="5"/>
        <v>8</v>
      </c>
      <c r="P24" s="60">
        <f>VLOOKUP($A24,'Return Data'!$B$7:$R$2292,14,0)</f>
        <v>5.9012000000000002</v>
      </c>
      <c r="Q24" s="61">
        <f t="shared" si="6"/>
        <v>7</v>
      </c>
      <c r="R24" s="60">
        <f>VLOOKUP($A24,'Return Data'!$B$7:$R$2292,16,0)</f>
        <v>9.0470000000000006</v>
      </c>
      <c r="S24" s="62">
        <f t="shared" si="7"/>
        <v>3</v>
      </c>
    </row>
    <row r="25" spans="1:19" x14ac:dyDescent="0.3">
      <c r="A25" s="77" t="s">
        <v>1251</v>
      </c>
      <c r="B25" s="59">
        <f>VLOOKUP($A25,'Return Data'!$B$7:$R$2292,3,0)</f>
        <v>44958</v>
      </c>
      <c r="C25" s="60">
        <f>VLOOKUP($A25,'Return Data'!$B$7:$R$2292,4,0)</f>
        <v>50.297699999999999</v>
      </c>
      <c r="D25" s="60">
        <f>VLOOKUP($A25,'Return Data'!$B$7:$R$2292,9,0)</f>
        <v>7.2088999999999999</v>
      </c>
      <c r="E25" s="61">
        <f t="shared" si="0"/>
        <v>23</v>
      </c>
      <c r="F25" s="60">
        <f>VLOOKUP($A25,'Return Data'!$B$7:$R$2292,10,0)</f>
        <v>6.9104999999999999</v>
      </c>
      <c r="G25" s="61">
        <f t="shared" si="1"/>
        <v>20</v>
      </c>
      <c r="H25" s="60">
        <f>VLOOKUP($A25,'Return Data'!$B$7:$R$2292,11,0)</f>
        <v>3.827</v>
      </c>
      <c r="I25" s="61">
        <f t="shared" si="2"/>
        <v>26</v>
      </c>
      <c r="J25" s="60">
        <f>VLOOKUP($A25,'Return Data'!$B$7:$R$2292,12,0)</f>
        <v>3.3586999999999998</v>
      </c>
      <c r="K25" s="61">
        <f t="shared" si="3"/>
        <v>26</v>
      </c>
      <c r="L25" s="60">
        <f>VLOOKUP($A25,'Return Data'!$B$7:$R$2292,13,0)</f>
        <v>2.577</v>
      </c>
      <c r="M25" s="61">
        <f t="shared" si="4"/>
        <v>26</v>
      </c>
      <c r="N25" s="60">
        <f>VLOOKUP($A25,'Return Data'!$B$7:$R$2292,17,0)</f>
        <v>2.6294</v>
      </c>
      <c r="O25" s="61">
        <f t="shared" si="5"/>
        <v>17</v>
      </c>
      <c r="P25" s="60">
        <f>VLOOKUP($A25,'Return Data'!$B$7:$R$2292,14,0)</f>
        <v>4.8353000000000002</v>
      </c>
      <c r="Q25" s="61">
        <f t="shared" si="6"/>
        <v>16</v>
      </c>
      <c r="R25" s="60">
        <f>VLOOKUP($A25,'Return Data'!$B$7:$R$2292,16,0)</f>
        <v>7.2135999999999996</v>
      </c>
      <c r="S25" s="62">
        <f t="shared" si="7"/>
        <v>17</v>
      </c>
    </row>
    <row r="26" spans="1:19" x14ac:dyDescent="0.3">
      <c r="A26" s="77" t="s">
        <v>2000</v>
      </c>
      <c r="B26" s="59">
        <f>VLOOKUP($A26,'Return Data'!$B$7:$R$2292,3,0)</f>
        <v>44958</v>
      </c>
      <c r="C26" s="60">
        <f>VLOOKUP($A26,'Return Data'!$B$7:$R$2292,4,0)</f>
        <v>22.878699999999998</v>
      </c>
      <c r="D26" s="60">
        <f>VLOOKUP($A26,'Return Data'!$B$7:$R$2292,9,0)</f>
        <v>10.4878</v>
      </c>
      <c r="E26" s="61">
        <f t="shared" si="0"/>
        <v>3</v>
      </c>
      <c r="F26" s="60">
        <f>VLOOKUP($A26,'Return Data'!$B$7:$R$2292,10,0)</f>
        <v>10.080399999999999</v>
      </c>
      <c r="G26" s="61">
        <f t="shared" si="1"/>
        <v>3</v>
      </c>
      <c r="H26" s="60">
        <f>VLOOKUP($A26,'Return Data'!$B$7:$R$2292,11,0)</f>
        <v>6.4104999999999999</v>
      </c>
      <c r="I26" s="61">
        <f t="shared" si="2"/>
        <v>7</v>
      </c>
      <c r="J26" s="60">
        <f>VLOOKUP($A26,'Return Data'!$B$7:$R$2292,12,0)</f>
        <v>5.9214000000000002</v>
      </c>
      <c r="K26" s="61">
        <f t="shared" si="3"/>
        <v>3</v>
      </c>
      <c r="L26" s="60">
        <f>VLOOKUP($A26,'Return Data'!$B$7:$R$2292,13,0)</f>
        <v>4.2011000000000003</v>
      </c>
      <c r="M26" s="61">
        <f t="shared" si="4"/>
        <v>5</v>
      </c>
      <c r="N26" s="60">
        <f>VLOOKUP($A26,'Return Data'!$B$7:$R$2292,17,0)</f>
        <v>2.1916000000000002</v>
      </c>
      <c r="O26" s="61">
        <f t="shared" si="5"/>
        <v>24</v>
      </c>
      <c r="P26" s="60">
        <f>VLOOKUP($A26,'Return Data'!$B$7:$R$2292,14,0)</f>
        <v>4.6516999999999999</v>
      </c>
      <c r="Q26" s="61">
        <f t="shared" si="6"/>
        <v>20</v>
      </c>
      <c r="R26" s="60">
        <f>VLOOKUP($A26,'Return Data'!$B$7:$R$2292,16,0)</f>
        <v>6.8071000000000002</v>
      </c>
      <c r="S26" s="62">
        <f t="shared" si="7"/>
        <v>20</v>
      </c>
    </row>
    <row r="27" spans="1:19" x14ac:dyDescent="0.3">
      <c r="A27" s="77" t="s">
        <v>1992</v>
      </c>
      <c r="B27" s="59">
        <f>VLOOKUP($A27,'Return Data'!$B$7:$R$2292,3,0)</f>
        <v>44958</v>
      </c>
      <c r="C27" s="60">
        <f>VLOOKUP($A27,'Return Data'!$B$7:$R$2292,4,0)</f>
        <v>23.224</v>
      </c>
      <c r="D27" s="60">
        <f>VLOOKUP($A27,'Return Data'!$B$7:$R$2292,9,0)</f>
        <v>10.568199999999999</v>
      </c>
      <c r="E27" s="61">
        <f t="shared" si="0"/>
        <v>2</v>
      </c>
      <c r="F27" s="60">
        <f>VLOOKUP($A27,'Return Data'!$B$7:$R$2292,10,0)</f>
        <v>10.428100000000001</v>
      </c>
      <c r="G27" s="61">
        <f t="shared" si="1"/>
        <v>1</v>
      </c>
      <c r="H27" s="60">
        <f>VLOOKUP($A27,'Return Data'!$B$7:$R$2292,11,0)</f>
        <v>6.6036000000000001</v>
      </c>
      <c r="I27" s="61">
        <f t="shared" si="2"/>
        <v>6</v>
      </c>
      <c r="J27" s="60">
        <f>VLOOKUP($A27,'Return Data'!$B$7:$R$2292,12,0)</f>
        <v>6.0697000000000001</v>
      </c>
      <c r="K27" s="61">
        <f t="shared" si="3"/>
        <v>2</v>
      </c>
      <c r="L27" s="60">
        <f>VLOOKUP($A27,'Return Data'!$B$7:$R$2292,13,0)</f>
        <v>4.0762999999999998</v>
      </c>
      <c r="M27" s="61">
        <f t="shared" si="4"/>
        <v>7</v>
      </c>
      <c r="N27" s="60">
        <f>VLOOKUP($A27,'Return Data'!$B$7:$R$2292,17,0)</f>
        <v>2.1947000000000001</v>
      </c>
      <c r="O27" s="61">
        <f t="shared" si="5"/>
        <v>23</v>
      </c>
      <c r="P27" s="60">
        <f>VLOOKUP($A27,'Return Data'!$B$7:$R$2292,14,0)</f>
        <v>4.6585999999999999</v>
      </c>
      <c r="Q27" s="61">
        <f t="shared" si="6"/>
        <v>19</v>
      </c>
      <c r="R27" s="60">
        <f>VLOOKUP($A27,'Return Data'!$B$7:$R$2292,16,0)</f>
        <v>6.4336000000000002</v>
      </c>
      <c r="S27" s="62">
        <f t="shared" si="7"/>
        <v>23</v>
      </c>
    </row>
    <row r="28" spans="1:19" x14ac:dyDescent="0.3">
      <c r="A28" s="77" t="s">
        <v>1252</v>
      </c>
      <c r="B28" s="59">
        <f>VLOOKUP($A28,'Return Data'!$B$7:$R$2292,3,0)</f>
        <v>44958</v>
      </c>
      <c r="C28" s="60">
        <f>VLOOKUP($A28,'Return Data'!$B$7:$R$2292,4,0)</f>
        <v>31.8034</v>
      </c>
      <c r="D28" s="60">
        <f>VLOOKUP($A28,'Return Data'!$B$7:$R$2292,9,0)</f>
        <v>7.7045000000000003</v>
      </c>
      <c r="E28" s="61">
        <f t="shared" si="0"/>
        <v>20</v>
      </c>
      <c r="F28" s="60">
        <f>VLOOKUP($A28,'Return Data'!$B$7:$R$2292,10,0)</f>
        <v>7.8296999999999999</v>
      </c>
      <c r="G28" s="61">
        <f t="shared" si="1"/>
        <v>15</v>
      </c>
      <c r="H28" s="60">
        <f>VLOOKUP($A28,'Return Data'!$B$7:$R$2292,11,0)</f>
        <v>6.8516000000000004</v>
      </c>
      <c r="I28" s="61">
        <f t="shared" si="2"/>
        <v>4</v>
      </c>
      <c r="J28" s="60">
        <f>VLOOKUP($A28,'Return Data'!$B$7:$R$2292,12,0)</f>
        <v>4.5648999999999997</v>
      </c>
      <c r="K28" s="61">
        <f t="shared" si="3"/>
        <v>18</v>
      </c>
      <c r="L28" s="60">
        <f>VLOOKUP($A28,'Return Data'!$B$7:$R$2292,13,0)</f>
        <v>3.5375000000000001</v>
      </c>
      <c r="M28" s="61">
        <f t="shared" si="4"/>
        <v>16</v>
      </c>
      <c r="N28" s="60">
        <f>VLOOKUP($A28,'Return Data'!$B$7:$R$2292,17,0)</f>
        <v>2.8818999999999999</v>
      </c>
      <c r="O28" s="61">
        <f t="shared" si="5"/>
        <v>13</v>
      </c>
      <c r="P28" s="60">
        <f>VLOOKUP($A28,'Return Data'!$B$7:$R$2292,14,0)</f>
        <v>5.1093000000000002</v>
      </c>
      <c r="Q28" s="61">
        <f t="shared" si="6"/>
        <v>13</v>
      </c>
      <c r="R28" s="60">
        <f>VLOOKUP($A28,'Return Data'!$B$7:$R$2292,16,0)</f>
        <v>8.3331999999999997</v>
      </c>
      <c r="S28" s="62">
        <f t="shared" si="7"/>
        <v>6</v>
      </c>
    </row>
    <row r="29" spans="1:19" x14ac:dyDescent="0.3">
      <c r="A29" s="77" t="s">
        <v>1254</v>
      </c>
      <c r="B29" s="59">
        <f>VLOOKUP($A29,'Return Data'!$B$7:$R$2292,3,0)</f>
        <v>44958</v>
      </c>
      <c r="C29" s="60">
        <f>VLOOKUP($A29,'Return Data'!$B$7:$R$2292,4,0)</f>
        <v>25.247299999999999</v>
      </c>
      <c r="D29" s="60">
        <f>VLOOKUP($A29,'Return Data'!$B$7:$R$2292,9,0)</f>
        <v>7.7733999999999996</v>
      </c>
      <c r="E29" s="61">
        <f t="shared" si="0"/>
        <v>19</v>
      </c>
      <c r="F29" s="60">
        <f>VLOOKUP($A29,'Return Data'!$B$7:$R$2292,10,0)</f>
        <v>6.5766999999999998</v>
      </c>
      <c r="G29" s="61">
        <f t="shared" si="1"/>
        <v>21</v>
      </c>
      <c r="H29" s="60">
        <f>VLOOKUP($A29,'Return Data'!$B$7:$R$2292,11,0)</f>
        <v>4.1855000000000002</v>
      </c>
      <c r="I29" s="61">
        <f t="shared" si="2"/>
        <v>24</v>
      </c>
      <c r="J29" s="60">
        <f>VLOOKUP($A29,'Return Data'!$B$7:$R$2292,12,0)</f>
        <v>3.9352</v>
      </c>
      <c r="K29" s="61">
        <f t="shared" si="3"/>
        <v>24</v>
      </c>
      <c r="L29" s="60">
        <f>VLOOKUP($A29,'Return Data'!$B$7:$R$2292,13,0)</f>
        <v>3.1415999999999999</v>
      </c>
      <c r="M29" s="61">
        <f t="shared" si="4"/>
        <v>22</v>
      </c>
      <c r="N29" s="60">
        <f>VLOOKUP($A29,'Return Data'!$B$7:$R$2292,17,0)</f>
        <v>3.0125999999999999</v>
      </c>
      <c r="O29" s="61">
        <f t="shared" si="5"/>
        <v>9</v>
      </c>
      <c r="P29" s="60">
        <f>VLOOKUP($A29,'Return Data'!$B$7:$R$2292,14,0)</f>
        <v>4.7690999999999999</v>
      </c>
      <c r="Q29" s="61">
        <f t="shared" si="6"/>
        <v>17</v>
      </c>
      <c r="R29" s="60">
        <f>VLOOKUP($A29,'Return Data'!$B$7:$R$2292,16,0)</f>
        <v>6.7034000000000002</v>
      </c>
      <c r="S29" s="62">
        <f t="shared" si="7"/>
        <v>21</v>
      </c>
    </row>
    <row r="30" spans="1:19" x14ac:dyDescent="0.3">
      <c r="A30" s="77" t="s">
        <v>1895</v>
      </c>
      <c r="B30" s="59">
        <f>VLOOKUP($A30,'Return Data'!$B$7:$R$2292,3,0)</f>
        <v>44958</v>
      </c>
      <c r="C30" s="60">
        <f>VLOOKUP($A30,'Return Data'!$B$7:$R$2292,4,0)</f>
        <v>52.220799999999997</v>
      </c>
      <c r="D30" s="60">
        <f>VLOOKUP($A30,'Return Data'!$B$7:$R$2292,9,0)</f>
        <v>9.2800999999999991</v>
      </c>
      <c r="E30" s="61">
        <f t="shared" si="0"/>
        <v>10</v>
      </c>
      <c r="F30" s="60">
        <f>VLOOKUP($A30,'Return Data'!$B$7:$R$2292,10,0)</f>
        <v>9.7224000000000004</v>
      </c>
      <c r="G30" s="61">
        <f t="shared" si="1"/>
        <v>6</v>
      </c>
      <c r="H30" s="60">
        <f>VLOOKUP($A30,'Return Data'!$B$7:$R$2292,11,0)</f>
        <v>6.1447000000000003</v>
      </c>
      <c r="I30" s="61">
        <f t="shared" si="2"/>
        <v>8</v>
      </c>
      <c r="J30" s="60">
        <f>VLOOKUP($A30,'Return Data'!$B$7:$R$2292,12,0)</f>
        <v>5.4805999999999999</v>
      </c>
      <c r="K30" s="61">
        <f t="shared" si="3"/>
        <v>5</v>
      </c>
      <c r="L30" s="60">
        <f>VLOOKUP($A30,'Return Data'!$B$7:$R$2292,13,0)</f>
        <v>3.9965000000000002</v>
      </c>
      <c r="M30" s="61">
        <f t="shared" si="4"/>
        <v>10</v>
      </c>
      <c r="N30" s="60">
        <f>VLOOKUP($A30,'Return Data'!$B$7:$R$2292,17,0)</f>
        <v>2.8692000000000002</v>
      </c>
      <c r="O30" s="61">
        <f t="shared" si="5"/>
        <v>15</v>
      </c>
      <c r="P30" s="60">
        <f>VLOOKUP($A30,'Return Data'!$B$7:$R$2292,14,0)</f>
        <v>5.1822999999999997</v>
      </c>
      <c r="Q30" s="61">
        <f t="shared" si="6"/>
        <v>12</v>
      </c>
      <c r="R30" s="60">
        <f>VLOOKUP($A30,'Return Data'!$B$7:$R$2292,16,0)</f>
        <v>7.7595000000000001</v>
      </c>
      <c r="S30" s="62">
        <f t="shared" si="7"/>
        <v>15</v>
      </c>
    </row>
    <row r="31" spans="1:19" x14ac:dyDescent="0.3">
      <c r="A31" s="77" t="s">
        <v>1257</v>
      </c>
      <c r="B31" s="59">
        <f>VLOOKUP($A31,'Return Data'!$B$7:$R$2292,3,0)</f>
        <v>44958</v>
      </c>
      <c r="C31" s="60">
        <f>VLOOKUP($A31,'Return Data'!$B$7:$R$2292,4,0)</f>
        <v>54.564700000000002</v>
      </c>
      <c r="D31" s="60">
        <f>VLOOKUP($A31,'Return Data'!$B$7:$R$2292,9,0)</f>
        <v>7.7918000000000003</v>
      </c>
      <c r="E31" s="61">
        <f t="shared" si="0"/>
        <v>18</v>
      </c>
      <c r="F31" s="60">
        <f>VLOOKUP($A31,'Return Data'!$B$7:$R$2292,10,0)</f>
        <v>8.4634999999999998</v>
      </c>
      <c r="G31" s="61">
        <f t="shared" si="1"/>
        <v>13</v>
      </c>
      <c r="H31" s="60">
        <f>VLOOKUP($A31,'Return Data'!$B$7:$R$2292,11,0)</f>
        <v>8.1263000000000005</v>
      </c>
      <c r="I31" s="61">
        <f t="shared" si="2"/>
        <v>1</v>
      </c>
      <c r="J31" s="60">
        <f>VLOOKUP($A31,'Return Data'!$B$7:$R$2292,12,0)</f>
        <v>6.3451000000000004</v>
      </c>
      <c r="K31" s="61">
        <f t="shared" si="3"/>
        <v>1</v>
      </c>
      <c r="L31" s="60">
        <f>VLOOKUP($A31,'Return Data'!$B$7:$R$2292,13,0)</f>
        <v>5.4272</v>
      </c>
      <c r="M31" s="61">
        <f t="shared" si="4"/>
        <v>2</v>
      </c>
      <c r="N31" s="60">
        <f>VLOOKUP($A31,'Return Data'!$B$7:$R$2292,17,0)</f>
        <v>4.3559000000000001</v>
      </c>
      <c r="O31" s="61">
        <f t="shared" si="5"/>
        <v>1</v>
      </c>
      <c r="P31" s="60">
        <f>VLOOKUP($A31,'Return Data'!$B$7:$R$2292,14,0)</f>
        <v>6.3586</v>
      </c>
      <c r="Q31" s="61">
        <f t="shared" si="6"/>
        <v>3</v>
      </c>
      <c r="R31" s="60">
        <f>VLOOKUP($A31,'Return Data'!$B$7:$R$2292,16,0)</f>
        <v>7.9714999999999998</v>
      </c>
      <c r="S31" s="62">
        <f t="shared" si="7"/>
        <v>11</v>
      </c>
    </row>
    <row r="32" spans="1:19" x14ac:dyDescent="0.3">
      <c r="A32" s="77" t="s">
        <v>1998</v>
      </c>
      <c r="B32" s="59">
        <f>VLOOKUP($A32,'Return Data'!$B$7:$R$2292,3,0)</f>
        <v>44958</v>
      </c>
      <c r="C32" s="60">
        <f>VLOOKUP($A32,'Return Data'!$B$7:$R$2292,4,0)</f>
        <v>207.87020000000001</v>
      </c>
      <c r="D32" s="60">
        <f>VLOOKUP($A32,'Return Data'!$B$7:$R$2292,9,0)</f>
        <v>10.3689</v>
      </c>
      <c r="E32" s="61">
        <f t="shared" si="0"/>
        <v>4</v>
      </c>
      <c r="F32" s="60">
        <f>VLOOKUP($A32,'Return Data'!$B$7:$R$2292,10,0)</f>
        <v>10.3575</v>
      </c>
      <c r="G32" s="61">
        <f t="shared" si="1"/>
        <v>2</v>
      </c>
      <c r="H32" s="60">
        <f>VLOOKUP($A32,'Return Data'!$B$7:$R$2292,11,0)</f>
        <v>5.7948000000000004</v>
      </c>
      <c r="I32" s="61">
        <f t="shared" si="2"/>
        <v>12</v>
      </c>
      <c r="J32" s="60">
        <f>VLOOKUP($A32,'Return Data'!$B$7:$R$2292,12,0)</f>
        <v>5.2942</v>
      </c>
      <c r="K32" s="61">
        <f t="shared" si="3"/>
        <v>6</v>
      </c>
      <c r="L32" s="60">
        <f>VLOOKUP($A32,'Return Data'!$B$7:$R$2292,13,0)</f>
        <v>3.4731999999999998</v>
      </c>
      <c r="M32" s="61">
        <f t="shared" si="4"/>
        <v>18</v>
      </c>
      <c r="N32" s="60">
        <f>VLOOKUP($A32,'Return Data'!$B$7:$R$2292,17,0)</f>
        <v>1.66</v>
      </c>
      <c r="O32" s="61">
        <f t="shared" si="5"/>
        <v>25</v>
      </c>
      <c r="P32" s="60">
        <f>VLOOKUP($A32,'Return Data'!$B$7:$R$2292,14,0)</f>
        <v>3.5345</v>
      </c>
      <c r="Q32" s="61">
        <f t="shared" si="6"/>
        <v>26</v>
      </c>
      <c r="R32" s="60">
        <f>VLOOKUP($A32,'Return Data'!$B$7:$R$2292,16,0)</f>
        <v>5.5068999999999999</v>
      </c>
      <c r="S32" s="62">
        <f t="shared" si="7"/>
        <v>26</v>
      </c>
    </row>
    <row r="33" spans="1:19" x14ac:dyDescent="0.3">
      <c r="A33" s="77" t="s">
        <v>1259</v>
      </c>
      <c r="B33" s="59">
        <f>VLOOKUP($A33,'Return Data'!$B$7:$R$2292,3,0)</f>
        <v>44958</v>
      </c>
      <c r="C33" s="60">
        <f>VLOOKUP($A33,'Return Data'!$B$7:$R$2292,4,0)</f>
        <v>64.901200000000003</v>
      </c>
      <c r="D33" s="60">
        <f>VLOOKUP($A33,'Return Data'!$B$7:$R$2292,9,0)</f>
        <v>8.4852000000000007</v>
      </c>
      <c r="E33" s="61">
        <f t="shared" si="0"/>
        <v>15</v>
      </c>
      <c r="F33" s="60">
        <f>VLOOKUP($A33,'Return Data'!$B$7:$R$2292,10,0)</f>
        <v>4.2864000000000004</v>
      </c>
      <c r="G33" s="61">
        <f t="shared" si="1"/>
        <v>26</v>
      </c>
      <c r="H33" s="60">
        <f>VLOOKUP($A33,'Return Data'!$B$7:$R$2292,11,0)</f>
        <v>5.05</v>
      </c>
      <c r="I33" s="61">
        <f t="shared" si="2"/>
        <v>19</v>
      </c>
      <c r="J33" s="60">
        <f>VLOOKUP($A33,'Return Data'!$B$7:$R$2292,12,0)</f>
        <v>4.9737999999999998</v>
      </c>
      <c r="K33" s="61">
        <f t="shared" si="3"/>
        <v>11</v>
      </c>
      <c r="L33" s="60">
        <f>VLOOKUP($A33,'Return Data'!$B$7:$R$2292,13,0)</f>
        <v>4.2896000000000001</v>
      </c>
      <c r="M33" s="61">
        <f t="shared" si="4"/>
        <v>3</v>
      </c>
      <c r="N33" s="60">
        <f>VLOOKUP($A33,'Return Data'!$B$7:$R$2292,17,0)</f>
        <v>2.5661999999999998</v>
      </c>
      <c r="O33" s="61">
        <f t="shared" si="5"/>
        <v>19</v>
      </c>
      <c r="P33" s="60">
        <f>VLOOKUP($A33,'Return Data'!$B$7:$R$2292,14,0)</f>
        <v>4.4009999999999998</v>
      </c>
      <c r="Q33" s="61">
        <f t="shared" si="6"/>
        <v>23</v>
      </c>
      <c r="R33" s="60">
        <f>VLOOKUP($A33,'Return Data'!$B$7:$R$2292,16,0)</f>
        <v>8.3106000000000009</v>
      </c>
      <c r="S33" s="62">
        <f t="shared" si="7"/>
        <v>9</v>
      </c>
    </row>
    <row r="34" spans="1:19" x14ac:dyDescent="0.3">
      <c r="A34" s="77" t="s">
        <v>1261</v>
      </c>
      <c r="B34" s="59">
        <f>VLOOKUP($A34,'Return Data'!$B$7:$R$2292,3,0)</f>
        <v>44958</v>
      </c>
      <c r="C34" s="60">
        <f>VLOOKUP($A34,'Return Data'!$B$7:$R$2292,4,0)</f>
        <v>52.314500000000002</v>
      </c>
      <c r="D34" s="60">
        <f>VLOOKUP($A34,'Return Data'!$B$7:$R$2292,9,0)</f>
        <v>7.0727000000000002</v>
      </c>
      <c r="E34" s="61">
        <f t="shared" si="0"/>
        <v>24</v>
      </c>
      <c r="F34" s="60">
        <f>VLOOKUP($A34,'Return Data'!$B$7:$R$2292,10,0)</f>
        <v>7.2268999999999997</v>
      </c>
      <c r="G34" s="61">
        <f t="shared" si="1"/>
        <v>19</v>
      </c>
      <c r="H34" s="60">
        <f>VLOOKUP($A34,'Return Data'!$B$7:$R$2292,11,0)</f>
        <v>6.8426999999999998</v>
      </c>
      <c r="I34" s="61">
        <f t="shared" si="2"/>
        <v>5</v>
      </c>
      <c r="J34" s="60">
        <f>VLOOKUP($A34,'Return Data'!$B$7:$R$2292,12,0)</f>
        <v>5.0301</v>
      </c>
      <c r="K34" s="61">
        <f t="shared" si="3"/>
        <v>10</v>
      </c>
      <c r="L34" s="60">
        <f>VLOOKUP($A34,'Return Data'!$B$7:$R$2292,13,0)</f>
        <v>4.1989000000000001</v>
      </c>
      <c r="M34" s="61">
        <f t="shared" si="4"/>
        <v>6</v>
      </c>
      <c r="N34" s="60">
        <f>VLOOKUP($A34,'Return Data'!$B$7:$R$2292,17,0)</f>
        <v>3.3408000000000002</v>
      </c>
      <c r="O34" s="61">
        <f t="shared" si="5"/>
        <v>6</v>
      </c>
      <c r="P34" s="60">
        <f>VLOOKUP($A34,'Return Data'!$B$7:$R$2292,14,0)</f>
        <v>5.25</v>
      </c>
      <c r="Q34" s="61">
        <f t="shared" si="6"/>
        <v>10</v>
      </c>
      <c r="R34" s="60">
        <f>VLOOKUP($A34,'Return Data'!$B$7:$R$2292,16,0)</f>
        <v>8.1805000000000003</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8.3267111111111092</v>
      </c>
      <c r="E36" s="83"/>
      <c r="F36" s="84">
        <f>AVERAGE(F8:F34)</f>
        <v>7.82882962962963</v>
      </c>
      <c r="G36" s="83"/>
      <c r="H36" s="84">
        <f>AVERAGE(H8:H34)</f>
        <v>5.5146703703703723</v>
      </c>
      <c r="I36" s="83"/>
      <c r="J36" s="84">
        <f>AVERAGE(J8:J34)</f>
        <v>4.6669592592592588</v>
      </c>
      <c r="K36" s="83"/>
      <c r="L36" s="84">
        <f>AVERAGE(L8:L34)</f>
        <v>3.6454703703703704</v>
      </c>
      <c r="M36" s="83"/>
      <c r="N36" s="84">
        <f>AVERAGE(N8:N34)</f>
        <v>2.789862962962963</v>
      </c>
      <c r="O36" s="83"/>
      <c r="P36" s="84">
        <f>AVERAGE(P8:P34)</f>
        <v>4.9855407407407411</v>
      </c>
      <c r="Q36" s="83"/>
      <c r="R36" s="84">
        <f>AVERAGE(R8:R34)</f>
        <v>7.3530518518518511</v>
      </c>
      <c r="S36" s="85"/>
    </row>
    <row r="37" spans="1:19" x14ac:dyDescent="0.3">
      <c r="A37" s="82" t="s">
        <v>28</v>
      </c>
      <c r="B37" s="83"/>
      <c r="C37" s="83"/>
      <c r="D37" s="84">
        <f>MIN(D8:D34)</f>
        <v>0</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11.165100000000001</v>
      </c>
      <c r="E38" s="87"/>
      <c r="F38" s="88">
        <f>MAX(F8:F34)</f>
        <v>10.428100000000001</v>
      </c>
      <c r="G38" s="87"/>
      <c r="H38" s="88">
        <f>MAX(H8:H34)</f>
        <v>8.1263000000000005</v>
      </c>
      <c r="I38" s="87"/>
      <c r="J38" s="88">
        <f>MAX(J8:J34)</f>
        <v>6.3451000000000004</v>
      </c>
      <c r="K38" s="87"/>
      <c r="L38" s="88">
        <f>MAX(L8:L34)</f>
        <v>6.1272000000000002</v>
      </c>
      <c r="M38" s="87"/>
      <c r="N38" s="88">
        <f>MAX(N8:N34)</f>
        <v>4.3559000000000001</v>
      </c>
      <c r="O38" s="87"/>
      <c r="P38" s="88">
        <f>MAX(P8:P34)</f>
        <v>6.9321000000000002</v>
      </c>
      <c r="Q38" s="87"/>
      <c r="R38" s="88">
        <f>MAX(R8:R34)</f>
        <v>9.5021000000000004</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44958</v>
      </c>
      <c r="C8" s="60">
        <f>VLOOKUP($A8,'Return Data'!$B$7:$R$2292,4,0)</f>
        <v>315.11630000000002</v>
      </c>
      <c r="D8" s="60">
        <f>VLOOKUP($A8,'Return Data'!$B$7:$R$2292,9,0)</f>
        <v>6.7507000000000001</v>
      </c>
      <c r="E8" s="61">
        <f t="shared" ref="E8:E25" si="0">RANK(D8,D$8:D$25,0)</f>
        <v>4</v>
      </c>
      <c r="F8" s="60">
        <f>VLOOKUP($A8,'Return Data'!$B$7:$R$2292,10,0)</f>
        <v>7.0377000000000001</v>
      </c>
      <c r="G8" s="61">
        <f t="shared" ref="G8:G25" si="1">RANK(F8,F$8:F$25,0)</f>
        <v>9</v>
      </c>
      <c r="H8" s="60">
        <f>VLOOKUP($A8,'Return Data'!$B$7:$R$2292,11,0)</f>
        <v>5.7256</v>
      </c>
      <c r="I8" s="61">
        <f t="shared" ref="I8:I25" si="2">RANK(H8,H$8:H$25,0)</f>
        <v>6</v>
      </c>
      <c r="J8" s="60">
        <f>VLOOKUP($A8,'Return Data'!$B$7:$R$2292,12,0)</f>
        <v>4.6340000000000003</v>
      </c>
      <c r="K8" s="61">
        <f t="shared" ref="K8:K25" si="3">RANK(J8,J$8:J$25,0)</f>
        <v>5</v>
      </c>
      <c r="L8" s="60">
        <f>VLOOKUP($A8,'Return Data'!$B$7:$R$2292,13,0)</f>
        <v>4.5599999999999996</v>
      </c>
      <c r="M8" s="61">
        <f t="shared" ref="M8:M25" si="4">RANK(L8,L$8:L$25,0)</f>
        <v>4</v>
      </c>
      <c r="N8" s="60">
        <f>VLOOKUP($A8,'Return Data'!$B$7:$R$2292,17,0)</f>
        <v>4.5323000000000002</v>
      </c>
      <c r="O8" s="61">
        <f t="shared" ref="O8:O25" si="5">RANK(N8,N$8:N$25,0)</f>
        <v>5</v>
      </c>
      <c r="P8" s="60">
        <f>VLOOKUP($A8,'Return Data'!$B$7:$R$2292,14,0)</f>
        <v>6.2747999999999999</v>
      </c>
      <c r="Q8" s="61">
        <f t="shared" ref="Q8:Q25" si="6">RANK(P8,P$8:P$25,0)</f>
        <v>5</v>
      </c>
      <c r="R8" s="60">
        <f>VLOOKUP($A8,'Return Data'!$B$7:$R$2292,16,0)</f>
        <v>8.5693000000000001</v>
      </c>
      <c r="S8" s="62">
        <f t="shared" ref="S8:S25" si="7">RANK(R8,R$8:R$25,0)</f>
        <v>1</v>
      </c>
    </row>
    <row r="9" spans="1:19" x14ac:dyDescent="0.3">
      <c r="A9" s="77" t="s">
        <v>553</v>
      </c>
      <c r="B9" s="59">
        <f>VLOOKUP($A9,'Return Data'!$B$7:$R$2292,3,0)</f>
        <v>44958</v>
      </c>
      <c r="C9" s="60">
        <f>VLOOKUP($A9,'Return Data'!$B$7:$R$2292,4,0)</f>
        <v>2266.9434000000001</v>
      </c>
      <c r="D9" s="60">
        <f>VLOOKUP($A9,'Return Data'!$B$7:$R$2292,9,0)</f>
        <v>6.9524999999999997</v>
      </c>
      <c r="E9" s="61">
        <f t="shared" si="0"/>
        <v>2</v>
      </c>
      <c r="F9" s="60">
        <f>VLOOKUP($A9,'Return Data'!$B$7:$R$2292,10,0)</f>
        <v>7.0788000000000002</v>
      </c>
      <c r="G9" s="61">
        <f t="shared" si="1"/>
        <v>8</v>
      </c>
      <c r="H9" s="60">
        <f>VLOOKUP($A9,'Return Data'!$B$7:$R$2292,11,0)</f>
        <v>5.2784000000000004</v>
      </c>
      <c r="I9" s="61">
        <f t="shared" si="2"/>
        <v>13</v>
      </c>
      <c r="J9" s="60">
        <f>VLOOKUP($A9,'Return Data'!$B$7:$R$2292,12,0)</f>
        <v>4.5250000000000004</v>
      </c>
      <c r="K9" s="61">
        <f t="shared" si="3"/>
        <v>7</v>
      </c>
      <c r="L9" s="60">
        <f>VLOOKUP($A9,'Return Data'!$B$7:$R$2292,13,0)</f>
        <v>4.4534000000000002</v>
      </c>
      <c r="M9" s="61">
        <f t="shared" si="4"/>
        <v>7</v>
      </c>
      <c r="N9" s="60">
        <f>VLOOKUP($A9,'Return Data'!$B$7:$R$2292,17,0)</f>
        <v>4.3411</v>
      </c>
      <c r="O9" s="61">
        <f t="shared" si="5"/>
        <v>9</v>
      </c>
      <c r="P9" s="60">
        <f>VLOOKUP($A9,'Return Data'!$B$7:$R$2292,14,0)</f>
        <v>5.7637</v>
      </c>
      <c r="Q9" s="61">
        <f t="shared" si="6"/>
        <v>12</v>
      </c>
      <c r="R9" s="60">
        <f>VLOOKUP($A9,'Return Data'!$B$7:$R$2292,16,0)</f>
        <v>7.8971999999999998</v>
      </c>
      <c r="S9" s="62">
        <f t="shared" si="7"/>
        <v>9</v>
      </c>
    </row>
    <row r="10" spans="1:19" x14ac:dyDescent="0.3">
      <c r="A10" s="77" t="s">
        <v>555</v>
      </c>
      <c r="B10" s="59">
        <f>VLOOKUP($A10,'Return Data'!$B$7:$R$2292,3,0)</f>
        <v>44958</v>
      </c>
      <c r="C10" s="60">
        <f>VLOOKUP($A10,'Return Data'!$B$7:$R$2292,4,0)</f>
        <v>20.599499999999999</v>
      </c>
      <c r="D10" s="60">
        <f>VLOOKUP($A10,'Return Data'!$B$7:$R$2292,9,0)</f>
        <v>6.1683000000000003</v>
      </c>
      <c r="E10" s="61">
        <f t="shared" si="0"/>
        <v>16</v>
      </c>
      <c r="F10" s="60">
        <f>VLOOKUP($A10,'Return Data'!$B$7:$R$2292,10,0)</f>
        <v>6.6920000000000002</v>
      </c>
      <c r="G10" s="61">
        <f t="shared" si="1"/>
        <v>15</v>
      </c>
      <c r="H10" s="60">
        <f>VLOOKUP($A10,'Return Data'!$B$7:$R$2292,11,0)</f>
        <v>5.0439999999999996</v>
      </c>
      <c r="I10" s="61">
        <f t="shared" si="2"/>
        <v>16</v>
      </c>
      <c r="J10" s="60">
        <f>VLOOKUP($A10,'Return Data'!$B$7:$R$2292,12,0)</f>
        <v>4.3057999999999996</v>
      </c>
      <c r="K10" s="61">
        <f t="shared" si="3"/>
        <v>11</v>
      </c>
      <c r="L10" s="60">
        <f>VLOOKUP($A10,'Return Data'!$B$7:$R$2292,13,0)</f>
        <v>3.8632</v>
      </c>
      <c r="M10" s="61">
        <f t="shared" si="4"/>
        <v>15</v>
      </c>
      <c r="N10" s="60">
        <f>VLOOKUP($A10,'Return Data'!$B$7:$R$2292,17,0)</f>
        <v>4.0505000000000004</v>
      </c>
      <c r="O10" s="61">
        <f t="shared" si="5"/>
        <v>13</v>
      </c>
      <c r="P10" s="60">
        <f>VLOOKUP($A10,'Return Data'!$B$7:$R$2292,14,0)</f>
        <v>5.8219000000000003</v>
      </c>
      <c r="Q10" s="61">
        <f t="shared" si="6"/>
        <v>11</v>
      </c>
      <c r="R10" s="60">
        <f>VLOOKUP($A10,'Return Data'!$B$7:$R$2292,16,0)</f>
        <v>8.0010999999999992</v>
      </c>
      <c r="S10" s="62">
        <f t="shared" si="7"/>
        <v>6</v>
      </c>
    </row>
    <row r="11" spans="1:19" x14ac:dyDescent="0.3">
      <c r="A11" s="77" t="s">
        <v>557</v>
      </c>
      <c r="B11" s="59">
        <f>VLOOKUP($A11,'Return Data'!$B$7:$R$2292,3,0)</f>
        <v>44958</v>
      </c>
      <c r="C11" s="60">
        <f>VLOOKUP($A11,'Return Data'!$B$7:$R$2292,4,0)</f>
        <v>21.1524</v>
      </c>
      <c r="D11" s="60">
        <f>VLOOKUP($A11,'Return Data'!$B$7:$R$2292,9,0)</f>
        <v>6.7073999999999998</v>
      </c>
      <c r="E11" s="61">
        <f t="shared" si="0"/>
        <v>6</v>
      </c>
      <c r="F11" s="60">
        <f>VLOOKUP($A11,'Return Data'!$B$7:$R$2292,10,0)</f>
        <v>9.2317</v>
      </c>
      <c r="G11" s="61">
        <f t="shared" si="1"/>
        <v>1</v>
      </c>
      <c r="H11" s="60">
        <f>VLOOKUP($A11,'Return Data'!$B$7:$R$2292,11,0)</f>
        <v>6.5858999999999996</v>
      </c>
      <c r="I11" s="61">
        <f t="shared" si="2"/>
        <v>2</v>
      </c>
      <c r="J11" s="60">
        <f>VLOOKUP($A11,'Return Data'!$B$7:$R$2292,12,0)</f>
        <v>5.2111999999999998</v>
      </c>
      <c r="K11" s="61">
        <f t="shared" si="3"/>
        <v>3</v>
      </c>
      <c r="L11" s="60">
        <f>VLOOKUP($A11,'Return Data'!$B$7:$R$2292,13,0)</f>
        <v>4.6407999999999996</v>
      </c>
      <c r="M11" s="61">
        <f t="shared" si="4"/>
        <v>3</v>
      </c>
      <c r="N11" s="60">
        <f>VLOOKUP($A11,'Return Data'!$B$7:$R$2292,17,0)</f>
        <v>4.6132</v>
      </c>
      <c r="O11" s="61">
        <f t="shared" si="5"/>
        <v>3</v>
      </c>
      <c r="P11" s="60">
        <f>VLOOKUP($A11,'Return Data'!$B$7:$R$2292,14,0)</f>
        <v>6.9112</v>
      </c>
      <c r="Q11" s="61">
        <f t="shared" si="6"/>
        <v>2</v>
      </c>
      <c r="R11" s="60">
        <f>VLOOKUP($A11,'Return Data'!$B$7:$R$2292,16,0)</f>
        <v>8.3035999999999994</v>
      </c>
      <c r="S11" s="62">
        <f t="shared" si="7"/>
        <v>2</v>
      </c>
    </row>
    <row r="12" spans="1:19" x14ac:dyDescent="0.3">
      <c r="A12" s="77" t="s">
        <v>560</v>
      </c>
      <c r="B12" s="59">
        <f>VLOOKUP($A12,'Return Data'!$B$7:$R$2292,3,0)</f>
        <v>44958</v>
      </c>
      <c r="C12" s="60">
        <f>VLOOKUP($A12,'Return Data'!$B$7:$R$2292,4,0)</f>
        <v>19.4754</v>
      </c>
      <c r="D12" s="60">
        <f>VLOOKUP($A12,'Return Data'!$B$7:$R$2292,9,0)</f>
        <v>6.9665999999999997</v>
      </c>
      <c r="E12" s="61">
        <f t="shared" si="0"/>
        <v>1</v>
      </c>
      <c r="F12" s="60">
        <f>VLOOKUP($A12,'Return Data'!$B$7:$R$2292,10,0)</f>
        <v>7.4463999999999997</v>
      </c>
      <c r="G12" s="61">
        <f t="shared" si="1"/>
        <v>6</v>
      </c>
      <c r="H12" s="60">
        <f>VLOOKUP($A12,'Return Data'!$B$7:$R$2292,11,0)</f>
        <v>5.3150000000000004</v>
      </c>
      <c r="I12" s="61">
        <f t="shared" si="2"/>
        <v>12</v>
      </c>
      <c r="J12" s="60">
        <f>VLOOKUP($A12,'Return Data'!$B$7:$R$2292,12,0)</f>
        <v>4.4409999999999998</v>
      </c>
      <c r="K12" s="61">
        <f t="shared" si="3"/>
        <v>8</v>
      </c>
      <c r="L12" s="60">
        <f>VLOOKUP($A12,'Return Data'!$B$7:$R$2292,13,0)</f>
        <v>4.2100999999999997</v>
      </c>
      <c r="M12" s="61">
        <f t="shared" si="4"/>
        <v>9</v>
      </c>
      <c r="N12" s="60">
        <f>VLOOKUP($A12,'Return Data'!$B$7:$R$2292,17,0)</f>
        <v>4.3154000000000003</v>
      </c>
      <c r="O12" s="61">
        <f t="shared" si="5"/>
        <v>11</v>
      </c>
      <c r="P12" s="60">
        <f>VLOOKUP($A12,'Return Data'!$B$7:$R$2292,14,0)</f>
        <v>5.5420999999999996</v>
      </c>
      <c r="Q12" s="61">
        <f t="shared" si="6"/>
        <v>14</v>
      </c>
      <c r="R12" s="60">
        <f>VLOOKUP($A12,'Return Data'!$B$7:$R$2292,16,0)</f>
        <v>7.8893000000000004</v>
      </c>
      <c r="S12" s="62">
        <f t="shared" si="7"/>
        <v>10</v>
      </c>
    </row>
    <row r="13" spans="1:19" x14ac:dyDescent="0.3">
      <c r="A13" s="77" t="s">
        <v>561</v>
      </c>
      <c r="B13" s="59">
        <f>VLOOKUP($A13,'Return Data'!$B$7:$R$2292,3,0)</f>
        <v>44958</v>
      </c>
      <c r="C13" s="60">
        <f>VLOOKUP($A13,'Return Data'!$B$7:$R$2292,4,0)</f>
        <v>19.808</v>
      </c>
      <c r="D13" s="60">
        <f>VLOOKUP($A13,'Return Data'!$B$7:$R$2292,9,0)</f>
        <v>6.2839</v>
      </c>
      <c r="E13" s="61">
        <f t="shared" si="0"/>
        <v>14</v>
      </c>
      <c r="F13" s="60">
        <f>VLOOKUP($A13,'Return Data'!$B$7:$R$2292,10,0)</f>
        <v>6.8023999999999996</v>
      </c>
      <c r="G13" s="61">
        <f t="shared" si="1"/>
        <v>13</v>
      </c>
      <c r="H13" s="60">
        <f>VLOOKUP($A13,'Return Data'!$B$7:$R$2292,11,0)</f>
        <v>5.9093</v>
      </c>
      <c r="I13" s="61">
        <f t="shared" si="2"/>
        <v>4</v>
      </c>
      <c r="J13" s="60">
        <f>VLOOKUP($A13,'Return Data'!$B$7:$R$2292,12,0)</f>
        <v>4.5744999999999996</v>
      </c>
      <c r="K13" s="61">
        <f t="shared" si="3"/>
        <v>6</v>
      </c>
      <c r="L13" s="60">
        <f>VLOOKUP($A13,'Return Data'!$B$7:$R$2292,13,0)</f>
        <v>4.4615999999999998</v>
      </c>
      <c r="M13" s="61">
        <f t="shared" si="4"/>
        <v>6</v>
      </c>
      <c r="N13" s="60">
        <f>VLOOKUP($A13,'Return Data'!$B$7:$R$2292,17,0)</f>
        <v>4.4006999999999996</v>
      </c>
      <c r="O13" s="61">
        <f t="shared" si="5"/>
        <v>7</v>
      </c>
      <c r="P13" s="60">
        <f>VLOOKUP($A13,'Return Data'!$B$7:$R$2292,14,0)</f>
        <v>6.1531000000000002</v>
      </c>
      <c r="Q13" s="61">
        <f t="shared" si="6"/>
        <v>7</v>
      </c>
      <c r="R13" s="60">
        <f>VLOOKUP($A13,'Return Data'!$B$7:$R$2292,16,0)</f>
        <v>8.0196000000000005</v>
      </c>
      <c r="S13" s="62">
        <f t="shared" si="7"/>
        <v>5</v>
      </c>
    </row>
    <row r="14" spans="1:19" x14ac:dyDescent="0.3">
      <c r="A14" s="102" t="s">
        <v>2015</v>
      </c>
      <c r="B14" s="59">
        <f>VLOOKUP($A14,'Return Data'!$B$7:$R$2292,3,0)</f>
        <v>44958</v>
      </c>
      <c r="C14" s="60">
        <f>VLOOKUP($A14,'Return Data'!$B$7:$R$2292,4,0)</f>
        <v>21.324000000000002</v>
      </c>
      <c r="D14" s="60">
        <f>VLOOKUP($A14,'Return Data'!$B$7:$R$2292,9,0)</f>
        <v>6.7214</v>
      </c>
      <c r="E14" s="61">
        <f t="shared" si="0"/>
        <v>5</v>
      </c>
      <c r="F14" s="60">
        <f>VLOOKUP($A14,'Return Data'!$B$7:$R$2292,10,0)</f>
        <v>7.6635999999999997</v>
      </c>
      <c r="G14" s="61">
        <f t="shared" si="1"/>
        <v>3</v>
      </c>
      <c r="H14" s="60">
        <f>VLOOKUP($A14,'Return Data'!$B$7:$R$2292,11,0)</f>
        <v>4.9192</v>
      </c>
      <c r="I14" s="61">
        <f t="shared" si="2"/>
        <v>18</v>
      </c>
      <c r="J14" s="60">
        <f>VLOOKUP($A14,'Return Data'!$B$7:$R$2292,12,0)</f>
        <v>3.3496999999999999</v>
      </c>
      <c r="K14" s="61">
        <f t="shared" si="3"/>
        <v>17</v>
      </c>
      <c r="L14" s="60">
        <f>VLOOKUP($A14,'Return Data'!$B$7:$R$2292,13,0)</f>
        <v>2.5562</v>
      </c>
      <c r="M14" s="61">
        <f t="shared" si="4"/>
        <v>18</v>
      </c>
      <c r="N14" s="60">
        <f>VLOOKUP($A14,'Return Data'!$B$7:$R$2292,17,0)</f>
        <v>3.2730000000000001</v>
      </c>
      <c r="O14" s="61">
        <f t="shared" si="5"/>
        <v>17</v>
      </c>
      <c r="P14" s="60">
        <f>VLOOKUP($A14,'Return Data'!$B$7:$R$2292,14,0)</f>
        <v>5.2089999999999996</v>
      </c>
      <c r="Q14" s="61">
        <f t="shared" si="6"/>
        <v>15</v>
      </c>
      <c r="R14" s="60">
        <f>VLOOKUP($A14,'Return Data'!$B$7:$R$2292,16,0)</f>
        <v>7.5277000000000003</v>
      </c>
      <c r="S14" s="62">
        <f t="shared" si="7"/>
        <v>13</v>
      </c>
    </row>
    <row r="15" spans="1:19" x14ac:dyDescent="0.3">
      <c r="A15" s="77" t="s">
        <v>564</v>
      </c>
      <c r="B15" s="59">
        <f>VLOOKUP($A15,'Return Data'!$B$7:$R$2292,3,0)</f>
        <v>44958</v>
      </c>
      <c r="C15" s="60">
        <f>VLOOKUP($A15,'Return Data'!$B$7:$R$2292,4,0)</f>
        <v>28.133199999999999</v>
      </c>
      <c r="D15" s="60">
        <f>VLOOKUP($A15,'Return Data'!$B$7:$R$2292,9,0)</f>
        <v>5.8414999999999999</v>
      </c>
      <c r="E15" s="61">
        <f t="shared" si="0"/>
        <v>17</v>
      </c>
      <c r="F15" s="60">
        <f>VLOOKUP($A15,'Return Data'!$B$7:$R$2292,10,0)</f>
        <v>6.0461</v>
      </c>
      <c r="G15" s="61">
        <f t="shared" si="1"/>
        <v>18</v>
      </c>
      <c r="H15" s="60">
        <f>VLOOKUP($A15,'Return Data'!$B$7:$R$2292,11,0)</f>
        <v>6.9227999999999996</v>
      </c>
      <c r="I15" s="61">
        <f t="shared" si="2"/>
        <v>1</v>
      </c>
      <c r="J15" s="60">
        <f>VLOOKUP($A15,'Return Data'!$B$7:$R$2292,12,0)</f>
        <v>5.7637999999999998</v>
      </c>
      <c r="K15" s="61">
        <f t="shared" si="3"/>
        <v>2</v>
      </c>
      <c r="L15" s="60">
        <f>VLOOKUP($A15,'Return Data'!$B$7:$R$2292,13,0)</f>
        <v>5.6519000000000004</v>
      </c>
      <c r="M15" s="61">
        <f t="shared" si="4"/>
        <v>2</v>
      </c>
      <c r="N15" s="60">
        <f>VLOOKUP($A15,'Return Data'!$B$7:$R$2292,17,0)</f>
        <v>4.9950999999999999</v>
      </c>
      <c r="O15" s="61">
        <f t="shared" si="5"/>
        <v>2</v>
      </c>
      <c r="P15" s="60">
        <f>VLOOKUP($A15,'Return Data'!$B$7:$R$2292,14,0)</f>
        <v>6.3174999999999999</v>
      </c>
      <c r="Q15" s="61">
        <f t="shared" si="6"/>
        <v>4</v>
      </c>
      <c r="R15" s="60">
        <f>VLOOKUP($A15,'Return Data'!$B$7:$R$2292,16,0)</f>
        <v>8.2172000000000001</v>
      </c>
      <c r="S15" s="62">
        <f t="shared" si="7"/>
        <v>4</v>
      </c>
    </row>
    <row r="16" spans="1:19" x14ac:dyDescent="0.3">
      <c r="A16" s="77" t="s">
        <v>565</v>
      </c>
      <c r="B16" s="59">
        <f>VLOOKUP($A16,'Return Data'!$B$7:$R$2292,3,0)</f>
        <v>44958</v>
      </c>
      <c r="C16" s="60">
        <f>VLOOKUP($A16,'Return Data'!$B$7:$R$2292,4,0)</f>
        <v>21.106000000000002</v>
      </c>
      <c r="D16" s="60">
        <f>VLOOKUP($A16,'Return Data'!$B$7:$R$2292,9,0)</f>
        <v>6.3563999999999998</v>
      </c>
      <c r="E16" s="61">
        <f t="shared" si="0"/>
        <v>13</v>
      </c>
      <c r="F16" s="60">
        <f>VLOOKUP($A16,'Return Data'!$B$7:$R$2292,10,0)</f>
        <v>6.6997999999999998</v>
      </c>
      <c r="G16" s="61">
        <f t="shared" si="1"/>
        <v>14</v>
      </c>
      <c r="H16" s="60">
        <f>VLOOKUP($A16,'Return Data'!$B$7:$R$2292,11,0)</f>
        <v>5.6580000000000004</v>
      </c>
      <c r="I16" s="61">
        <f t="shared" si="2"/>
        <v>8</v>
      </c>
      <c r="J16" s="60">
        <f>VLOOKUP($A16,'Return Data'!$B$7:$R$2292,12,0)</f>
        <v>4.4406999999999996</v>
      </c>
      <c r="K16" s="61">
        <f t="shared" si="3"/>
        <v>9</v>
      </c>
      <c r="L16" s="60">
        <f>VLOOKUP($A16,'Return Data'!$B$7:$R$2292,13,0)</f>
        <v>4.2967000000000004</v>
      </c>
      <c r="M16" s="61">
        <f t="shared" si="4"/>
        <v>8</v>
      </c>
      <c r="N16" s="60">
        <f>VLOOKUP($A16,'Return Data'!$B$7:$R$2292,17,0)</f>
        <v>4.3487</v>
      </c>
      <c r="O16" s="61">
        <f t="shared" si="5"/>
        <v>8</v>
      </c>
      <c r="P16" s="60">
        <f>VLOOKUP($A16,'Return Data'!$B$7:$R$2292,14,0)</f>
        <v>6.1272000000000002</v>
      </c>
      <c r="Q16" s="61">
        <f t="shared" si="6"/>
        <v>8</v>
      </c>
      <c r="R16" s="60">
        <f>VLOOKUP($A16,'Return Data'!$B$7:$R$2292,16,0)</f>
        <v>7.827</v>
      </c>
      <c r="S16" s="62">
        <f t="shared" si="7"/>
        <v>11</v>
      </c>
    </row>
    <row r="17" spans="1:19" x14ac:dyDescent="0.3">
      <c r="A17" s="77" t="s">
        <v>570</v>
      </c>
      <c r="B17" s="59">
        <f>VLOOKUP($A17,'Return Data'!$B$7:$R$2292,3,0)</f>
        <v>44958</v>
      </c>
      <c r="C17" s="60">
        <f>VLOOKUP($A17,'Return Data'!$B$7:$R$2292,4,0)</f>
        <v>2009.8889999999999</v>
      </c>
      <c r="D17" s="60">
        <f>VLOOKUP($A17,'Return Data'!$B$7:$R$2292,9,0)</f>
        <v>6.3613999999999997</v>
      </c>
      <c r="E17" s="61">
        <f t="shared" si="0"/>
        <v>12</v>
      </c>
      <c r="F17" s="60">
        <f>VLOOKUP($A17,'Return Data'!$B$7:$R$2292,10,0)</f>
        <v>7.4606000000000003</v>
      </c>
      <c r="G17" s="61">
        <f t="shared" si="1"/>
        <v>5</v>
      </c>
      <c r="H17" s="60">
        <f>VLOOKUP($A17,'Return Data'!$B$7:$R$2292,11,0)</f>
        <v>5.4945000000000004</v>
      </c>
      <c r="I17" s="61">
        <f t="shared" si="2"/>
        <v>10</v>
      </c>
      <c r="J17" s="60">
        <f>VLOOKUP($A17,'Return Data'!$B$7:$R$2292,12,0)</f>
        <v>3.2235999999999998</v>
      </c>
      <c r="K17" s="61">
        <f t="shared" si="3"/>
        <v>18</v>
      </c>
      <c r="L17" s="60">
        <f>VLOOKUP($A17,'Return Data'!$B$7:$R$2292,13,0)</f>
        <v>2.9228000000000001</v>
      </c>
      <c r="M17" s="61">
        <f t="shared" si="4"/>
        <v>17</v>
      </c>
      <c r="N17" s="60">
        <f>VLOOKUP($A17,'Return Data'!$B$7:$R$2292,17,0)</f>
        <v>3.1173000000000002</v>
      </c>
      <c r="O17" s="61">
        <f t="shared" si="5"/>
        <v>18</v>
      </c>
      <c r="P17" s="60">
        <f>VLOOKUP($A17,'Return Data'!$B$7:$R$2292,14,0)</f>
        <v>4.8647</v>
      </c>
      <c r="Q17" s="61">
        <f t="shared" si="6"/>
        <v>17</v>
      </c>
      <c r="R17" s="60">
        <f>VLOOKUP($A17,'Return Data'!$B$7:$R$2292,16,0)</f>
        <v>7.1238000000000001</v>
      </c>
      <c r="S17" s="62">
        <f t="shared" si="7"/>
        <v>15</v>
      </c>
    </row>
    <row r="18" spans="1:19" x14ac:dyDescent="0.3">
      <c r="A18" s="109" t="s">
        <v>572</v>
      </c>
      <c r="B18" s="59">
        <f>VLOOKUP($A18,'Return Data'!$B$7:$R$2292,3,0)</f>
        <v>44958</v>
      </c>
      <c r="C18" s="60">
        <f>VLOOKUP($A18,'Return Data'!$B$7:$R$2292,4,0)</f>
        <v>56.208100000000002</v>
      </c>
      <c r="D18" s="60">
        <f>VLOOKUP($A18,'Return Data'!$B$7:$R$2292,9,0)</f>
        <v>4.8620999999999999</v>
      </c>
      <c r="E18" s="61">
        <f t="shared" si="0"/>
        <v>18</v>
      </c>
      <c r="F18" s="60">
        <f>VLOOKUP($A18,'Return Data'!$B$7:$R$2292,10,0)</f>
        <v>6.4428000000000001</v>
      </c>
      <c r="G18" s="61">
        <f t="shared" si="1"/>
        <v>17</v>
      </c>
      <c r="H18" s="60">
        <f>VLOOKUP($A18,'Return Data'!$B$7:$R$2292,11,0)</f>
        <v>6.1765999999999996</v>
      </c>
      <c r="I18" s="61">
        <f t="shared" si="2"/>
        <v>3</v>
      </c>
      <c r="J18" s="60">
        <f>VLOOKUP($A18,'Return Data'!$B$7:$R$2292,12,0)</f>
        <v>4.7605000000000004</v>
      </c>
      <c r="K18" s="61">
        <f t="shared" si="3"/>
        <v>4</v>
      </c>
      <c r="L18" s="60">
        <f>VLOOKUP($A18,'Return Data'!$B$7:$R$2292,13,0)</f>
        <v>4.4931000000000001</v>
      </c>
      <c r="M18" s="61">
        <f t="shared" si="4"/>
        <v>5</v>
      </c>
      <c r="N18" s="60">
        <f>VLOOKUP($A18,'Return Data'!$B$7:$R$2292,17,0)</f>
        <v>4.5922999999999998</v>
      </c>
      <c r="O18" s="61">
        <f t="shared" si="5"/>
        <v>4</v>
      </c>
      <c r="P18" s="60">
        <f>VLOOKUP($A18,'Return Data'!$B$7:$R$2292,14,0)</f>
        <v>6.2218</v>
      </c>
      <c r="Q18" s="61">
        <f t="shared" si="6"/>
        <v>6</v>
      </c>
      <c r="R18" s="60">
        <f>VLOOKUP($A18,'Return Data'!$B$7:$R$2292,16,0)</f>
        <v>8.2197999999999993</v>
      </c>
      <c r="S18" s="62">
        <f t="shared" si="7"/>
        <v>3</v>
      </c>
    </row>
    <row r="19" spans="1:19" x14ac:dyDescent="0.3">
      <c r="A19" s="77" t="s">
        <v>574</v>
      </c>
      <c r="B19" s="59">
        <f>VLOOKUP($A19,'Return Data'!$B$7:$R$2292,3,0)</f>
        <v>44958</v>
      </c>
      <c r="C19" s="60">
        <f>VLOOKUP($A19,'Return Data'!$B$7:$R$2292,4,0)</f>
        <v>31.031700000000001</v>
      </c>
      <c r="D19" s="60">
        <f>VLOOKUP($A19,'Return Data'!$B$7:$R$2292,9,0)</f>
        <v>6.5721999999999996</v>
      </c>
      <c r="E19" s="61">
        <f t="shared" si="0"/>
        <v>9</v>
      </c>
      <c r="F19" s="60">
        <f>VLOOKUP($A19,'Return Data'!$B$7:$R$2292,10,0)</f>
        <v>6.9546999999999999</v>
      </c>
      <c r="G19" s="61">
        <f t="shared" si="1"/>
        <v>10</v>
      </c>
      <c r="H19" s="60">
        <f>VLOOKUP($A19,'Return Data'!$B$7:$R$2292,11,0)</f>
        <v>5.0514999999999999</v>
      </c>
      <c r="I19" s="61">
        <f t="shared" si="2"/>
        <v>15</v>
      </c>
      <c r="J19" s="60">
        <f>VLOOKUP($A19,'Return Data'!$B$7:$R$2292,12,0)</f>
        <v>4.2514000000000003</v>
      </c>
      <c r="K19" s="61">
        <f t="shared" si="3"/>
        <v>12</v>
      </c>
      <c r="L19" s="60">
        <f>VLOOKUP($A19,'Return Data'!$B$7:$R$2292,13,0)</f>
        <v>4.0536000000000003</v>
      </c>
      <c r="M19" s="61">
        <f t="shared" si="4"/>
        <v>11</v>
      </c>
      <c r="N19" s="60">
        <f>VLOOKUP($A19,'Return Data'!$B$7:$R$2292,17,0)</f>
        <v>3.9201000000000001</v>
      </c>
      <c r="O19" s="61">
        <f t="shared" si="5"/>
        <v>14</v>
      </c>
      <c r="P19" s="60">
        <f>VLOOKUP($A19,'Return Data'!$B$7:$R$2292,14,0)</f>
        <v>5.1833</v>
      </c>
      <c r="Q19" s="61">
        <f t="shared" si="6"/>
        <v>16</v>
      </c>
      <c r="R19" s="60">
        <f>VLOOKUP($A19,'Return Data'!$B$7:$R$2292,16,0)</f>
        <v>7.3533999999999997</v>
      </c>
      <c r="S19" s="62">
        <f t="shared" si="7"/>
        <v>14</v>
      </c>
    </row>
    <row r="20" spans="1:19" x14ac:dyDescent="0.3">
      <c r="A20" s="77" t="s">
        <v>576</v>
      </c>
      <c r="B20" s="59">
        <f>VLOOKUP($A20,'Return Data'!$B$7:$R$2292,3,0)</f>
        <v>44958</v>
      </c>
      <c r="C20" s="60">
        <f>VLOOKUP($A20,'Return Data'!$B$7:$R$2292,4,0)</f>
        <v>17.808599999999998</v>
      </c>
      <c r="D20" s="60">
        <f>VLOOKUP($A20,'Return Data'!$B$7:$R$2292,9,0)</f>
        <v>6.7801</v>
      </c>
      <c r="E20" s="61">
        <f t="shared" si="0"/>
        <v>3</v>
      </c>
      <c r="F20" s="60">
        <f>VLOOKUP($A20,'Return Data'!$B$7:$R$2292,10,0)</f>
        <v>7.4767000000000001</v>
      </c>
      <c r="G20" s="61">
        <f t="shared" si="1"/>
        <v>4</v>
      </c>
      <c r="H20" s="60">
        <f>VLOOKUP($A20,'Return Data'!$B$7:$R$2292,11,0)</f>
        <v>5.8543000000000003</v>
      </c>
      <c r="I20" s="61">
        <f t="shared" si="2"/>
        <v>5</v>
      </c>
      <c r="J20" s="60">
        <f>VLOOKUP($A20,'Return Data'!$B$7:$R$2292,12,0)</f>
        <v>4.3815</v>
      </c>
      <c r="K20" s="61">
        <f t="shared" si="3"/>
        <v>10</v>
      </c>
      <c r="L20" s="60">
        <f>VLOOKUP($A20,'Return Data'!$B$7:$R$2292,13,0)</f>
        <v>4.2084999999999999</v>
      </c>
      <c r="M20" s="61">
        <f t="shared" si="4"/>
        <v>10</v>
      </c>
      <c r="N20" s="60">
        <f>VLOOKUP($A20,'Return Data'!$B$7:$R$2292,17,0)</f>
        <v>4.5102000000000002</v>
      </c>
      <c r="O20" s="61">
        <f t="shared" si="5"/>
        <v>6</v>
      </c>
      <c r="P20" s="60">
        <f>VLOOKUP($A20,'Return Data'!$B$7:$R$2292,14,0)</f>
        <v>6.3371000000000004</v>
      </c>
      <c r="Q20" s="61">
        <f t="shared" si="6"/>
        <v>3</v>
      </c>
      <c r="R20" s="60">
        <f>VLOOKUP($A20,'Return Data'!$B$7:$R$2292,16,0)</f>
        <v>7.7584</v>
      </c>
      <c r="S20" s="62">
        <f t="shared" si="7"/>
        <v>12</v>
      </c>
    </row>
    <row r="21" spans="1:19" x14ac:dyDescent="0.3">
      <c r="A21" s="77" t="s">
        <v>578</v>
      </c>
      <c r="B21" s="59">
        <f>VLOOKUP($A21,'Return Data'!$B$7:$R$2292,3,0)</f>
        <v>44958</v>
      </c>
      <c r="C21" s="60">
        <f>VLOOKUP($A21,'Return Data'!$B$7:$R$2292,4,0)</f>
        <v>21.379000000000001</v>
      </c>
      <c r="D21" s="60">
        <f>VLOOKUP($A21,'Return Data'!$B$7:$R$2292,9,0)</f>
        <v>6.4997999999999996</v>
      </c>
      <c r="E21" s="61">
        <f t="shared" si="0"/>
        <v>10</v>
      </c>
      <c r="F21" s="60">
        <f>VLOOKUP($A21,'Return Data'!$B$7:$R$2292,10,0)</f>
        <v>6.6395999999999997</v>
      </c>
      <c r="G21" s="61">
        <f t="shared" si="1"/>
        <v>16</v>
      </c>
      <c r="H21" s="60">
        <f>VLOOKUP($A21,'Return Data'!$B$7:$R$2292,11,0)</f>
        <v>4.9558999999999997</v>
      </c>
      <c r="I21" s="61">
        <f t="shared" si="2"/>
        <v>17</v>
      </c>
      <c r="J21" s="60">
        <f>VLOOKUP($A21,'Return Data'!$B$7:$R$2292,12,0)</f>
        <v>4.2287999999999997</v>
      </c>
      <c r="K21" s="61">
        <f t="shared" si="3"/>
        <v>13</v>
      </c>
      <c r="L21" s="60">
        <f>VLOOKUP($A21,'Return Data'!$B$7:$R$2292,13,0)</f>
        <v>3.9824999999999999</v>
      </c>
      <c r="M21" s="61">
        <f t="shared" si="4"/>
        <v>12</v>
      </c>
      <c r="N21" s="60">
        <f>VLOOKUP($A21,'Return Data'!$B$7:$R$2292,17,0)</f>
        <v>4.3292999999999999</v>
      </c>
      <c r="O21" s="61">
        <f t="shared" si="5"/>
        <v>10</v>
      </c>
      <c r="P21" s="60">
        <f>VLOOKUP($A21,'Return Data'!$B$7:$R$2292,14,0)</f>
        <v>5.8714000000000004</v>
      </c>
      <c r="Q21" s="61">
        <f t="shared" si="6"/>
        <v>10</v>
      </c>
      <c r="R21" s="60">
        <f>VLOOKUP($A21,'Return Data'!$B$7:$R$2292,16,0)</f>
        <v>7.9691999999999998</v>
      </c>
      <c r="S21" s="62">
        <f t="shared" si="7"/>
        <v>7</v>
      </c>
    </row>
    <row r="22" spans="1:19" x14ac:dyDescent="0.3">
      <c r="A22" s="77" t="s">
        <v>579</v>
      </c>
      <c r="B22" s="59">
        <f>VLOOKUP($A22,'Return Data'!$B$7:$R$2292,3,0)</f>
        <v>44958</v>
      </c>
      <c r="C22" s="60">
        <f>VLOOKUP($A22,'Return Data'!$B$7:$R$2292,4,0)</f>
        <v>2745.4782</v>
      </c>
      <c r="D22" s="60">
        <f>VLOOKUP($A22,'Return Data'!$B$7:$R$2292,9,0)</f>
        <v>6.6877000000000004</v>
      </c>
      <c r="E22" s="61">
        <f t="shared" si="0"/>
        <v>7</v>
      </c>
      <c r="F22" s="60">
        <f>VLOOKUP($A22,'Return Data'!$B$7:$R$2292,10,0)</f>
        <v>7.3662000000000001</v>
      </c>
      <c r="G22" s="61">
        <f t="shared" si="1"/>
        <v>7</v>
      </c>
      <c r="H22" s="60">
        <f>VLOOKUP($A22,'Return Data'!$B$7:$R$2292,11,0)</f>
        <v>5.6497999999999999</v>
      </c>
      <c r="I22" s="61">
        <f t="shared" si="2"/>
        <v>9</v>
      </c>
      <c r="J22" s="60">
        <f>VLOOKUP($A22,'Return Data'!$B$7:$R$2292,12,0)</f>
        <v>4.0419999999999998</v>
      </c>
      <c r="K22" s="61">
        <f t="shared" si="3"/>
        <v>16</v>
      </c>
      <c r="L22" s="60">
        <f>VLOOKUP($A22,'Return Data'!$B$7:$R$2292,13,0)</f>
        <v>3.8664000000000001</v>
      </c>
      <c r="M22" s="61">
        <f t="shared" si="4"/>
        <v>14</v>
      </c>
      <c r="N22" s="60">
        <f>VLOOKUP($A22,'Return Data'!$B$7:$R$2292,17,0)</f>
        <v>3.7302</v>
      </c>
      <c r="O22" s="61">
        <f t="shared" si="5"/>
        <v>15</v>
      </c>
      <c r="P22" s="60">
        <f>VLOOKUP($A22,'Return Data'!$B$7:$R$2292,14,0)</f>
        <v>5.5792999999999999</v>
      </c>
      <c r="Q22" s="61">
        <f t="shared" si="6"/>
        <v>13</v>
      </c>
      <c r="R22" s="60">
        <f>VLOOKUP($A22,'Return Data'!$B$7:$R$2292,16,0)</f>
        <v>7.9634999999999998</v>
      </c>
      <c r="S22" s="62">
        <f t="shared" si="7"/>
        <v>8</v>
      </c>
    </row>
    <row r="23" spans="1:19" x14ac:dyDescent="0.3">
      <c r="A23" s="77" t="s">
        <v>582</v>
      </c>
      <c r="B23" s="59">
        <f>VLOOKUP($A23,'Return Data'!$B$7:$R$2292,3,0)</f>
        <v>44958</v>
      </c>
      <c r="C23" s="60">
        <f>VLOOKUP($A23,'Return Data'!$B$7:$R$2292,4,0)</f>
        <v>36.284500000000001</v>
      </c>
      <c r="D23" s="60">
        <f>VLOOKUP($A23,'Return Data'!$B$7:$R$2292,9,0)</f>
        <v>6.3769999999999998</v>
      </c>
      <c r="E23" s="61">
        <f t="shared" si="0"/>
        <v>11</v>
      </c>
      <c r="F23" s="60">
        <f>VLOOKUP($A23,'Return Data'!$B$7:$R$2292,10,0)</f>
        <v>6.9173999999999998</v>
      </c>
      <c r="G23" s="61">
        <f t="shared" si="1"/>
        <v>11</v>
      </c>
      <c r="H23" s="60">
        <f>VLOOKUP($A23,'Return Data'!$B$7:$R$2292,11,0)</f>
        <v>5.2008000000000001</v>
      </c>
      <c r="I23" s="61">
        <f t="shared" si="2"/>
        <v>14</v>
      </c>
      <c r="J23" s="60">
        <f>VLOOKUP($A23,'Return Data'!$B$7:$R$2292,12,0)</f>
        <v>4.0582000000000003</v>
      </c>
      <c r="K23" s="61">
        <f t="shared" si="3"/>
        <v>15</v>
      </c>
      <c r="L23" s="60">
        <f>VLOOKUP($A23,'Return Data'!$B$7:$R$2292,13,0)</f>
        <v>3.8069999999999999</v>
      </c>
      <c r="M23" s="61">
        <f t="shared" si="4"/>
        <v>16</v>
      </c>
      <c r="N23" s="60">
        <f>VLOOKUP($A23,'Return Data'!$B$7:$R$2292,17,0)</f>
        <v>3.3641999999999999</v>
      </c>
      <c r="O23" s="61">
        <f t="shared" si="5"/>
        <v>16</v>
      </c>
      <c r="P23" s="60">
        <f>VLOOKUP($A23,'Return Data'!$B$7:$R$2292,14,0)</f>
        <v>4.6092000000000004</v>
      </c>
      <c r="Q23" s="61">
        <f t="shared" si="6"/>
        <v>18</v>
      </c>
      <c r="R23" s="60">
        <f>VLOOKUP($A23,'Return Data'!$B$7:$R$2292,16,0)</f>
        <v>7.0906000000000002</v>
      </c>
      <c r="S23" s="62">
        <f t="shared" si="7"/>
        <v>17</v>
      </c>
    </row>
    <row r="24" spans="1:19" x14ac:dyDescent="0.3">
      <c r="A24" s="77" t="s">
        <v>583</v>
      </c>
      <c r="B24" s="59">
        <f>VLOOKUP($A24,'Return Data'!$B$7:$R$2292,3,0)</f>
        <v>44958</v>
      </c>
      <c r="C24" s="60">
        <f>VLOOKUP($A24,'Return Data'!$B$7:$R$2292,4,0)</f>
        <v>12.229699999999999</v>
      </c>
      <c r="D24" s="60">
        <f>VLOOKUP($A24,'Return Data'!$B$7:$R$2292,9,0)</f>
        <v>6.2575000000000003</v>
      </c>
      <c r="E24" s="61">
        <f t="shared" si="0"/>
        <v>15</v>
      </c>
      <c r="F24" s="60">
        <f>VLOOKUP($A24,'Return Data'!$B$7:$R$2292,10,0)</f>
        <v>6.8979999999999997</v>
      </c>
      <c r="G24" s="61">
        <f t="shared" si="1"/>
        <v>12</v>
      </c>
      <c r="H24" s="60">
        <f>VLOOKUP($A24,'Return Data'!$B$7:$R$2292,11,0)</f>
        <v>5.6692</v>
      </c>
      <c r="I24" s="61">
        <f t="shared" si="2"/>
        <v>7</v>
      </c>
      <c r="J24" s="60">
        <f>VLOOKUP($A24,'Return Data'!$B$7:$R$2292,12,0)</f>
        <v>4.0631000000000004</v>
      </c>
      <c r="K24" s="61">
        <f t="shared" si="3"/>
        <v>14</v>
      </c>
      <c r="L24" s="60">
        <f>VLOOKUP($A24,'Return Data'!$B$7:$R$2292,13,0)</f>
        <v>3.9066000000000001</v>
      </c>
      <c r="M24" s="61">
        <f t="shared" si="4"/>
        <v>13</v>
      </c>
      <c r="N24" s="60">
        <f>VLOOKUP($A24,'Return Data'!$B$7:$R$2292,17,0)</f>
        <v>4.2619999999999996</v>
      </c>
      <c r="O24" s="61">
        <f t="shared" si="5"/>
        <v>12</v>
      </c>
      <c r="P24" s="60">
        <f>VLOOKUP($A24,'Return Data'!$B$7:$R$2292,14,0)</f>
        <v>6.0065999999999997</v>
      </c>
      <c r="Q24" s="61">
        <f t="shared" si="6"/>
        <v>9</v>
      </c>
      <c r="R24" s="60">
        <f>VLOOKUP($A24,'Return Data'!$B$7:$R$2292,16,0)</f>
        <v>6.2599</v>
      </c>
      <c r="S24" s="62">
        <f t="shared" si="7"/>
        <v>18</v>
      </c>
    </row>
    <row r="25" spans="1:19" x14ac:dyDescent="0.3">
      <c r="A25" s="77" t="s">
        <v>585</v>
      </c>
      <c r="B25" s="59">
        <f>VLOOKUP($A25,'Return Data'!$B$7:$R$2292,3,0)</f>
        <v>44958</v>
      </c>
      <c r="C25" s="60">
        <f>VLOOKUP($A25,'Return Data'!$B$7:$R$2292,4,0)</f>
        <v>18.5669</v>
      </c>
      <c r="D25" s="60">
        <f>VLOOKUP($A25,'Return Data'!$B$7:$R$2292,9,0)</f>
        <v>6.5918999999999999</v>
      </c>
      <c r="E25" s="61">
        <f t="shared" si="0"/>
        <v>8</v>
      </c>
      <c r="F25" s="60">
        <f>VLOOKUP($A25,'Return Data'!$B$7:$R$2292,10,0)</f>
        <v>8.1560000000000006</v>
      </c>
      <c r="G25" s="61">
        <f t="shared" si="1"/>
        <v>2</v>
      </c>
      <c r="H25" s="60">
        <f>VLOOKUP($A25,'Return Data'!$B$7:$R$2292,11,0)</f>
        <v>5.3624000000000001</v>
      </c>
      <c r="I25" s="61">
        <f t="shared" si="2"/>
        <v>11</v>
      </c>
      <c r="J25" s="60">
        <f>VLOOKUP($A25,'Return Data'!$B$7:$R$2292,12,0)</f>
        <v>13.7111</v>
      </c>
      <c r="K25" s="61">
        <f t="shared" si="3"/>
        <v>1</v>
      </c>
      <c r="L25" s="60">
        <f>VLOOKUP($A25,'Return Data'!$B$7:$R$2292,13,0)</f>
        <v>11.101900000000001</v>
      </c>
      <c r="M25" s="61">
        <f t="shared" si="4"/>
        <v>1</v>
      </c>
      <c r="N25" s="60">
        <f>VLOOKUP($A25,'Return Data'!$B$7:$R$2292,17,0)</f>
        <v>7.1604999999999999</v>
      </c>
      <c r="O25" s="61">
        <f t="shared" si="5"/>
        <v>1</v>
      </c>
      <c r="P25" s="60">
        <f>VLOOKUP($A25,'Return Data'!$B$7:$R$2292,14,0)</f>
        <v>7.4218000000000002</v>
      </c>
      <c r="Q25" s="61">
        <f t="shared" si="6"/>
        <v>1</v>
      </c>
      <c r="R25" s="60">
        <f>VLOOKUP($A25,'Return Data'!$B$7:$R$2292,16,0)</f>
        <v>7.1173999999999999</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6.4299111111111111</v>
      </c>
      <c r="E27" s="83"/>
      <c r="F27" s="84">
        <f>AVERAGE(F8:F25)</f>
        <v>7.1672500000000001</v>
      </c>
      <c r="G27" s="83"/>
      <c r="H27" s="84">
        <f>AVERAGE(H8:H25)</f>
        <v>5.5985111111111117</v>
      </c>
      <c r="I27" s="83"/>
      <c r="J27" s="84">
        <f>AVERAGE(J8:J25)</f>
        <v>4.8869944444444444</v>
      </c>
      <c r="K27" s="83"/>
      <c r="L27" s="84">
        <f>AVERAGE(L8:L25)</f>
        <v>4.5020166666666661</v>
      </c>
      <c r="M27" s="83"/>
      <c r="N27" s="84">
        <f>AVERAGE(N8:N25)</f>
        <v>4.3253388888888882</v>
      </c>
      <c r="O27" s="83"/>
      <c r="P27" s="84">
        <f>AVERAGE(P8:P25)</f>
        <v>5.9008722222222225</v>
      </c>
      <c r="Q27" s="83"/>
      <c r="R27" s="84">
        <f>AVERAGE(R8:R25)</f>
        <v>7.7282222222222208</v>
      </c>
      <c r="S27" s="85"/>
    </row>
    <row r="28" spans="1:19" x14ac:dyDescent="0.3">
      <c r="A28" s="82" t="s">
        <v>28</v>
      </c>
      <c r="B28" s="83"/>
      <c r="C28" s="83"/>
      <c r="D28" s="84">
        <f>MIN(D8:D25)</f>
        <v>4.8620999999999999</v>
      </c>
      <c r="E28" s="83"/>
      <c r="F28" s="84">
        <f>MIN(F8:F25)</f>
        <v>6.0461</v>
      </c>
      <c r="G28" s="83"/>
      <c r="H28" s="84">
        <f>MIN(H8:H25)</f>
        <v>4.9192</v>
      </c>
      <c r="I28" s="83"/>
      <c r="J28" s="84">
        <f>MIN(J8:J25)</f>
        <v>3.2235999999999998</v>
      </c>
      <c r="K28" s="83"/>
      <c r="L28" s="84">
        <f>MIN(L8:L25)</f>
        <v>2.5562</v>
      </c>
      <c r="M28" s="83"/>
      <c r="N28" s="84">
        <f>MIN(N8:N25)</f>
        <v>3.1173000000000002</v>
      </c>
      <c r="O28" s="83"/>
      <c r="P28" s="84">
        <f>MIN(P8:P25)</f>
        <v>4.6092000000000004</v>
      </c>
      <c r="Q28" s="83"/>
      <c r="R28" s="84">
        <f>MIN(R8:R25)</f>
        <v>6.2599</v>
      </c>
      <c r="S28" s="85"/>
    </row>
    <row r="29" spans="1:19" ht="15" thickBot="1" x14ac:dyDescent="0.35">
      <c r="A29" s="86" t="s">
        <v>29</v>
      </c>
      <c r="B29" s="87"/>
      <c r="C29" s="87"/>
      <c r="D29" s="88">
        <f>MAX(D8:D25)</f>
        <v>6.9665999999999997</v>
      </c>
      <c r="E29" s="87"/>
      <c r="F29" s="88">
        <f>MAX(F8:F25)</f>
        <v>9.2317</v>
      </c>
      <c r="G29" s="87"/>
      <c r="H29" s="88">
        <f>MAX(H8:H25)</f>
        <v>6.9227999999999996</v>
      </c>
      <c r="I29" s="87"/>
      <c r="J29" s="88">
        <f>MAX(J8:J25)</f>
        <v>13.7111</v>
      </c>
      <c r="K29" s="87"/>
      <c r="L29" s="88">
        <f>MAX(L8:L25)</f>
        <v>11.101900000000001</v>
      </c>
      <c r="M29" s="87"/>
      <c r="N29" s="88">
        <f>MAX(N8:N25)</f>
        <v>7.1604999999999999</v>
      </c>
      <c r="O29" s="87"/>
      <c r="P29" s="88">
        <f>MAX(P8:P25)</f>
        <v>7.4218000000000002</v>
      </c>
      <c r="Q29" s="87"/>
      <c r="R29" s="88">
        <f>MAX(R8:R25)</f>
        <v>8.5693000000000001</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44958</v>
      </c>
      <c r="C8" s="60">
        <f>VLOOKUP($A8,'Return Data'!$B$7:$R$2292,4,0)</f>
        <v>306.12900000000002</v>
      </c>
      <c r="D8" s="60">
        <f>VLOOKUP($A8,'Return Data'!$B$7:$R$2292,9,0)</f>
        <v>6.3986999999999998</v>
      </c>
      <c r="E8" s="61">
        <f t="shared" ref="E8:E27" si="0">RANK(D8,D$8:D$27,0)</f>
        <v>4</v>
      </c>
      <c r="F8" s="60">
        <f>VLOOKUP($A8,'Return Data'!$B$7:$R$2292,10,0)</f>
        <v>6.6817000000000002</v>
      </c>
      <c r="G8" s="61">
        <f t="shared" ref="G8:G27" si="1">RANK(F8,F$8:F$27,0)</f>
        <v>12</v>
      </c>
      <c r="H8" s="60">
        <f>VLOOKUP($A8,'Return Data'!$B$7:$R$2292,11,0)</f>
        <v>5.3655999999999997</v>
      </c>
      <c r="I8" s="61">
        <f t="shared" ref="I8:I27" si="2">RANK(H8,H$8:H$27,0)</f>
        <v>8</v>
      </c>
      <c r="J8" s="60">
        <f>VLOOKUP($A8,'Return Data'!$B$7:$R$2292,12,0)</f>
        <v>4.2729999999999997</v>
      </c>
      <c r="K8" s="61">
        <f t="shared" ref="K8:K27" si="3">RANK(J8,J$8:J$27,0)</f>
        <v>7</v>
      </c>
      <c r="L8" s="60">
        <f>VLOOKUP($A8,'Return Data'!$B$7:$R$2292,13,0)</f>
        <v>4.1977000000000002</v>
      </c>
      <c r="M8" s="61">
        <f t="shared" ref="M8:M27" si="4">RANK(L8,L$8:L$27,0)</f>
        <v>6</v>
      </c>
      <c r="N8" s="60">
        <f>VLOOKUP($A8,'Return Data'!$B$7:$R$2292,17,0)</f>
        <v>4.1749000000000001</v>
      </c>
      <c r="O8" s="61">
        <f t="shared" ref="O8:O27" si="5">RANK(N8,N$8:N$27,0)</f>
        <v>6</v>
      </c>
      <c r="P8" s="60">
        <f>VLOOKUP($A8,'Return Data'!$B$7:$R$2292,14,0)</f>
        <v>5.9143999999999997</v>
      </c>
      <c r="Q8" s="61">
        <f>RANK(P8,P$8:P$27,0)</f>
        <v>3</v>
      </c>
      <c r="R8" s="60">
        <f>VLOOKUP($A8,'Return Data'!$B$7:$R$2292,16,0)</f>
        <v>7.8727</v>
      </c>
      <c r="S8" s="62">
        <f t="shared" ref="S8:S27" si="6">RANK(R8,R$8:R$27,0)</f>
        <v>3</v>
      </c>
    </row>
    <row r="9" spans="1:19" x14ac:dyDescent="0.3">
      <c r="A9" s="77" t="s">
        <v>554</v>
      </c>
      <c r="B9" s="59">
        <f>VLOOKUP($A9,'Return Data'!$B$7:$R$2292,3,0)</f>
        <v>44958</v>
      </c>
      <c r="C9" s="60">
        <f>VLOOKUP($A9,'Return Data'!$B$7:$R$2292,4,0)</f>
        <v>2213.5030000000002</v>
      </c>
      <c r="D9" s="60">
        <f>VLOOKUP($A9,'Return Data'!$B$7:$R$2292,9,0)</f>
        <v>6.6604000000000001</v>
      </c>
      <c r="E9" s="61">
        <f t="shared" si="0"/>
        <v>2</v>
      </c>
      <c r="F9" s="60">
        <f>VLOOKUP($A9,'Return Data'!$B$7:$R$2292,10,0)</f>
        <v>6.7835000000000001</v>
      </c>
      <c r="G9" s="61">
        <f t="shared" si="1"/>
        <v>10</v>
      </c>
      <c r="H9" s="60">
        <f>VLOOKUP($A9,'Return Data'!$B$7:$R$2292,11,0)</f>
        <v>4.9805999999999999</v>
      </c>
      <c r="I9" s="61">
        <f t="shared" si="2"/>
        <v>15</v>
      </c>
      <c r="J9" s="60">
        <f>VLOOKUP($A9,'Return Data'!$B$7:$R$2292,12,0)</f>
        <v>4.2251000000000003</v>
      </c>
      <c r="K9" s="61">
        <f t="shared" si="3"/>
        <v>8</v>
      </c>
      <c r="L9" s="60">
        <f>VLOOKUP($A9,'Return Data'!$B$7:$R$2292,13,0)</f>
        <v>4.1506999999999996</v>
      </c>
      <c r="M9" s="61">
        <f t="shared" si="4"/>
        <v>7</v>
      </c>
      <c r="N9" s="60">
        <f>VLOOKUP($A9,'Return Data'!$B$7:$R$2292,17,0)</f>
        <v>4.0347</v>
      </c>
      <c r="O9" s="61">
        <f t="shared" si="5"/>
        <v>8</v>
      </c>
      <c r="P9" s="60">
        <f>VLOOKUP($A9,'Return Data'!$B$7:$R$2292,14,0)</f>
        <v>5.4488000000000003</v>
      </c>
      <c r="Q9" s="61">
        <f>RANK(P9,P$8:P$27,0)</f>
        <v>11</v>
      </c>
      <c r="R9" s="60">
        <f>VLOOKUP($A9,'Return Data'!$B$7:$R$2292,16,0)</f>
        <v>7.7404999999999999</v>
      </c>
      <c r="S9" s="62">
        <f t="shared" si="6"/>
        <v>4</v>
      </c>
    </row>
    <row r="10" spans="1:19" x14ac:dyDescent="0.3">
      <c r="A10" s="77" t="s">
        <v>682</v>
      </c>
      <c r="B10" s="59">
        <f>VLOOKUP($A10,'Return Data'!$B$7:$R$2292,3,0)</f>
        <v>44958</v>
      </c>
      <c r="C10" s="60">
        <f>VLOOKUP($A10,'Return Data'!$B$7:$R$2292,4,0)</f>
        <v>1214.9829</v>
      </c>
      <c r="D10" s="60">
        <f>VLOOKUP($A10,'Return Data'!$B$7:$R$2292,9,0)</f>
        <v>6.3174999999999999</v>
      </c>
      <c r="E10" s="61">
        <f t="shared" si="0"/>
        <v>8</v>
      </c>
      <c r="F10" s="60">
        <f>VLOOKUP($A10,'Return Data'!$B$7:$R$2292,10,0)</f>
        <v>7.0354000000000001</v>
      </c>
      <c r="G10" s="61">
        <f t="shared" si="1"/>
        <v>6</v>
      </c>
      <c r="H10" s="60">
        <f>VLOOKUP($A10,'Return Data'!$B$7:$R$2292,11,0)</f>
        <v>6.0636000000000001</v>
      </c>
      <c r="I10" s="61">
        <f t="shared" si="2"/>
        <v>4</v>
      </c>
      <c r="J10" s="60">
        <f>VLOOKUP($A10,'Return Data'!$B$7:$R$2292,12,0)</f>
        <v>4.7473000000000001</v>
      </c>
      <c r="K10" s="61">
        <f t="shared" si="3"/>
        <v>5</v>
      </c>
      <c r="L10" s="60">
        <f>VLOOKUP($A10,'Return Data'!$B$7:$R$2292,13,0)</f>
        <v>4.7176999999999998</v>
      </c>
      <c r="M10" s="61">
        <f t="shared" si="4"/>
        <v>4</v>
      </c>
      <c r="N10" s="60">
        <f>VLOOKUP($A10,'Return Data'!$B$7:$R$2292,17,0)</f>
        <v>4.7962999999999996</v>
      </c>
      <c r="O10" s="61">
        <f t="shared" si="5"/>
        <v>3</v>
      </c>
      <c r="P10" s="60"/>
      <c r="Q10" s="61"/>
      <c r="R10" s="60">
        <f>VLOOKUP($A10,'Return Data'!$B$7:$R$2292,16,0)</f>
        <v>6.4762000000000004</v>
      </c>
      <c r="S10" s="62">
        <f t="shared" si="6"/>
        <v>18</v>
      </c>
    </row>
    <row r="11" spans="1:19" x14ac:dyDescent="0.3">
      <c r="A11" s="77" t="s">
        <v>683</v>
      </c>
      <c r="B11" s="59">
        <f>VLOOKUP($A11,'Return Data'!$B$7:$R$2292,3,0)</f>
        <v>44958</v>
      </c>
      <c r="C11" s="60">
        <f>VLOOKUP($A11,'Return Data'!$B$7:$R$2292,4,0)</f>
        <v>1239.1946</v>
      </c>
      <c r="D11" s="60">
        <f>VLOOKUP($A11,'Return Data'!$B$7:$R$2292,9,0)</f>
        <v>7.6368</v>
      </c>
      <c r="E11" s="61">
        <f t="shared" si="0"/>
        <v>1</v>
      </c>
      <c r="F11" s="60">
        <f>VLOOKUP($A11,'Return Data'!$B$7:$R$2292,10,0)</f>
        <v>9.282</v>
      </c>
      <c r="G11" s="61">
        <f t="shared" si="1"/>
        <v>1</v>
      </c>
      <c r="H11" s="60">
        <f>VLOOKUP($A11,'Return Data'!$B$7:$R$2292,11,0)</f>
        <v>7.2321</v>
      </c>
      <c r="I11" s="61">
        <f t="shared" si="2"/>
        <v>1</v>
      </c>
      <c r="J11" s="60">
        <f>VLOOKUP($A11,'Return Data'!$B$7:$R$2292,12,0)</f>
        <v>5.3821000000000003</v>
      </c>
      <c r="K11" s="61">
        <f t="shared" si="3"/>
        <v>2</v>
      </c>
      <c r="L11" s="60">
        <f>VLOOKUP($A11,'Return Data'!$B$7:$R$2292,13,0)</f>
        <v>4.9230999999999998</v>
      </c>
      <c r="M11" s="61">
        <f t="shared" si="4"/>
        <v>3</v>
      </c>
      <c r="N11" s="60">
        <f>VLOOKUP($A11,'Return Data'!$B$7:$R$2292,17,0)</f>
        <v>4.9744000000000002</v>
      </c>
      <c r="O11" s="61">
        <f t="shared" si="5"/>
        <v>2</v>
      </c>
      <c r="P11" s="60"/>
      <c r="Q11" s="61"/>
      <c r="R11" s="60">
        <f>VLOOKUP($A11,'Return Data'!$B$7:$R$2292,16,0)</f>
        <v>7.1574</v>
      </c>
      <c r="S11" s="62">
        <f t="shared" si="6"/>
        <v>14</v>
      </c>
    </row>
    <row r="12" spans="1:19" x14ac:dyDescent="0.3">
      <c r="A12" s="77" t="s">
        <v>556</v>
      </c>
      <c r="B12" s="59">
        <f>VLOOKUP($A12,'Return Data'!$B$7:$R$2292,3,0)</f>
        <v>44958</v>
      </c>
      <c r="C12" s="60">
        <f>VLOOKUP($A12,'Return Data'!$B$7:$R$2292,4,0)</f>
        <v>20.021899999999999</v>
      </c>
      <c r="D12" s="60">
        <f>VLOOKUP($A12,'Return Data'!$B$7:$R$2292,9,0)</f>
        <v>5.9154</v>
      </c>
      <c r="E12" s="61">
        <f t="shared" si="0"/>
        <v>16</v>
      </c>
      <c r="F12" s="60">
        <f>VLOOKUP($A12,'Return Data'!$B$7:$R$2292,10,0)</f>
        <v>6.4377000000000004</v>
      </c>
      <c r="G12" s="61">
        <f t="shared" si="1"/>
        <v>14</v>
      </c>
      <c r="H12" s="60">
        <f>VLOOKUP($A12,'Return Data'!$B$7:$R$2292,11,0)</f>
        <v>4.7882999999999996</v>
      </c>
      <c r="I12" s="61">
        <f t="shared" si="2"/>
        <v>17</v>
      </c>
      <c r="J12" s="60">
        <f>VLOOKUP($A12,'Return Data'!$B$7:$R$2292,12,0)</f>
        <v>4.0476999999999999</v>
      </c>
      <c r="K12" s="61">
        <f t="shared" si="3"/>
        <v>12</v>
      </c>
      <c r="L12" s="60">
        <f>VLOOKUP($A12,'Return Data'!$B$7:$R$2292,13,0)</f>
        <v>3.6019000000000001</v>
      </c>
      <c r="M12" s="61">
        <f t="shared" si="4"/>
        <v>15</v>
      </c>
      <c r="N12" s="60">
        <f>VLOOKUP($A12,'Return Data'!$B$7:$R$2292,17,0)</f>
        <v>3.7871000000000001</v>
      </c>
      <c r="O12" s="61">
        <f t="shared" si="5"/>
        <v>14</v>
      </c>
      <c r="P12" s="60">
        <f>VLOOKUP($A12,'Return Data'!$B$7:$R$2292,14,0)</f>
        <v>5.5526</v>
      </c>
      <c r="Q12" s="61">
        <f t="shared" ref="Q12:Q27" si="7">RANK(P12,P$8:P$27,0)</f>
        <v>9</v>
      </c>
      <c r="R12" s="60">
        <f>VLOOKUP($A12,'Return Data'!$B$7:$R$2292,16,0)</f>
        <v>7.6744000000000003</v>
      </c>
      <c r="S12" s="62">
        <f t="shared" si="6"/>
        <v>5</v>
      </c>
    </row>
    <row r="13" spans="1:19" x14ac:dyDescent="0.3">
      <c r="A13" s="77" t="s">
        <v>558</v>
      </c>
      <c r="B13" s="59">
        <f>VLOOKUP($A13,'Return Data'!$B$7:$R$2292,3,0)</f>
        <v>44958</v>
      </c>
      <c r="C13" s="60">
        <f>VLOOKUP($A13,'Return Data'!$B$7:$R$2292,4,0)</f>
        <v>20.568000000000001</v>
      </c>
      <c r="D13" s="60">
        <f>VLOOKUP($A13,'Return Data'!$B$7:$R$2292,9,0)</f>
        <v>6.3712999999999997</v>
      </c>
      <c r="E13" s="61">
        <f t="shared" si="0"/>
        <v>5</v>
      </c>
      <c r="F13" s="60">
        <f>VLOOKUP($A13,'Return Data'!$B$7:$R$2292,10,0)</f>
        <v>8.8903999999999996</v>
      </c>
      <c r="G13" s="61">
        <f t="shared" si="1"/>
        <v>2</v>
      </c>
      <c r="H13" s="60">
        <f>VLOOKUP($A13,'Return Data'!$B$7:$R$2292,11,0)</f>
        <v>6.2310999999999996</v>
      </c>
      <c r="I13" s="61">
        <f t="shared" si="2"/>
        <v>3</v>
      </c>
      <c r="J13" s="60">
        <f>VLOOKUP($A13,'Return Data'!$B$7:$R$2292,12,0)</f>
        <v>4.8609</v>
      </c>
      <c r="K13" s="61">
        <f t="shared" si="3"/>
        <v>4</v>
      </c>
      <c r="L13" s="60">
        <f>VLOOKUP($A13,'Return Data'!$B$7:$R$2292,13,0)</f>
        <v>4.2965</v>
      </c>
      <c r="M13" s="61">
        <f t="shared" si="4"/>
        <v>5</v>
      </c>
      <c r="N13" s="60">
        <f>VLOOKUP($A13,'Return Data'!$B$7:$R$2292,17,0)</f>
        <v>4.2790999999999997</v>
      </c>
      <c r="O13" s="61">
        <f t="shared" si="5"/>
        <v>5</v>
      </c>
      <c r="P13" s="60">
        <f>VLOOKUP($A13,'Return Data'!$B$7:$R$2292,14,0)</f>
        <v>6.5579999999999998</v>
      </c>
      <c r="Q13" s="61">
        <f t="shared" si="7"/>
        <v>2</v>
      </c>
      <c r="R13" s="60">
        <f>VLOOKUP($A13,'Return Data'!$B$7:$R$2292,16,0)</f>
        <v>7.9809999999999999</v>
      </c>
      <c r="S13" s="62">
        <f t="shared" si="6"/>
        <v>1</v>
      </c>
    </row>
    <row r="14" spans="1:19" x14ac:dyDescent="0.3">
      <c r="A14" s="77" t="s">
        <v>559</v>
      </c>
      <c r="B14" s="59">
        <f>VLOOKUP($A14,'Return Data'!$B$7:$R$2292,3,0)</f>
        <v>44958</v>
      </c>
      <c r="C14" s="60">
        <f>VLOOKUP($A14,'Return Data'!$B$7:$R$2292,4,0)</f>
        <v>18.7913</v>
      </c>
      <c r="D14" s="60">
        <f>VLOOKUP($A14,'Return Data'!$B$7:$R$2292,9,0)</f>
        <v>6.5960999999999999</v>
      </c>
      <c r="E14" s="61">
        <f t="shared" si="0"/>
        <v>3</v>
      </c>
      <c r="F14" s="60">
        <f>VLOOKUP($A14,'Return Data'!$B$7:$R$2292,10,0)</f>
        <v>7.0808999999999997</v>
      </c>
      <c r="G14" s="61">
        <f t="shared" si="1"/>
        <v>5</v>
      </c>
      <c r="H14" s="60">
        <f>VLOOKUP($A14,'Return Data'!$B$7:$R$2292,11,0)</f>
        <v>4.9545000000000003</v>
      </c>
      <c r="I14" s="61">
        <f t="shared" si="2"/>
        <v>16</v>
      </c>
      <c r="J14" s="60">
        <f>VLOOKUP($A14,'Return Data'!$B$7:$R$2292,12,0)</f>
        <v>4.0796999999999999</v>
      </c>
      <c r="K14" s="61">
        <f t="shared" si="3"/>
        <v>11</v>
      </c>
      <c r="L14" s="60">
        <f>VLOOKUP($A14,'Return Data'!$B$7:$R$2292,13,0)</f>
        <v>3.8496999999999999</v>
      </c>
      <c r="M14" s="61">
        <f t="shared" si="4"/>
        <v>11</v>
      </c>
      <c r="N14" s="60">
        <f>VLOOKUP($A14,'Return Data'!$B$7:$R$2292,17,0)</f>
        <v>3.9622999999999999</v>
      </c>
      <c r="O14" s="61">
        <f t="shared" si="5"/>
        <v>11</v>
      </c>
      <c r="P14" s="60">
        <f>VLOOKUP($A14,'Return Data'!$B$7:$R$2292,14,0)</f>
        <v>5.1916000000000002</v>
      </c>
      <c r="Q14" s="61">
        <f t="shared" si="7"/>
        <v>13</v>
      </c>
      <c r="R14" s="60">
        <f>VLOOKUP($A14,'Return Data'!$B$7:$R$2292,16,0)</f>
        <v>7.4507000000000003</v>
      </c>
      <c r="S14" s="62">
        <f t="shared" si="6"/>
        <v>10</v>
      </c>
    </row>
    <row r="15" spans="1:19" x14ac:dyDescent="0.3">
      <c r="A15" s="77" t="s">
        <v>562</v>
      </c>
      <c r="B15" s="59">
        <f>VLOOKUP($A15,'Return Data'!$B$7:$R$2292,3,0)</f>
        <v>44958</v>
      </c>
      <c r="C15" s="60">
        <f>VLOOKUP($A15,'Return Data'!$B$7:$R$2292,4,0)</f>
        <v>19.206</v>
      </c>
      <c r="D15" s="60">
        <f>VLOOKUP($A15,'Return Data'!$B$7:$R$2292,9,0)</f>
        <v>5.8589000000000002</v>
      </c>
      <c r="E15" s="61">
        <f t="shared" si="0"/>
        <v>17</v>
      </c>
      <c r="F15" s="60">
        <f>VLOOKUP($A15,'Return Data'!$B$7:$R$2292,10,0)</f>
        <v>6.3700999999999999</v>
      </c>
      <c r="G15" s="61">
        <f t="shared" si="1"/>
        <v>18</v>
      </c>
      <c r="H15" s="60">
        <f>VLOOKUP($A15,'Return Data'!$B$7:$R$2292,11,0)</f>
        <v>5.4744999999999999</v>
      </c>
      <c r="I15" s="61">
        <f t="shared" si="2"/>
        <v>6</v>
      </c>
      <c r="J15" s="60">
        <f>VLOOKUP($A15,'Return Data'!$B$7:$R$2292,12,0)</f>
        <v>4.1364000000000001</v>
      </c>
      <c r="K15" s="61">
        <f t="shared" si="3"/>
        <v>9</v>
      </c>
      <c r="L15" s="60">
        <f>VLOOKUP($A15,'Return Data'!$B$7:$R$2292,13,0)</f>
        <v>4.0213999999999999</v>
      </c>
      <c r="M15" s="61">
        <f t="shared" si="4"/>
        <v>9</v>
      </c>
      <c r="N15" s="60">
        <f>VLOOKUP($A15,'Return Data'!$B$7:$R$2292,17,0)</f>
        <v>3.9445000000000001</v>
      </c>
      <c r="O15" s="61">
        <f t="shared" si="5"/>
        <v>12</v>
      </c>
      <c r="P15" s="60">
        <f>VLOOKUP($A15,'Return Data'!$B$7:$R$2292,14,0)</f>
        <v>5.6829000000000001</v>
      </c>
      <c r="Q15" s="61">
        <f t="shared" si="7"/>
        <v>8</v>
      </c>
      <c r="R15" s="60">
        <f>VLOOKUP($A15,'Return Data'!$B$7:$R$2292,16,0)</f>
        <v>7.6440000000000001</v>
      </c>
      <c r="S15" s="62">
        <f t="shared" si="6"/>
        <v>6</v>
      </c>
    </row>
    <row r="16" spans="1:19" x14ac:dyDescent="0.3">
      <c r="A16" s="102" t="s">
        <v>2016</v>
      </c>
      <c r="B16" s="59">
        <f>VLOOKUP($A16,'Return Data'!$B$7:$R$2292,3,0)</f>
        <v>44958</v>
      </c>
      <c r="C16" s="60">
        <f>VLOOKUP($A16,'Return Data'!$B$7:$R$2292,4,0)</f>
        <v>20.430299999999999</v>
      </c>
      <c r="D16" s="60">
        <f>VLOOKUP($A16,'Return Data'!$B$7:$R$2292,9,0)</f>
        <v>6.3377999999999997</v>
      </c>
      <c r="E16" s="61">
        <f t="shared" si="0"/>
        <v>7</v>
      </c>
      <c r="F16" s="60">
        <f>VLOOKUP($A16,'Return Data'!$B$7:$R$2292,10,0)</f>
        <v>7.2752999999999997</v>
      </c>
      <c r="G16" s="61">
        <f t="shared" si="1"/>
        <v>4</v>
      </c>
      <c r="H16" s="60">
        <f>VLOOKUP($A16,'Return Data'!$B$7:$R$2292,11,0)</f>
        <v>4.5307000000000004</v>
      </c>
      <c r="I16" s="61">
        <f t="shared" si="2"/>
        <v>19</v>
      </c>
      <c r="J16" s="60">
        <f>VLOOKUP($A16,'Return Data'!$B$7:$R$2292,12,0)</f>
        <v>2.9603999999999999</v>
      </c>
      <c r="K16" s="61">
        <f t="shared" si="3"/>
        <v>19</v>
      </c>
      <c r="L16" s="60">
        <f>VLOOKUP($A16,'Return Data'!$B$7:$R$2292,13,0)</f>
        <v>2.1673</v>
      </c>
      <c r="M16" s="61">
        <f t="shared" si="4"/>
        <v>20</v>
      </c>
      <c r="N16" s="60">
        <f>VLOOKUP($A16,'Return Data'!$B$7:$R$2292,17,0)</f>
        <v>2.8795999999999999</v>
      </c>
      <c r="O16" s="61">
        <f t="shared" si="5"/>
        <v>19</v>
      </c>
      <c r="P16" s="60">
        <f>VLOOKUP($A16,'Return Data'!$B$7:$R$2292,14,0)</f>
        <v>4.8014000000000001</v>
      </c>
      <c r="Q16" s="61">
        <f t="shared" si="7"/>
        <v>15</v>
      </c>
      <c r="R16" s="60">
        <f>VLOOKUP($A16,'Return Data'!$B$7:$R$2292,16,0)</f>
        <v>4.7553999999999998</v>
      </c>
      <c r="S16" s="62">
        <f t="shared" si="6"/>
        <v>20</v>
      </c>
    </row>
    <row r="17" spans="1:19" x14ac:dyDescent="0.3">
      <c r="A17" s="77" t="s">
        <v>563</v>
      </c>
      <c r="B17" s="59">
        <f>VLOOKUP($A17,'Return Data'!$B$7:$R$2292,3,0)</f>
        <v>44958</v>
      </c>
      <c r="C17" s="60">
        <f>VLOOKUP($A17,'Return Data'!$B$7:$R$2292,4,0)</f>
        <v>27.212800000000001</v>
      </c>
      <c r="D17" s="60">
        <f>VLOOKUP($A17,'Return Data'!$B$7:$R$2292,9,0)</f>
        <v>5.4610000000000003</v>
      </c>
      <c r="E17" s="61">
        <f t="shared" si="0"/>
        <v>19</v>
      </c>
      <c r="F17" s="60">
        <f>VLOOKUP($A17,'Return Data'!$B$7:$R$2292,10,0)</f>
        <v>5.6425000000000001</v>
      </c>
      <c r="G17" s="61">
        <f t="shared" si="1"/>
        <v>20</v>
      </c>
      <c r="H17" s="60">
        <f>VLOOKUP($A17,'Return Data'!$B$7:$R$2292,11,0)</f>
        <v>6.4844999999999997</v>
      </c>
      <c r="I17" s="61">
        <f t="shared" si="2"/>
        <v>2</v>
      </c>
      <c r="J17" s="60">
        <f>VLOOKUP($A17,'Return Data'!$B$7:$R$2292,12,0)</f>
        <v>5.3132000000000001</v>
      </c>
      <c r="K17" s="61">
        <f t="shared" si="3"/>
        <v>3</v>
      </c>
      <c r="L17" s="60">
        <f>VLOOKUP($A17,'Return Data'!$B$7:$R$2292,13,0)</f>
        <v>5.1913999999999998</v>
      </c>
      <c r="M17" s="61">
        <f t="shared" si="4"/>
        <v>2</v>
      </c>
      <c r="N17" s="60">
        <f>VLOOKUP($A17,'Return Data'!$B$7:$R$2292,17,0)</f>
        <v>4.5297000000000001</v>
      </c>
      <c r="O17" s="61">
        <f t="shared" si="5"/>
        <v>4</v>
      </c>
      <c r="P17" s="60">
        <f>VLOOKUP($A17,'Return Data'!$B$7:$R$2292,14,0)</f>
        <v>5.8433000000000002</v>
      </c>
      <c r="Q17" s="61">
        <f t="shared" si="7"/>
        <v>4</v>
      </c>
      <c r="R17" s="60">
        <f>VLOOKUP($A17,'Return Data'!$B$7:$R$2292,16,0)</f>
        <v>7.9459</v>
      </c>
      <c r="S17" s="62">
        <f t="shared" si="6"/>
        <v>2</v>
      </c>
    </row>
    <row r="18" spans="1:19" x14ac:dyDescent="0.3">
      <c r="A18" s="109" t="s">
        <v>566</v>
      </c>
      <c r="B18" s="59">
        <f>VLOOKUP($A18,'Return Data'!$B$7:$R$2292,3,0)</f>
        <v>44958</v>
      </c>
      <c r="C18" s="60">
        <f>VLOOKUP($A18,'Return Data'!$B$7:$R$2292,4,0)</f>
        <v>20.657499999999999</v>
      </c>
      <c r="D18" s="60">
        <f>VLOOKUP($A18,'Return Data'!$B$7:$R$2292,9,0)</f>
        <v>6.0564999999999998</v>
      </c>
      <c r="E18" s="61">
        <f t="shared" si="0"/>
        <v>13</v>
      </c>
      <c r="F18" s="60">
        <f>VLOOKUP($A18,'Return Data'!$B$7:$R$2292,10,0)</f>
        <v>6.3951000000000002</v>
      </c>
      <c r="G18" s="61">
        <f t="shared" si="1"/>
        <v>16</v>
      </c>
      <c r="H18" s="60">
        <f>VLOOKUP($A18,'Return Data'!$B$7:$R$2292,11,0)</f>
        <v>5.3490000000000002</v>
      </c>
      <c r="I18" s="61">
        <f t="shared" si="2"/>
        <v>9</v>
      </c>
      <c r="J18" s="60">
        <f>VLOOKUP($A18,'Return Data'!$B$7:$R$2292,12,0)</f>
        <v>4.1300999999999997</v>
      </c>
      <c r="K18" s="61">
        <f t="shared" si="3"/>
        <v>10</v>
      </c>
      <c r="L18" s="60">
        <f>VLOOKUP($A18,'Return Data'!$B$7:$R$2292,13,0)</f>
        <v>3.9811000000000001</v>
      </c>
      <c r="M18" s="61">
        <f t="shared" si="4"/>
        <v>10</v>
      </c>
      <c r="N18" s="60">
        <f>VLOOKUP($A18,'Return Data'!$B$7:$R$2292,17,0)</f>
        <v>4.0251000000000001</v>
      </c>
      <c r="O18" s="61">
        <f t="shared" si="5"/>
        <v>10</v>
      </c>
      <c r="P18" s="60">
        <f>VLOOKUP($A18,'Return Data'!$B$7:$R$2292,14,0)</f>
        <v>5.7861000000000002</v>
      </c>
      <c r="Q18" s="61">
        <f t="shared" si="7"/>
        <v>7</v>
      </c>
      <c r="R18" s="60">
        <f>VLOOKUP($A18,'Return Data'!$B$7:$R$2292,16,0)</f>
        <v>7.5936000000000003</v>
      </c>
      <c r="S18" s="62">
        <f t="shared" si="6"/>
        <v>7</v>
      </c>
    </row>
    <row r="19" spans="1:19" x14ac:dyDescent="0.3">
      <c r="A19" s="77" t="s">
        <v>569</v>
      </c>
      <c r="B19" s="59">
        <f>VLOOKUP($A19,'Return Data'!$B$7:$R$2292,3,0)</f>
        <v>44958</v>
      </c>
      <c r="C19" s="60">
        <f>VLOOKUP($A19,'Return Data'!$B$7:$R$2292,4,0)</f>
        <v>1892.7230999999999</v>
      </c>
      <c r="D19" s="60">
        <f>VLOOKUP($A19,'Return Data'!$B$7:$R$2292,9,0)</f>
        <v>5.9356999999999998</v>
      </c>
      <c r="E19" s="61">
        <f t="shared" si="0"/>
        <v>15</v>
      </c>
      <c r="F19" s="60">
        <f>VLOOKUP($A19,'Return Data'!$B$7:$R$2292,10,0)</f>
        <v>7.0305</v>
      </c>
      <c r="G19" s="61">
        <f t="shared" si="1"/>
        <v>7</v>
      </c>
      <c r="H19" s="60">
        <f>VLOOKUP($A19,'Return Data'!$B$7:$R$2292,11,0)</f>
        <v>5.0613999999999999</v>
      </c>
      <c r="I19" s="61">
        <f t="shared" si="2"/>
        <v>12</v>
      </c>
      <c r="J19" s="60">
        <f>VLOOKUP($A19,'Return Data'!$B$7:$R$2292,12,0)</f>
        <v>2.7924000000000002</v>
      </c>
      <c r="K19" s="61">
        <f t="shared" si="3"/>
        <v>20</v>
      </c>
      <c r="L19" s="60">
        <f>VLOOKUP($A19,'Return Data'!$B$7:$R$2292,13,0)</f>
        <v>2.4900000000000002</v>
      </c>
      <c r="M19" s="61">
        <f t="shared" si="4"/>
        <v>19</v>
      </c>
      <c r="N19" s="60">
        <f>VLOOKUP($A19,'Return Data'!$B$7:$R$2292,17,0)</f>
        <v>2.6846999999999999</v>
      </c>
      <c r="O19" s="61">
        <f t="shared" si="5"/>
        <v>20</v>
      </c>
      <c r="P19" s="60">
        <f>VLOOKUP($A19,'Return Data'!$B$7:$R$2292,14,0)</f>
        <v>4.4063999999999997</v>
      </c>
      <c r="Q19" s="61">
        <f t="shared" si="7"/>
        <v>18</v>
      </c>
      <c r="R19" s="60">
        <f>VLOOKUP($A19,'Return Data'!$B$7:$R$2292,16,0)</f>
        <v>6.5217000000000001</v>
      </c>
      <c r="S19" s="62">
        <f t="shared" si="6"/>
        <v>17</v>
      </c>
    </row>
    <row r="20" spans="1:19" x14ac:dyDescent="0.3">
      <c r="A20" s="77" t="s">
        <v>571</v>
      </c>
      <c r="B20" s="59">
        <f>VLOOKUP($A20,'Return Data'!$B$7:$R$2292,3,0)</f>
        <v>44958</v>
      </c>
      <c r="C20" s="60">
        <f>VLOOKUP($A20,'Return Data'!$B$7:$R$2292,4,0)</f>
        <v>54.473500000000001</v>
      </c>
      <c r="D20" s="60">
        <f>VLOOKUP($A20,'Return Data'!$B$7:$R$2292,9,0)</f>
        <v>4.4237000000000002</v>
      </c>
      <c r="E20" s="61">
        <f t="shared" si="0"/>
        <v>20</v>
      </c>
      <c r="F20" s="60">
        <f>VLOOKUP($A20,'Return Data'!$B$7:$R$2292,10,0)</f>
        <v>6.0026999999999999</v>
      </c>
      <c r="G20" s="61">
        <f t="shared" si="1"/>
        <v>19</v>
      </c>
      <c r="H20" s="60">
        <f>VLOOKUP($A20,'Return Data'!$B$7:$R$2292,11,0)</f>
        <v>5.7314999999999996</v>
      </c>
      <c r="I20" s="61">
        <f t="shared" si="2"/>
        <v>5</v>
      </c>
      <c r="J20" s="60">
        <f>VLOOKUP($A20,'Return Data'!$B$7:$R$2292,12,0)</f>
        <v>4.3182999999999998</v>
      </c>
      <c r="K20" s="61">
        <f t="shared" si="3"/>
        <v>6</v>
      </c>
      <c r="L20" s="60">
        <f>VLOOKUP($A20,'Return Data'!$B$7:$R$2292,13,0)</f>
        <v>4.0519999999999996</v>
      </c>
      <c r="M20" s="61">
        <f t="shared" si="4"/>
        <v>8</v>
      </c>
      <c r="N20" s="60">
        <f>VLOOKUP($A20,'Return Data'!$B$7:$R$2292,17,0)</f>
        <v>4.1597999999999997</v>
      </c>
      <c r="O20" s="61">
        <f t="shared" si="5"/>
        <v>7</v>
      </c>
      <c r="P20" s="60">
        <f>VLOOKUP($A20,'Return Data'!$B$7:$R$2292,14,0)</f>
        <v>5.7934000000000001</v>
      </c>
      <c r="Q20" s="61">
        <f t="shared" si="7"/>
        <v>6</v>
      </c>
      <c r="R20" s="60">
        <f>VLOOKUP($A20,'Return Data'!$B$7:$R$2292,16,0)</f>
        <v>7.2839999999999998</v>
      </c>
      <c r="S20" s="62">
        <f t="shared" si="6"/>
        <v>13</v>
      </c>
    </row>
    <row r="21" spans="1:19" x14ac:dyDescent="0.3">
      <c r="A21" s="77" t="s">
        <v>573</v>
      </c>
      <c r="B21" s="59">
        <f>VLOOKUP($A21,'Return Data'!$B$7:$R$2292,3,0)</f>
        <v>44958</v>
      </c>
      <c r="C21" s="60">
        <f>VLOOKUP($A21,'Return Data'!$B$7:$R$2292,4,0)</f>
        <v>29.128699999999998</v>
      </c>
      <c r="D21" s="60">
        <f>VLOOKUP($A21,'Return Data'!$B$7:$R$2292,9,0)</f>
        <v>6.0168999999999997</v>
      </c>
      <c r="E21" s="61">
        <f t="shared" si="0"/>
        <v>14</v>
      </c>
      <c r="F21" s="60">
        <f>VLOOKUP($A21,'Return Data'!$B$7:$R$2292,10,0)</f>
        <v>6.3954000000000004</v>
      </c>
      <c r="G21" s="61">
        <f t="shared" si="1"/>
        <v>15</v>
      </c>
      <c r="H21" s="60">
        <f>VLOOKUP($A21,'Return Data'!$B$7:$R$2292,11,0)</f>
        <v>4.4877000000000002</v>
      </c>
      <c r="I21" s="61">
        <f t="shared" si="2"/>
        <v>20</v>
      </c>
      <c r="J21" s="60">
        <f>VLOOKUP($A21,'Return Data'!$B$7:$R$2292,12,0)</f>
        <v>3.6844000000000001</v>
      </c>
      <c r="K21" s="61">
        <f t="shared" si="3"/>
        <v>16</v>
      </c>
      <c r="L21" s="60">
        <f>VLOOKUP($A21,'Return Data'!$B$7:$R$2292,13,0)</f>
        <v>3.4826000000000001</v>
      </c>
      <c r="M21" s="61">
        <f t="shared" si="4"/>
        <v>16</v>
      </c>
      <c r="N21" s="60">
        <f>VLOOKUP($A21,'Return Data'!$B$7:$R$2292,17,0)</f>
        <v>3.3498999999999999</v>
      </c>
      <c r="O21" s="61">
        <f t="shared" si="5"/>
        <v>16</v>
      </c>
      <c r="P21" s="60">
        <f>VLOOKUP($A21,'Return Data'!$B$7:$R$2292,14,0)</f>
        <v>4.6086999999999998</v>
      </c>
      <c r="Q21" s="61">
        <f t="shared" si="7"/>
        <v>16</v>
      </c>
      <c r="R21" s="60">
        <f>VLOOKUP($A21,'Return Data'!$B$7:$R$2292,16,0)</f>
        <v>7.0528000000000004</v>
      </c>
      <c r="S21" s="62">
        <f t="shared" si="6"/>
        <v>15</v>
      </c>
    </row>
    <row r="22" spans="1:19" x14ac:dyDescent="0.3">
      <c r="A22" s="77" t="s">
        <v>575</v>
      </c>
      <c r="B22" s="59">
        <f>VLOOKUP($A22,'Return Data'!$B$7:$R$2292,3,0)</f>
        <v>44958</v>
      </c>
      <c r="C22" s="60">
        <f>VLOOKUP($A22,'Return Data'!$B$7:$R$2292,4,0)</f>
        <v>17.3277</v>
      </c>
      <c r="D22" s="60">
        <f>VLOOKUP($A22,'Return Data'!$B$7:$R$2292,9,0)</f>
        <v>6.2652999999999999</v>
      </c>
      <c r="E22" s="61">
        <f t="shared" si="0"/>
        <v>9</v>
      </c>
      <c r="F22" s="60">
        <f>VLOOKUP($A22,'Return Data'!$B$7:$R$2292,10,0)</f>
        <v>6.9851000000000001</v>
      </c>
      <c r="G22" s="61">
        <f t="shared" si="1"/>
        <v>8</v>
      </c>
      <c r="H22" s="60">
        <f>VLOOKUP($A22,'Return Data'!$B$7:$R$2292,11,0)</f>
        <v>5.3699000000000003</v>
      </c>
      <c r="I22" s="61">
        <f t="shared" si="2"/>
        <v>7</v>
      </c>
      <c r="J22" s="60">
        <f>VLOOKUP($A22,'Return Data'!$B$7:$R$2292,12,0)</f>
        <v>3.8986999999999998</v>
      </c>
      <c r="K22" s="61">
        <f t="shared" si="3"/>
        <v>15</v>
      </c>
      <c r="L22" s="60">
        <f>VLOOKUP($A22,'Return Data'!$B$7:$R$2292,13,0)</f>
        <v>3.7239</v>
      </c>
      <c r="M22" s="61">
        <f t="shared" si="4"/>
        <v>12</v>
      </c>
      <c r="N22" s="60">
        <f>VLOOKUP($A22,'Return Data'!$B$7:$R$2292,17,0)</f>
        <v>4.0260999999999996</v>
      </c>
      <c r="O22" s="61">
        <f t="shared" si="5"/>
        <v>9</v>
      </c>
      <c r="P22" s="60">
        <f>VLOOKUP($A22,'Return Data'!$B$7:$R$2292,14,0)</f>
        <v>5.8353999999999999</v>
      </c>
      <c r="Q22" s="61">
        <f t="shared" si="7"/>
        <v>5</v>
      </c>
      <c r="R22" s="60">
        <f>VLOOKUP($A22,'Return Data'!$B$7:$R$2292,16,0)</f>
        <v>7.3771000000000004</v>
      </c>
      <c r="S22" s="62">
        <f t="shared" si="6"/>
        <v>11</v>
      </c>
    </row>
    <row r="23" spans="1:19" x14ac:dyDescent="0.3">
      <c r="A23" s="77" t="s">
        <v>577</v>
      </c>
      <c r="B23" s="59">
        <f>VLOOKUP($A23,'Return Data'!$B$7:$R$2292,3,0)</f>
        <v>44958</v>
      </c>
      <c r="C23" s="60">
        <f>VLOOKUP($A23,'Return Data'!$B$7:$R$2292,4,0)</f>
        <v>20.415900000000001</v>
      </c>
      <c r="D23" s="60">
        <f>VLOOKUP($A23,'Return Data'!$B$7:$R$2292,9,0)</f>
        <v>6.3478000000000003</v>
      </c>
      <c r="E23" s="61">
        <f t="shared" si="0"/>
        <v>6</v>
      </c>
      <c r="F23" s="60">
        <f>VLOOKUP($A23,'Return Data'!$B$7:$R$2292,10,0)</f>
        <v>6.4580000000000002</v>
      </c>
      <c r="G23" s="61">
        <f t="shared" si="1"/>
        <v>13</v>
      </c>
      <c r="H23" s="60">
        <f>VLOOKUP($A23,'Return Data'!$B$7:$R$2292,11,0)</f>
        <v>4.7354000000000003</v>
      </c>
      <c r="I23" s="61">
        <f t="shared" si="2"/>
        <v>18</v>
      </c>
      <c r="J23" s="60">
        <f>VLOOKUP($A23,'Return Data'!$B$7:$R$2292,12,0)</f>
        <v>3.9127000000000001</v>
      </c>
      <c r="K23" s="61">
        <f t="shared" si="3"/>
        <v>13</v>
      </c>
      <c r="L23" s="60">
        <f>VLOOKUP($A23,'Return Data'!$B$7:$R$2292,13,0)</f>
        <v>3.6219000000000001</v>
      </c>
      <c r="M23" s="61">
        <f t="shared" si="4"/>
        <v>14</v>
      </c>
      <c r="N23" s="60">
        <f>VLOOKUP($A23,'Return Data'!$B$7:$R$2292,17,0)</f>
        <v>3.9024999999999999</v>
      </c>
      <c r="O23" s="61">
        <f t="shared" si="5"/>
        <v>13</v>
      </c>
      <c r="P23" s="60">
        <f>VLOOKUP($A23,'Return Data'!$B$7:$R$2292,14,0)</f>
        <v>5.4169999999999998</v>
      </c>
      <c r="Q23" s="61">
        <f t="shared" si="7"/>
        <v>12</v>
      </c>
      <c r="R23" s="60">
        <f>VLOOKUP($A23,'Return Data'!$B$7:$R$2292,16,0)</f>
        <v>7.4680999999999997</v>
      </c>
      <c r="S23" s="62">
        <f t="shared" si="6"/>
        <v>9</v>
      </c>
    </row>
    <row r="24" spans="1:19" x14ac:dyDescent="0.3">
      <c r="A24" s="77" t="s">
        <v>580</v>
      </c>
      <c r="B24" s="59">
        <f>VLOOKUP($A24,'Return Data'!$B$7:$R$2292,3,0)</f>
        <v>44958</v>
      </c>
      <c r="C24" s="60">
        <f>VLOOKUP($A24,'Return Data'!$B$7:$R$2292,4,0)</f>
        <v>2611.9962999999998</v>
      </c>
      <c r="D24" s="60">
        <f>VLOOKUP($A24,'Return Data'!$B$7:$R$2292,9,0)</f>
        <v>6.2154999999999996</v>
      </c>
      <c r="E24" s="61">
        <f t="shared" si="0"/>
        <v>11</v>
      </c>
      <c r="F24" s="60">
        <f>VLOOKUP($A24,'Return Data'!$B$7:$R$2292,10,0)</f>
        <v>6.8882000000000003</v>
      </c>
      <c r="G24" s="61">
        <f t="shared" si="1"/>
        <v>9</v>
      </c>
      <c r="H24" s="60">
        <f>VLOOKUP($A24,'Return Data'!$B$7:$R$2292,11,0)</f>
        <v>5.1672000000000002</v>
      </c>
      <c r="I24" s="61">
        <f t="shared" si="2"/>
        <v>10</v>
      </c>
      <c r="J24" s="60">
        <f>VLOOKUP($A24,'Return Data'!$B$7:$R$2292,12,0)</f>
        <v>3.5589</v>
      </c>
      <c r="K24" s="61">
        <f t="shared" si="3"/>
        <v>17</v>
      </c>
      <c r="L24" s="60">
        <f>VLOOKUP($A24,'Return Data'!$B$7:$R$2292,13,0)</f>
        <v>3.3797999999999999</v>
      </c>
      <c r="M24" s="61">
        <f t="shared" si="4"/>
        <v>18</v>
      </c>
      <c r="N24" s="60">
        <f>VLOOKUP($A24,'Return Data'!$B$7:$R$2292,17,0)</f>
        <v>3.2441</v>
      </c>
      <c r="O24" s="61">
        <f t="shared" si="5"/>
        <v>17</v>
      </c>
      <c r="P24" s="60">
        <f>VLOOKUP($A24,'Return Data'!$B$7:$R$2292,14,0)</f>
        <v>5.0841000000000003</v>
      </c>
      <c r="Q24" s="61">
        <f t="shared" si="7"/>
        <v>14</v>
      </c>
      <c r="R24" s="60">
        <f>VLOOKUP($A24,'Return Data'!$B$7:$R$2292,16,0)</f>
        <v>7.4722999999999997</v>
      </c>
      <c r="S24" s="62">
        <f t="shared" si="6"/>
        <v>8</v>
      </c>
    </row>
    <row r="25" spans="1:19" x14ac:dyDescent="0.3">
      <c r="A25" s="77" t="s">
        <v>581</v>
      </c>
      <c r="B25" s="59">
        <f>VLOOKUP($A25,'Return Data'!$B$7:$R$2292,3,0)</f>
        <v>44958</v>
      </c>
      <c r="C25" s="60">
        <f>VLOOKUP($A25,'Return Data'!$B$7:$R$2292,4,0)</f>
        <v>35.888100000000001</v>
      </c>
      <c r="D25" s="60">
        <f>VLOOKUP($A25,'Return Data'!$B$7:$R$2292,9,0)</f>
        <v>6.1954000000000002</v>
      </c>
      <c r="E25" s="61">
        <f t="shared" si="0"/>
        <v>12</v>
      </c>
      <c r="F25" s="60">
        <f>VLOOKUP($A25,'Return Data'!$B$7:$R$2292,10,0)</f>
        <v>6.7309000000000001</v>
      </c>
      <c r="G25" s="61">
        <f t="shared" si="1"/>
        <v>11</v>
      </c>
      <c r="H25" s="60">
        <f>VLOOKUP($A25,'Return Data'!$B$7:$R$2292,11,0)</f>
        <v>5.0130999999999997</v>
      </c>
      <c r="I25" s="61">
        <f t="shared" si="2"/>
        <v>14</v>
      </c>
      <c r="J25" s="60">
        <f>VLOOKUP($A25,'Return Data'!$B$7:$R$2292,12,0)</f>
        <v>3.9094000000000002</v>
      </c>
      <c r="K25" s="61">
        <f t="shared" si="3"/>
        <v>14</v>
      </c>
      <c r="L25" s="60">
        <f>VLOOKUP($A25,'Return Data'!$B$7:$R$2292,13,0)</f>
        <v>3.6473</v>
      </c>
      <c r="M25" s="61">
        <f t="shared" si="4"/>
        <v>13</v>
      </c>
      <c r="N25" s="60">
        <f>VLOOKUP($A25,'Return Data'!$B$7:$R$2292,17,0)</f>
        <v>3.1905999999999999</v>
      </c>
      <c r="O25" s="61">
        <f t="shared" si="5"/>
        <v>18</v>
      </c>
      <c r="P25" s="60">
        <f>VLOOKUP($A25,'Return Data'!$B$7:$R$2292,14,0)</f>
        <v>4.4419000000000004</v>
      </c>
      <c r="Q25" s="61">
        <f t="shared" si="7"/>
        <v>17</v>
      </c>
      <c r="R25" s="60">
        <f>VLOOKUP($A25,'Return Data'!$B$7:$R$2292,16,0)</f>
        <v>7.3144</v>
      </c>
      <c r="S25" s="62">
        <f t="shared" si="6"/>
        <v>12</v>
      </c>
    </row>
    <row r="26" spans="1:19" x14ac:dyDescent="0.3">
      <c r="A26" s="77" t="s">
        <v>584</v>
      </c>
      <c r="B26" s="59">
        <f>VLOOKUP($A26,'Return Data'!$B$7:$R$2292,3,0)</f>
        <v>44958</v>
      </c>
      <c r="C26" s="60">
        <f>VLOOKUP($A26,'Return Data'!$B$7:$R$2292,4,0)</f>
        <v>12.026899999999999</v>
      </c>
      <c r="D26" s="60">
        <f>VLOOKUP($A26,'Return Data'!$B$7:$R$2292,9,0)</f>
        <v>5.75</v>
      </c>
      <c r="E26" s="61">
        <f t="shared" si="0"/>
        <v>18</v>
      </c>
      <c r="F26" s="60">
        <f>VLOOKUP($A26,'Return Data'!$B$7:$R$2292,10,0)</f>
        <v>6.3887</v>
      </c>
      <c r="G26" s="61">
        <f t="shared" si="1"/>
        <v>17</v>
      </c>
      <c r="H26" s="60">
        <f>VLOOKUP($A26,'Return Data'!$B$7:$R$2292,11,0)</f>
        <v>5.1580000000000004</v>
      </c>
      <c r="I26" s="61">
        <f t="shared" si="2"/>
        <v>11</v>
      </c>
      <c r="J26" s="60">
        <f>VLOOKUP($A26,'Return Data'!$B$7:$R$2292,12,0)</f>
        <v>3.5531000000000001</v>
      </c>
      <c r="K26" s="61">
        <f t="shared" si="3"/>
        <v>18</v>
      </c>
      <c r="L26" s="60">
        <f>VLOOKUP($A26,'Return Data'!$B$7:$R$2292,13,0)</f>
        <v>3.3984999999999999</v>
      </c>
      <c r="M26" s="61">
        <f t="shared" si="4"/>
        <v>17</v>
      </c>
      <c r="N26" s="60">
        <f>VLOOKUP($A26,'Return Data'!$B$7:$R$2292,17,0)</f>
        <v>3.7532000000000001</v>
      </c>
      <c r="O26" s="61">
        <f t="shared" si="5"/>
        <v>15</v>
      </c>
      <c r="P26" s="60">
        <f>VLOOKUP($A26,'Return Data'!$B$7:$R$2292,14,0)</f>
        <v>5.4756</v>
      </c>
      <c r="Q26" s="61">
        <f t="shared" si="7"/>
        <v>10</v>
      </c>
      <c r="R26" s="60">
        <f>VLOOKUP($A26,'Return Data'!$B$7:$R$2292,16,0)</f>
        <v>5.7252000000000001</v>
      </c>
      <c r="S26" s="62">
        <f t="shared" si="6"/>
        <v>19</v>
      </c>
    </row>
    <row r="27" spans="1:19" x14ac:dyDescent="0.3">
      <c r="A27" s="77" t="s">
        <v>586</v>
      </c>
      <c r="B27" s="59">
        <f>VLOOKUP($A27,'Return Data'!$B$7:$R$2292,3,0)</f>
        <v>44958</v>
      </c>
      <c r="C27" s="60">
        <f>VLOOKUP($A27,'Return Data'!$B$7:$R$2292,4,0)</f>
        <v>18.376000000000001</v>
      </c>
      <c r="D27" s="60">
        <f>VLOOKUP($A27,'Return Data'!$B$7:$R$2292,9,0)</f>
        <v>6.2588999999999997</v>
      </c>
      <c r="E27" s="61">
        <f t="shared" si="0"/>
        <v>10</v>
      </c>
      <c r="F27" s="60">
        <f>VLOOKUP($A27,'Return Data'!$B$7:$R$2292,10,0)</f>
        <v>7.8198999999999996</v>
      </c>
      <c r="G27" s="61">
        <f t="shared" si="1"/>
        <v>3</v>
      </c>
      <c r="H27" s="60">
        <f>VLOOKUP($A27,'Return Data'!$B$7:$R$2292,11,0)</f>
        <v>5.024</v>
      </c>
      <c r="I27" s="61">
        <f t="shared" si="2"/>
        <v>13</v>
      </c>
      <c r="J27" s="60">
        <f>VLOOKUP($A27,'Return Data'!$B$7:$R$2292,12,0)</f>
        <v>13.397600000000001</v>
      </c>
      <c r="K27" s="61">
        <f t="shared" si="3"/>
        <v>1</v>
      </c>
      <c r="L27" s="60">
        <f>VLOOKUP($A27,'Return Data'!$B$7:$R$2292,13,0)</f>
        <v>10.824299999999999</v>
      </c>
      <c r="M27" s="61">
        <f t="shared" si="4"/>
        <v>1</v>
      </c>
      <c r="N27" s="60">
        <f>VLOOKUP($A27,'Return Data'!$B$7:$R$2292,17,0)</f>
        <v>6.9527000000000001</v>
      </c>
      <c r="O27" s="61">
        <f t="shared" si="5"/>
        <v>1</v>
      </c>
      <c r="P27" s="60">
        <f>VLOOKUP($A27,'Return Data'!$B$7:$R$2292,14,0)</f>
        <v>7.2664</v>
      </c>
      <c r="Q27" s="61">
        <f t="shared" si="7"/>
        <v>1</v>
      </c>
      <c r="R27" s="60">
        <f>VLOOKUP($A27,'Return Data'!$B$7:$R$2292,16,0)</f>
        <v>6.9943999999999997</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6.1509799999999997</v>
      </c>
      <c r="E29" s="83"/>
      <c r="F29" s="84">
        <f>AVERAGE(F8:F27)</f>
        <v>6.9286999999999992</v>
      </c>
      <c r="G29" s="83"/>
      <c r="H29" s="84">
        <f>AVERAGE(H8:H27)</f>
        <v>5.3601349999999996</v>
      </c>
      <c r="I29" s="83"/>
      <c r="J29" s="84">
        <f>AVERAGE(J8:J27)</f>
        <v>4.5590700000000002</v>
      </c>
      <c r="K29" s="83"/>
      <c r="L29" s="84">
        <f>AVERAGE(L8:L27)</f>
        <v>4.1859399999999996</v>
      </c>
      <c r="M29" s="83"/>
      <c r="N29" s="84">
        <f>AVERAGE(N8:N27)</f>
        <v>4.032565</v>
      </c>
      <c r="O29" s="83"/>
      <c r="P29" s="84">
        <f>AVERAGE(P8:P27)</f>
        <v>5.5060000000000011</v>
      </c>
      <c r="Q29" s="83"/>
      <c r="R29" s="84">
        <f>AVERAGE(R8:R27)</f>
        <v>7.17509</v>
      </c>
      <c r="S29" s="85"/>
    </row>
    <row r="30" spans="1:19" x14ac:dyDescent="0.3">
      <c r="A30" s="82" t="s">
        <v>28</v>
      </c>
      <c r="B30" s="83"/>
      <c r="C30" s="83"/>
      <c r="D30" s="84">
        <f>MIN(D8:D27)</f>
        <v>4.4237000000000002</v>
      </c>
      <c r="E30" s="83"/>
      <c r="F30" s="84">
        <f>MIN(F8:F27)</f>
        <v>5.6425000000000001</v>
      </c>
      <c r="G30" s="83"/>
      <c r="H30" s="84">
        <f>MIN(H8:H27)</f>
        <v>4.4877000000000002</v>
      </c>
      <c r="I30" s="83"/>
      <c r="J30" s="84">
        <f>MIN(J8:J27)</f>
        <v>2.7924000000000002</v>
      </c>
      <c r="K30" s="83"/>
      <c r="L30" s="84">
        <f>MIN(L8:L27)</f>
        <v>2.1673</v>
      </c>
      <c r="M30" s="83"/>
      <c r="N30" s="84">
        <f>MIN(N8:N27)</f>
        <v>2.6846999999999999</v>
      </c>
      <c r="O30" s="83"/>
      <c r="P30" s="84">
        <f>MIN(P8:P27)</f>
        <v>4.4063999999999997</v>
      </c>
      <c r="Q30" s="83"/>
      <c r="R30" s="84">
        <f>MIN(R8:R27)</f>
        <v>4.7553999999999998</v>
      </c>
      <c r="S30" s="85"/>
    </row>
    <row r="31" spans="1:19" ht="15" thickBot="1" x14ac:dyDescent="0.35">
      <c r="A31" s="86" t="s">
        <v>29</v>
      </c>
      <c r="B31" s="87"/>
      <c r="C31" s="87"/>
      <c r="D31" s="88">
        <f>MAX(D8:D27)</f>
        <v>7.6368</v>
      </c>
      <c r="E31" s="87"/>
      <c r="F31" s="88">
        <f>MAX(F8:F27)</f>
        <v>9.282</v>
      </c>
      <c r="G31" s="87"/>
      <c r="H31" s="88">
        <f>MAX(H8:H27)</f>
        <v>7.2321</v>
      </c>
      <c r="I31" s="87"/>
      <c r="J31" s="88">
        <f>MAX(J8:J27)</f>
        <v>13.397600000000001</v>
      </c>
      <c r="K31" s="87"/>
      <c r="L31" s="88">
        <f>MAX(L8:L27)</f>
        <v>10.824299999999999</v>
      </c>
      <c r="M31" s="87"/>
      <c r="N31" s="88">
        <f>MAX(N8:N27)</f>
        <v>6.9527000000000001</v>
      </c>
      <c r="O31" s="87"/>
      <c r="P31" s="88">
        <f>MAX(P8:P27)</f>
        <v>7.2664</v>
      </c>
      <c r="Q31" s="87"/>
      <c r="R31" s="88">
        <f>MAX(R8:R27)</f>
        <v>7.9809999999999999</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821</v>
      </c>
      <c r="B8" s="59">
        <f>VLOOKUP($A8,'Return Data'!$B$7:$R$2292,3,0)</f>
        <v>44958</v>
      </c>
      <c r="C8" s="60">
        <f>VLOOKUP($A8,'Return Data'!$B$7:$R$2292,4,0)</f>
        <v>52.583199999999998</v>
      </c>
      <c r="D8" s="60">
        <f>VLOOKUP($A8,'Return Data'!$B$7:$R$2292,9,0)</f>
        <v>53.386899999999997</v>
      </c>
      <c r="E8" s="61">
        <f>RANK(D8,D$8:D$18,0)</f>
        <v>7</v>
      </c>
      <c r="F8" s="60">
        <f>VLOOKUP($A8,'Return Data'!$B$7:$R$2292,10,0)</f>
        <v>58.116399999999999</v>
      </c>
      <c r="G8" s="61">
        <f>RANK(F8,F$8:F$18,0)</f>
        <v>7</v>
      </c>
      <c r="H8" s="60">
        <f>VLOOKUP($A8,'Return Data'!$B$7:$R$2292,11,0)</f>
        <v>23.604800000000001</v>
      </c>
      <c r="I8" s="61">
        <f>RANK(H8,H$8:H$18,0)</f>
        <v>7</v>
      </c>
      <c r="J8" s="60">
        <f>VLOOKUP($A8,'Return Data'!$B$7:$R$2292,12,0)</f>
        <v>14.0245</v>
      </c>
      <c r="K8" s="61">
        <f>RANK(J8,J$8:J$18,0)</f>
        <v>6</v>
      </c>
      <c r="L8" s="60">
        <f>VLOOKUP($A8,'Return Data'!$B$7:$R$2292,13,0)</f>
        <v>20.1493</v>
      </c>
      <c r="M8" s="61">
        <f>RANK(L8,L$8:L$18,0)</f>
        <v>7</v>
      </c>
      <c r="N8" s="60">
        <f>VLOOKUP($A8,'Return Data'!$B$7:$R$2292,17,0)</f>
        <v>7.9398</v>
      </c>
      <c r="O8" s="61">
        <f>RANK(N8,N$8:N$18,0)</f>
        <v>3</v>
      </c>
      <c r="P8" s="60">
        <f>VLOOKUP($A8,'Return Data'!$B$7:$R$2292,14,0)</f>
        <v>11.742599999999999</v>
      </c>
      <c r="Q8" s="61">
        <f>RANK(P8,P$8:P$18,0)</f>
        <v>2</v>
      </c>
      <c r="R8" s="60">
        <f>VLOOKUP($A8,'Return Data'!$B$7:$R$2292,16,0)</f>
        <v>7.5910000000000002</v>
      </c>
      <c r="S8" s="62">
        <f>RANK(R8,R$8:R$18,0)</f>
        <v>10</v>
      </c>
    </row>
    <row r="9" spans="1:19" x14ac:dyDescent="0.3">
      <c r="A9" s="77" t="s">
        <v>823</v>
      </c>
      <c r="B9" s="59">
        <f>VLOOKUP($A9,'Return Data'!$B$7:$R$2292,3,0)</f>
        <v>44958</v>
      </c>
      <c r="C9" s="60">
        <f>VLOOKUP($A9,'Return Data'!$B$7:$R$2292,4,0)</f>
        <v>49.723399999999998</v>
      </c>
      <c r="D9" s="60">
        <f>VLOOKUP($A9,'Return Data'!$B$7:$R$2292,9,0)</f>
        <v>49.872399999999999</v>
      </c>
      <c r="E9" s="61">
        <f t="shared" ref="E9:E18" si="0">RANK(D9,D$8:D$18,0)</f>
        <v>8</v>
      </c>
      <c r="F9" s="60">
        <f>VLOOKUP($A9,'Return Data'!$B$7:$R$2292,10,0)</f>
        <v>56.113700000000001</v>
      </c>
      <c r="G9" s="61">
        <f t="shared" ref="G9:G18" si="1">RANK(F9,F$8:F$18,0)</f>
        <v>8</v>
      </c>
      <c r="H9" s="60">
        <f>VLOOKUP($A9,'Return Data'!$B$7:$R$2292,11,0)</f>
        <v>22.8154</v>
      </c>
      <c r="I9" s="61">
        <f t="shared" ref="I9:I18" si="2">RANK(H9,H$8:H$18,0)</f>
        <v>8</v>
      </c>
      <c r="J9" s="60">
        <f>VLOOKUP($A9,'Return Data'!$B$7:$R$2292,12,0)</f>
        <v>13.6425</v>
      </c>
      <c r="K9" s="61">
        <f t="shared" ref="K9:K18" si="3">RANK(J9,J$8:J$18,0)</f>
        <v>8</v>
      </c>
      <c r="L9" s="60">
        <f>VLOOKUP($A9,'Return Data'!$B$7:$R$2292,13,0)</f>
        <v>20.0063</v>
      </c>
      <c r="M9" s="61">
        <f t="shared" ref="M9:M18" si="4">RANK(L9,L$8:L$18,0)</f>
        <v>8</v>
      </c>
      <c r="N9" s="60">
        <f>VLOOKUP($A9,'Return Data'!$B$7:$R$2292,17,0)</f>
        <v>7.8202999999999996</v>
      </c>
      <c r="O9" s="61">
        <f t="shared" ref="O9:O18" si="5">RANK(N9,N$8:N$18,0)</f>
        <v>6</v>
      </c>
      <c r="P9" s="60">
        <f>VLOOKUP($A9,'Return Data'!$B$7:$R$2292,14,0)</f>
        <v>11.404299999999999</v>
      </c>
      <c r="Q9" s="61">
        <f t="shared" ref="Q9:Q18" si="6">RANK(P9,P$8:P$18,0)</f>
        <v>7</v>
      </c>
      <c r="R9" s="60">
        <f>VLOOKUP($A9,'Return Data'!$B$7:$R$2292,16,0)</f>
        <v>7.6101000000000001</v>
      </c>
      <c r="S9" s="62">
        <f t="shared" ref="S9:S18" si="7">RANK(R9,R$8:R$18,0)</f>
        <v>9</v>
      </c>
    </row>
    <row r="10" spans="1:19" x14ac:dyDescent="0.3">
      <c r="A10" s="77" t="s">
        <v>826</v>
      </c>
      <c r="B10" s="59">
        <f>VLOOKUP($A10,'Return Data'!$B$7:$R$2292,3,0)</f>
        <v>44958</v>
      </c>
      <c r="C10" s="60">
        <f>VLOOKUP($A10,'Return Data'!$B$7:$R$2292,4,0)</f>
        <v>50.514899999999997</v>
      </c>
      <c r="D10" s="60">
        <f>VLOOKUP($A10,'Return Data'!$B$7:$R$2292,9,0)</f>
        <v>38.005800000000001</v>
      </c>
      <c r="E10" s="61">
        <f t="shared" si="0"/>
        <v>11</v>
      </c>
      <c r="F10" s="60">
        <f>VLOOKUP($A10,'Return Data'!$B$7:$R$2292,10,0)</f>
        <v>52.082599999999999</v>
      </c>
      <c r="G10" s="61">
        <f t="shared" si="1"/>
        <v>11</v>
      </c>
      <c r="H10" s="60">
        <f>VLOOKUP($A10,'Return Data'!$B$7:$R$2292,11,0)</f>
        <v>20.631599999999999</v>
      </c>
      <c r="I10" s="61">
        <f t="shared" si="2"/>
        <v>11</v>
      </c>
      <c r="J10" s="60">
        <f>VLOOKUP($A10,'Return Data'!$B$7:$R$2292,12,0)</f>
        <v>12.056100000000001</v>
      </c>
      <c r="K10" s="61">
        <f t="shared" si="3"/>
        <v>11</v>
      </c>
      <c r="L10" s="60">
        <f>VLOOKUP($A10,'Return Data'!$B$7:$R$2292,13,0)</f>
        <v>18.687999999999999</v>
      </c>
      <c r="M10" s="61">
        <f t="shared" si="4"/>
        <v>10</v>
      </c>
      <c r="N10" s="60">
        <f>VLOOKUP($A10,'Return Data'!$B$7:$R$2292,17,0)</f>
        <v>7.1551999999999998</v>
      </c>
      <c r="O10" s="61">
        <f t="shared" si="5"/>
        <v>11</v>
      </c>
      <c r="P10" s="60">
        <f>VLOOKUP($A10,'Return Data'!$B$7:$R$2292,14,0)</f>
        <v>11.0573</v>
      </c>
      <c r="Q10" s="61">
        <f t="shared" si="6"/>
        <v>10</v>
      </c>
      <c r="R10" s="60">
        <f>VLOOKUP($A10,'Return Data'!$B$7:$R$2292,16,0)</f>
        <v>8.6187000000000005</v>
      </c>
      <c r="S10" s="62">
        <f t="shared" si="7"/>
        <v>7</v>
      </c>
    </row>
    <row r="11" spans="1:19" x14ac:dyDescent="0.3">
      <c r="A11" s="77" t="s">
        <v>828</v>
      </c>
      <c r="B11" s="59">
        <f>VLOOKUP($A11,'Return Data'!$B$7:$R$2292,3,0)</f>
        <v>44958</v>
      </c>
      <c r="C11" s="60">
        <f>VLOOKUP($A11,'Return Data'!$B$7:$R$2292,4,0)</f>
        <v>50.740200000000002</v>
      </c>
      <c r="D11" s="60">
        <f>VLOOKUP($A11,'Return Data'!$B$7:$R$2292,9,0)</f>
        <v>44.113999999999997</v>
      </c>
      <c r="E11" s="61">
        <f t="shared" si="0"/>
        <v>10</v>
      </c>
      <c r="F11" s="60">
        <f>VLOOKUP($A11,'Return Data'!$B$7:$R$2292,10,0)</f>
        <v>54.4724</v>
      </c>
      <c r="G11" s="61">
        <f t="shared" si="1"/>
        <v>10</v>
      </c>
      <c r="H11" s="60">
        <f>VLOOKUP($A11,'Return Data'!$B$7:$R$2292,11,0)</f>
        <v>21.8582</v>
      </c>
      <c r="I11" s="61">
        <f t="shared" si="2"/>
        <v>10</v>
      </c>
      <c r="J11" s="60">
        <f>VLOOKUP($A11,'Return Data'!$B$7:$R$2292,12,0)</f>
        <v>12.914899999999999</v>
      </c>
      <c r="K11" s="61">
        <f t="shared" si="3"/>
        <v>9</v>
      </c>
      <c r="L11" s="60">
        <f>VLOOKUP($A11,'Return Data'!$B$7:$R$2292,13,0)</f>
        <v>19.418500000000002</v>
      </c>
      <c r="M11" s="61">
        <f t="shared" si="4"/>
        <v>9</v>
      </c>
      <c r="N11" s="60">
        <f>VLOOKUP($A11,'Return Data'!$B$7:$R$2292,17,0)</f>
        <v>7.5025000000000004</v>
      </c>
      <c r="O11" s="61">
        <f t="shared" si="5"/>
        <v>9</v>
      </c>
      <c r="P11" s="60">
        <f>VLOOKUP($A11,'Return Data'!$B$7:$R$2292,14,0)</f>
        <v>11.084199999999999</v>
      </c>
      <c r="Q11" s="61">
        <f t="shared" si="6"/>
        <v>9</v>
      </c>
      <c r="R11" s="60">
        <f>VLOOKUP($A11,'Return Data'!$B$7:$R$2292,16,0)</f>
        <v>8.2444000000000006</v>
      </c>
      <c r="S11" s="62">
        <f t="shared" si="7"/>
        <v>8</v>
      </c>
    </row>
    <row r="12" spans="1:19" x14ac:dyDescent="0.3">
      <c r="A12" s="77" t="s">
        <v>830</v>
      </c>
      <c r="B12" s="59">
        <f>VLOOKUP($A12,'Return Data'!$B$7:$R$2292,3,0)</f>
        <v>44958</v>
      </c>
      <c r="C12" s="60">
        <f>VLOOKUP($A12,'Return Data'!$B$7:$R$2292,4,0)</f>
        <v>5343.4049000000005</v>
      </c>
      <c r="D12" s="60">
        <f>VLOOKUP($A12,'Return Data'!$B$7:$R$2292,9,0)</f>
        <v>54.925699999999999</v>
      </c>
      <c r="E12" s="61">
        <f t="shared" si="0"/>
        <v>1</v>
      </c>
      <c r="F12" s="60">
        <f>VLOOKUP($A12,'Return Data'!$B$7:$R$2292,10,0)</f>
        <v>59.495699999999999</v>
      </c>
      <c r="G12" s="61">
        <f t="shared" si="1"/>
        <v>1</v>
      </c>
      <c r="H12" s="60">
        <f>VLOOKUP($A12,'Return Data'!$B$7:$R$2292,11,0)</f>
        <v>24.3383</v>
      </c>
      <c r="I12" s="61">
        <f t="shared" si="2"/>
        <v>1</v>
      </c>
      <c r="J12" s="60">
        <f>VLOOKUP($A12,'Return Data'!$B$7:$R$2292,12,0)</f>
        <v>14.5692</v>
      </c>
      <c r="K12" s="61">
        <f t="shared" si="3"/>
        <v>1</v>
      </c>
      <c r="L12" s="60">
        <f>VLOOKUP($A12,'Return Data'!$B$7:$R$2292,13,0)</f>
        <v>20.991399999999999</v>
      </c>
      <c r="M12" s="61">
        <f t="shared" si="4"/>
        <v>1</v>
      </c>
      <c r="N12" s="60">
        <f>VLOOKUP($A12,'Return Data'!$B$7:$R$2292,17,0)</f>
        <v>8.3321000000000005</v>
      </c>
      <c r="O12" s="61">
        <f t="shared" si="5"/>
        <v>1</v>
      </c>
      <c r="P12" s="60">
        <f>VLOOKUP($A12,'Return Data'!$B$7:$R$2292,14,0)</f>
        <v>11.813499999999999</v>
      </c>
      <c r="Q12" s="61">
        <f t="shared" si="6"/>
        <v>1</v>
      </c>
      <c r="R12" s="60">
        <f>VLOOKUP($A12,'Return Data'!$B$7:$R$2292,16,0)</f>
        <v>5.5835999999999997</v>
      </c>
      <c r="S12" s="62">
        <f t="shared" si="7"/>
        <v>11</v>
      </c>
    </row>
    <row r="13" spans="1:19" x14ac:dyDescent="0.3">
      <c r="A13" s="77" t="s">
        <v>832</v>
      </c>
      <c r="B13" s="59">
        <f>VLOOKUP($A13,'Return Data'!$B$7:$R$2292,3,0)</f>
        <v>44958</v>
      </c>
      <c r="C13" s="60">
        <f>VLOOKUP($A13,'Return Data'!$B$7:$R$2292,4,0)</f>
        <v>5196.3281999999999</v>
      </c>
      <c r="D13" s="60">
        <f>VLOOKUP($A13,'Return Data'!$B$7:$R$2292,9,0)</f>
        <v>53.974600000000002</v>
      </c>
      <c r="E13" s="61">
        <f t="shared" si="0"/>
        <v>4</v>
      </c>
      <c r="F13" s="60">
        <f>VLOOKUP($A13,'Return Data'!$B$7:$R$2292,10,0)</f>
        <v>58.574300000000001</v>
      </c>
      <c r="G13" s="61">
        <f t="shared" si="1"/>
        <v>4</v>
      </c>
      <c r="H13" s="60">
        <f>VLOOKUP($A13,'Return Data'!$B$7:$R$2292,11,0)</f>
        <v>23.799800000000001</v>
      </c>
      <c r="I13" s="61">
        <f t="shared" si="2"/>
        <v>2</v>
      </c>
      <c r="J13" s="60">
        <f>VLOOKUP($A13,'Return Data'!$B$7:$R$2292,12,0)</f>
        <v>14.1532</v>
      </c>
      <c r="K13" s="61">
        <f t="shared" si="3"/>
        <v>2</v>
      </c>
      <c r="L13" s="60">
        <f>VLOOKUP($A13,'Return Data'!$B$7:$R$2292,13,0)</f>
        <v>20.5001</v>
      </c>
      <c r="M13" s="61">
        <f t="shared" si="4"/>
        <v>2</v>
      </c>
      <c r="N13" s="60">
        <f>VLOOKUP($A13,'Return Data'!$B$7:$R$2292,17,0)</f>
        <v>8.0272000000000006</v>
      </c>
      <c r="O13" s="61">
        <f t="shared" si="5"/>
        <v>2</v>
      </c>
      <c r="P13" s="60">
        <f>VLOOKUP($A13,'Return Data'!$B$7:$R$2292,14,0)</f>
        <v>11.674799999999999</v>
      </c>
      <c r="Q13" s="61">
        <f t="shared" si="6"/>
        <v>3</v>
      </c>
      <c r="R13" s="60">
        <f>VLOOKUP($A13,'Return Data'!$B$7:$R$2292,16,0)</f>
        <v>9.1315000000000008</v>
      </c>
      <c r="S13" s="62">
        <f t="shared" si="7"/>
        <v>6</v>
      </c>
    </row>
    <row r="14" spans="1:19" x14ac:dyDescent="0.3">
      <c r="A14" s="77" t="s">
        <v>834</v>
      </c>
      <c r="B14" s="59">
        <f>VLOOKUP($A14,'Return Data'!$B$7:$R$2292,3,0)</f>
        <v>44958</v>
      </c>
      <c r="C14" s="60">
        <f>VLOOKUP($A14,'Return Data'!$B$7:$R$2292,4,0)</f>
        <v>49.988500000000002</v>
      </c>
      <c r="D14" s="60">
        <f>VLOOKUP($A14,'Return Data'!$B$7:$R$2292,9,0)</f>
        <v>53.894599999999997</v>
      </c>
      <c r="E14" s="61">
        <f t="shared" si="0"/>
        <v>6</v>
      </c>
      <c r="F14" s="60">
        <f>VLOOKUP($A14,'Return Data'!$B$7:$R$2292,10,0)</f>
        <v>58.273200000000003</v>
      </c>
      <c r="G14" s="61">
        <f t="shared" si="1"/>
        <v>6</v>
      </c>
      <c r="H14" s="60">
        <f>VLOOKUP($A14,'Return Data'!$B$7:$R$2292,11,0)</f>
        <v>23.683900000000001</v>
      </c>
      <c r="I14" s="61">
        <f t="shared" si="2"/>
        <v>5</v>
      </c>
      <c r="J14" s="60">
        <f>VLOOKUP($A14,'Return Data'!$B$7:$R$2292,12,0)</f>
        <v>14.0648</v>
      </c>
      <c r="K14" s="61">
        <f t="shared" si="3"/>
        <v>4</v>
      </c>
      <c r="L14" s="60">
        <f>VLOOKUP($A14,'Return Data'!$B$7:$R$2292,13,0)</f>
        <v>20.359400000000001</v>
      </c>
      <c r="M14" s="61">
        <f t="shared" si="4"/>
        <v>4</v>
      </c>
      <c r="N14" s="60">
        <f>VLOOKUP($A14,'Return Data'!$B$7:$R$2292,17,0)</f>
        <v>7.9320000000000004</v>
      </c>
      <c r="O14" s="61">
        <f t="shared" si="5"/>
        <v>5</v>
      </c>
      <c r="P14" s="60">
        <f>VLOOKUP($A14,'Return Data'!$B$7:$R$2292,14,0)</f>
        <v>11.5649</v>
      </c>
      <c r="Q14" s="61">
        <f t="shared" si="6"/>
        <v>5</v>
      </c>
      <c r="R14" s="60">
        <f>VLOOKUP($A14,'Return Data'!$B$7:$R$2292,16,0)</f>
        <v>11.835599999999999</v>
      </c>
      <c r="S14" s="62">
        <f t="shared" si="7"/>
        <v>1</v>
      </c>
    </row>
    <row r="15" spans="1:19" x14ac:dyDescent="0.3">
      <c r="A15" s="77" t="s">
        <v>836</v>
      </c>
      <c r="B15" s="59">
        <f>VLOOKUP($A15,'Return Data'!$B$7:$R$2292,3,0)</f>
        <v>44958</v>
      </c>
      <c r="C15" s="60">
        <f>VLOOKUP($A15,'Return Data'!$B$7:$R$2292,4,0)</f>
        <v>49.43</v>
      </c>
      <c r="D15" s="60">
        <f>VLOOKUP($A15,'Return Data'!$B$7:$R$2292,9,0)</f>
        <v>45.171199999999999</v>
      </c>
      <c r="E15" s="61">
        <f t="shared" si="0"/>
        <v>9</v>
      </c>
      <c r="F15" s="60">
        <f>VLOOKUP($A15,'Return Data'!$B$7:$R$2292,10,0)</f>
        <v>54.835799999999999</v>
      </c>
      <c r="G15" s="61">
        <f t="shared" si="1"/>
        <v>9</v>
      </c>
      <c r="H15" s="60">
        <f>VLOOKUP($A15,'Return Data'!$B$7:$R$2292,11,0)</f>
        <v>21.9267</v>
      </c>
      <c r="I15" s="61">
        <f t="shared" si="2"/>
        <v>9</v>
      </c>
      <c r="J15" s="60">
        <f>VLOOKUP($A15,'Return Data'!$B$7:$R$2292,12,0)</f>
        <v>12.822800000000001</v>
      </c>
      <c r="K15" s="61">
        <f t="shared" si="3"/>
        <v>10</v>
      </c>
      <c r="L15" s="60">
        <f>VLOOKUP($A15,'Return Data'!$B$7:$R$2292,13,0)</f>
        <v>18.6174</v>
      </c>
      <c r="M15" s="61">
        <f t="shared" si="4"/>
        <v>11</v>
      </c>
      <c r="N15" s="60">
        <f>VLOOKUP($A15,'Return Data'!$B$7:$R$2292,17,0)</f>
        <v>7.3197000000000001</v>
      </c>
      <c r="O15" s="61">
        <f t="shared" si="5"/>
        <v>10</v>
      </c>
      <c r="P15" s="60">
        <f>VLOOKUP($A15,'Return Data'!$B$7:$R$2292,14,0)</f>
        <v>11.045999999999999</v>
      </c>
      <c r="Q15" s="61">
        <f t="shared" si="6"/>
        <v>11</v>
      </c>
      <c r="R15" s="60">
        <f>VLOOKUP($A15,'Return Data'!$B$7:$R$2292,16,0)</f>
        <v>10.950100000000001</v>
      </c>
      <c r="S15" s="62">
        <f t="shared" si="7"/>
        <v>3</v>
      </c>
    </row>
    <row r="16" spans="1:19" x14ac:dyDescent="0.3">
      <c r="A16" s="77" t="s">
        <v>838</v>
      </c>
      <c r="B16" s="59">
        <f>VLOOKUP($A16,'Return Data'!$B$7:$R$2292,3,0)</f>
        <v>44958</v>
      </c>
      <c r="C16" s="60">
        <f>VLOOKUP($A16,'Return Data'!$B$7:$R$2292,4,0)</f>
        <v>49.613100000000003</v>
      </c>
      <c r="D16" s="60">
        <f>VLOOKUP($A16,'Return Data'!$B$7:$R$2292,9,0)</f>
        <v>54.410800000000002</v>
      </c>
      <c r="E16" s="61">
        <f t="shared" si="0"/>
        <v>3</v>
      </c>
      <c r="F16" s="60">
        <f>VLOOKUP($A16,'Return Data'!$B$7:$R$2292,10,0)</f>
        <v>58.7468</v>
      </c>
      <c r="G16" s="61">
        <f t="shared" si="1"/>
        <v>3</v>
      </c>
      <c r="H16" s="60">
        <f>VLOOKUP($A16,'Return Data'!$B$7:$R$2292,11,0)</f>
        <v>23.782800000000002</v>
      </c>
      <c r="I16" s="61">
        <f t="shared" si="2"/>
        <v>3</v>
      </c>
      <c r="J16" s="60">
        <f>VLOOKUP($A16,'Return Data'!$B$7:$R$2292,12,0)</f>
        <v>14.095000000000001</v>
      </c>
      <c r="K16" s="61">
        <f t="shared" si="3"/>
        <v>3</v>
      </c>
      <c r="L16" s="60">
        <f>VLOOKUP($A16,'Return Data'!$B$7:$R$2292,13,0)</f>
        <v>20.4146</v>
      </c>
      <c r="M16" s="61">
        <f t="shared" si="4"/>
        <v>3</v>
      </c>
      <c r="N16" s="60">
        <f>VLOOKUP($A16,'Return Data'!$B$7:$R$2292,17,0)</f>
        <v>7.8185000000000002</v>
      </c>
      <c r="O16" s="61">
        <f t="shared" si="5"/>
        <v>7</v>
      </c>
      <c r="P16" s="60">
        <f>VLOOKUP($A16,'Return Data'!$B$7:$R$2292,14,0)</f>
        <v>11.4069</v>
      </c>
      <c r="Q16" s="61">
        <f t="shared" si="6"/>
        <v>6</v>
      </c>
      <c r="R16" s="60">
        <f>VLOOKUP($A16,'Return Data'!$B$7:$R$2292,16,0)</f>
        <v>10.044700000000001</v>
      </c>
      <c r="S16" s="62">
        <f t="shared" si="7"/>
        <v>4</v>
      </c>
    </row>
    <row r="17" spans="1:19" x14ac:dyDescent="0.3">
      <c r="A17" s="77" t="s">
        <v>1999</v>
      </c>
      <c r="B17" s="59">
        <f>VLOOKUP($A17,'Return Data'!$B$7:$R$2292,3,0)</f>
        <v>44958</v>
      </c>
      <c r="C17" s="60">
        <f>VLOOKUP($A17,'Return Data'!$B$7:$R$2292,4,0)</f>
        <v>51.308500000000002</v>
      </c>
      <c r="D17" s="60">
        <f>VLOOKUP($A17,'Return Data'!$B$7:$R$2292,9,0)</f>
        <v>53.931800000000003</v>
      </c>
      <c r="E17" s="61">
        <f t="shared" si="0"/>
        <v>5</v>
      </c>
      <c r="F17" s="60">
        <f>VLOOKUP($A17,'Return Data'!$B$7:$R$2292,10,0)</f>
        <v>58.366199999999999</v>
      </c>
      <c r="G17" s="61">
        <f t="shared" si="1"/>
        <v>5</v>
      </c>
      <c r="H17" s="60">
        <f>VLOOKUP($A17,'Return Data'!$B$7:$R$2292,11,0)</f>
        <v>23.674700000000001</v>
      </c>
      <c r="I17" s="61">
        <f t="shared" si="2"/>
        <v>6</v>
      </c>
      <c r="J17" s="60">
        <f>VLOOKUP($A17,'Return Data'!$B$7:$R$2292,12,0)</f>
        <v>14.030799999999999</v>
      </c>
      <c r="K17" s="61">
        <f t="shared" si="3"/>
        <v>5</v>
      </c>
      <c r="L17" s="60">
        <f>VLOOKUP($A17,'Return Data'!$B$7:$R$2292,13,0)</f>
        <v>20.346399999999999</v>
      </c>
      <c r="M17" s="61">
        <f t="shared" si="4"/>
        <v>5</v>
      </c>
      <c r="N17" s="60">
        <f>VLOOKUP($A17,'Return Data'!$B$7:$R$2292,17,0)</f>
        <v>7.9352</v>
      </c>
      <c r="O17" s="61">
        <f t="shared" si="5"/>
        <v>4</v>
      </c>
      <c r="P17" s="60">
        <f>VLOOKUP($A17,'Return Data'!$B$7:$R$2292,14,0)</f>
        <v>11.584099999999999</v>
      </c>
      <c r="Q17" s="61">
        <f t="shared" si="6"/>
        <v>4</v>
      </c>
      <c r="R17" s="60">
        <f>VLOOKUP($A17,'Return Data'!$B$7:$R$2292,16,0)</f>
        <v>9.5780999999999992</v>
      </c>
      <c r="S17" s="62">
        <f t="shared" si="7"/>
        <v>5</v>
      </c>
    </row>
    <row r="18" spans="1:19" x14ac:dyDescent="0.3">
      <c r="A18" s="77" t="s">
        <v>841</v>
      </c>
      <c r="B18" s="59">
        <f>VLOOKUP($A18,'Return Data'!$B$7:$R$2292,3,0)</f>
        <v>44958</v>
      </c>
      <c r="C18" s="60">
        <f>VLOOKUP($A18,'Return Data'!$B$7:$R$2292,4,0)</f>
        <v>49.900300000000001</v>
      </c>
      <c r="D18" s="60">
        <f>VLOOKUP($A18,'Return Data'!$B$7:$R$2292,9,0)</f>
        <v>54.765500000000003</v>
      </c>
      <c r="E18" s="61">
        <f t="shared" si="0"/>
        <v>2</v>
      </c>
      <c r="F18" s="60">
        <f>VLOOKUP($A18,'Return Data'!$B$7:$R$2292,10,0)</f>
        <v>59.248800000000003</v>
      </c>
      <c r="G18" s="61">
        <f t="shared" si="1"/>
        <v>2</v>
      </c>
      <c r="H18" s="60">
        <f>VLOOKUP($A18,'Return Data'!$B$7:$R$2292,11,0)</f>
        <v>23.748200000000001</v>
      </c>
      <c r="I18" s="61">
        <f t="shared" si="2"/>
        <v>4</v>
      </c>
      <c r="J18" s="60">
        <f>VLOOKUP($A18,'Return Data'!$B$7:$R$2292,12,0)</f>
        <v>13.8674</v>
      </c>
      <c r="K18" s="61">
        <f t="shared" si="3"/>
        <v>7</v>
      </c>
      <c r="L18" s="60">
        <f>VLOOKUP($A18,'Return Data'!$B$7:$R$2292,13,0)</f>
        <v>20.262799999999999</v>
      </c>
      <c r="M18" s="61">
        <f t="shared" si="4"/>
        <v>6</v>
      </c>
      <c r="N18" s="60">
        <f>VLOOKUP($A18,'Return Data'!$B$7:$R$2292,17,0)</f>
        <v>7.5529999999999999</v>
      </c>
      <c r="O18" s="61">
        <f t="shared" si="5"/>
        <v>8</v>
      </c>
      <c r="P18" s="60">
        <f>VLOOKUP($A18,'Return Data'!$B$7:$R$2292,14,0)</f>
        <v>11.142899999999999</v>
      </c>
      <c r="Q18" s="61">
        <f t="shared" si="6"/>
        <v>8</v>
      </c>
      <c r="R18" s="60">
        <f>VLOOKUP($A18,'Return Data'!$B$7:$R$2292,16,0)</f>
        <v>11.0884</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50.586663636363639</v>
      </c>
      <c r="E20" s="83"/>
      <c r="F20" s="84">
        <f>AVERAGE(F8:F18)</f>
        <v>57.120536363636354</v>
      </c>
      <c r="G20" s="83"/>
      <c r="H20" s="84">
        <f>AVERAGE(H8:H18)</f>
        <v>23.078581818181821</v>
      </c>
      <c r="I20" s="83"/>
      <c r="J20" s="84">
        <f>AVERAGE(J8:J18)</f>
        <v>13.65829090909091</v>
      </c>
      <c r="K20" s="83"/>
      <c r="L20" s="84">
        <f>AVERAGE(L8:L18)</f>
        <v>19.977654545454545</v>
      </c>
      <c r="M20" s="83"/>
      <c r="N20" s="84">
        <f>AVERAGE(N8:N18)</f>
        <v>7.7577727272727257</v>
      </c>
      <c r="O20" s="83"/>
      <c r="P20" s="84">
        <f>AVERAGE(P8:P18)</f>
        <v>11.411045454545455</v>
      </c>
      <c r="Q20" s="83"/>
      <c r="R20" s="84">
        <f>AVERAGE(R8:R18)</f>
        <v>9.116018181818184</v>
      </c>
      <c r="S20" s="85"/>
    </row>
    <row r="21" spans="1:19" x14ac:dyDescent="0.3">
      <c r="A21" s="82" t="s">
        <v>28</v>
      </c>
      <c r="B21" s="83"/>
      <c r="C21" s="83"/>
      <c r="D21" s="84">
        <f>MIN(D8:D18)</f>
        <v>38.005800000000001</v>
      </c>
      <c r="E21" s="83"/>
      <c r="F21" s="84">
        <f>MIN(F8:F18)</f>
        <v>52.082599999999999</v>
      </c>
      <c r="G21" s="83"/>
      <c r="H21" s="84">
        <f>MIN(H8:H18)</f>
        <v>20.631599999999999</v>
      </c>
      <c r="I21" s="83"/>
      <c r="J21" s="84">
        <f>MIN(J8:J18)</f>
        <v>12.056100000000001</v>
      </c>
      <c r="K21" s="83"/>
      <c r="L21" s="84">
        <f>MIN(L8:L18)</f>
        <v>18.6174</v>
      </c>
      <c r="M21" s="83"/>
      <c r="N21" s="84">
        <f>MIN(N8:N18)</f>
        <v>7.1551999999999998</v>
      </c>
      <c r="O21" s="83"/>
      <c r="P21" s="84">
        <f>MIN(P8:P18)</f>
        <v>11.045999999999999</v>
      </c>
      <c r="Q21" s="83"/>
      <c r="R21" s="84">
        <f>MIN(R8:R18)</f>
        <v>5.5835999999999997</v>
      </c>
      <c r="S21" s="85"/>
    </row>
    <row r="22" spans="1:19" ht="15" thickBot="1" x14ac:dyDescent="0.35">
      <c r="A22" s="86" t="s">
        <v>29</v>
      </c>
      <c r="B22" s="87"/>
      <c r="C22" s="87"/>
      <c r="D22" s="88">
        <f>MAX(D8:D18)</f>
        <v>54.925699999999999</v>
      </c>
      <c r="E22" s="87"/>
      <c r="F22" s="88">
        <f>MAX(F8:F18)</f>
        <v>59.495699999999999</v>
      </c>
      <c r="G22" s="87"/>
      <c r="H22" s="88">
        <f>MAX(H8:H18)</f>
        <v>24.3383</v>
      </c>
      <c r="I22" s="87"/>
      <c r="J22" s="88">
        <f>MAX(J8:J18)</f>
        <v>14.5692</v>
      </c>
      <c r="K22" s="87"/>
      <c r="L22" s="88">
        <f>MAX(L8:L18)</f>
        <v>20.991399999999999</v>
      </c>
      <c r="M22" s="87"/>
      <c r="N22" s="88">
        <f>MAX(N8:N18)</f>
        <v>8.3321000000000005</v>
      </c>
      <c r="O22" s="87"/>
      <c r="P22" s="88">
        <f>MAX(P8:P18)</f>
        <v>11.813499999999999</v>
      </c>
      <c r="Q22" s="87"/>
      <c r="R22" s="88">
        <f>MAX(R8:R18)</f>
        <v>11.835599999999999</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822</v>
      </c>
      <c r="B8" s="59">
        <f>VLOOKUP($A8,'Return Data'!$B$7:$R$2292,3,0)</f>
        <v>44958</v>
      </c>
      <c r="C8" s="60">
        <f>VLOOKUP($A8,'Return Data'!$B$7:$R$2292,4,0)</f>
        <v>17.3947</v>
      </c>
      <c r="D8" s="60">
        <f>VLOOKUP($A8,'Return Data'!$B$7:$R$2292,9,0)</f>
        <v>55.890900000000002</v>
      </c>
      <c r="E8" s="61">
        <f>RANK(D8,D$8:D$18,0)</f>
        <v>10</v>
      </c>
      <c r="F8" s="60">
        <f>VLOOKUP($A8,'Return Data'!$B$7:$R$2292,10,0)</f>
        <v>53.639899999999997</v>
      </c>
      <c r="G8" s="61">
        <f>RANK(F8,F$8:F$18,0)</f>
        <v>8</v>
      </c>
      <c r="H8" s="60">
        <f>VLOOKUP($A8,'Return Data'!$B$7:$R$2292,11,0)</f>
        <v>20.8596</v>
      </c>
      <c r="I8" s="61">
        <f>RANK(H8,H$8:H$18,0)</f>
        <v>10</v>
      </c>
      <c r="J8" s="60">
        <f>VLOOKUP($A8,'Return Data'!$B$7:$R$2292,12,0)</f>
        <v>12.844799999999999</v>
      </c>
      <c r="K8" s="61">
        <f>RANK(J8,J$8:J$18,0)</f>
        <v>4</v>
      </c>
      <c r="L8" s="60">
        <f>VLOOKUP($A8,'Return Data'!$B$7:$R$2292,13,0)</f>
        <v>18.296700000000001</v>
      </c>
      <c r="M8" s="61">
        <f>RANK(L8,L$8:L$18,0)</f>
        <v>7</v>
      </c>
      <c r="N8" s="60">
        <f>VLOOKUP($A8,'Return Data'!$B$7:$R$2292,17,0)</f>
        <v>7.3300999999999998</v>
      </c>
      <c r="O8" s="61">
        <f>RANK(N8,N$8:N$18,0)</f>
        <v>8</v>
      </c>
      <c r="P8" s="60">
        <f>VLOOKUP($A8,'Return Data'!$B$7:$R$2292,14,0)</f>
        <v>10.3093</v>
      </c>
      <c r="Q8" s="61">
        <f>RANK(P8,P$8:P$18,0)</f>
        <v>10</v>
      </c>
      <c r="R8" s="60">
        <f>VLOOKUP($A8,'Return Data'!$B$7:$R$2292,16,0)</f>
        <v>5.2213000000000003</v>
      </c>
      <c r="S8" s="62">
        <f>RANK(R8,R$8:R$18,0)</f>
        <v>6</v>
      </c>
    </row>
    <row r="9" spans="1:19" x14ac:dyDescent="0.3">
      <c r="A9" s="77" t="s">
        <v>824</v>
      </c>
      <c r="B9" s="59">
        <f>VLOOKUP($A9,'Return Data'!$B$7:$R$2292,3,0)</f>
        <v>44958</v>
      </c>
      <c r="C9" s="60">
        <f>VLOOKUP($A9,'Return Data'!$B$7:$R$2292,4,0)</f>
        <v>17.4297</v>
      </c>
      <c r="D9" s="60">
        <f>VLOOKUP($A9,'Return Data'!$B$7:$R$2292,9,0)</f>
        <v>56.894399999999997</v>
      </c>
      <c r="E9" s="61">
        <f t="shared" ref="E9:E18" si="0">RANK(D9,D$8:D$18,0)</f>
        <v>7</v>
      </c>
      <c r="F9" s="60">
        <f>VLOOKUP($A9,'Return Data'!$B$7:$R$2292,10,0)</f>
        <v>54.110700000000001</v>
      </c>
      <c r="G9" s="61">
        <f t="shared" ref="G9:G18" si="1">RANK(F9,F$8:F$18,0)</f>
        <v>7</v>
      </c>
      <c r="H9" s="60">
        <f>VLOOKUP($A9,'Return Data'!$B$7:$R$2292,11,0)</f>
        <v>22.517399999999999</v>
      </c>
      <c r="I9" s="61">
        <f t="shared" ref="I9:I18" si="2">RANK(H9,H$8:H$18,0)</f>
        <v>7</v>
      </c>
      <c r="J9" s="60">
        <f>VLOOKUP($A9,'Return Data'!$B$7:$R$2292,12,0)</f>
        <v>12.4092</v>
      </c>
      <c r="K9" s="61">
        <f t="shared" ref="K9:K18" si="3">RANK(J9,J$8:J$18,0)</f>
        <v>7</v>
      </c>
      <c r="L9" s="60">
        <f>VLOOKUP($A9,'Return Data'!$B$7:$R$2292,13,0)</f>
        <v>18.256499999999999</v>
      </c>
      <c r="M9" s="61">
        <f t="shared" ref="M9:M18" si="4">RANK(L9,L$8:L$18,0)</f>
        <v>8</v>
      </c>
      <c r="N9" s="60">
        <f>VLOOKUP($A9,'Return Data'!$B$7:$R$2292,17,0)</f>
        <v>7.7046999999999999</v>
      </c>
      <c r="O9" s="61">
        <f t="shared" ref="O9:O18" si="5">RANK(N9,N$8:N$18,0)</f>
        <v>3</v>
      </c>
      <c r="P9" s="60">
        <f>VLOOKUP($A9,'Return Data'!$B$7:$R$2292,14,0)</f>
        <v>11.3292</v>
      </c>
      <c r="Q9" s="61">
        <f t="shared" ref="Q9:Q18" si="6">RANK(P9,P$8:P$18,0)</f>
        <v>1</v>
      </c>
      <c r="R9" s="60">
        <f>VLOOKUP($A9,'Return Data'!$B$7:$R$2292,16,0)</f>
        <v>5.0427</v>
      </c>
      <c r="S9" s="62">
        <f t="shared" ref="S9:S18" si="7">RANK(R9,R$8:R$18,0)</f>
        <v>7</v>
      </c>
    </row>
    <row r="10" spans="1:19" x14ac:dyDescent="0.3">
      <c r="A10" s="77" t="s">
        <v>825</v>
      </c>
      <c r="B10" s="59">
        <f>VLOOKUP($A10,'Return Data'!$B$7:$R$2292,3,0)</f>
        <v>44958</v>
      </c>
      <c r="C10" s="60">
        <f>VLOOKUP($A10,'Return Data'!$B$7:$R$2292,4,0)</f>
        <v>17.5883</v>
      </c>
      <c r="D10" s="60">
        <f>VLOOKUP($A10,'Return Data'!$B$7:$R$2292,9,0)</f>
        <v>103.56010000000001</v>
      </c>
      <c r="E10" s="61">
        <f t="shared" si="0"/>
        <v>1</v>
      </c>
      <c r="F10" s="60">
        <f>VLOOKUP($A10,'Return Data'!$B$7:$R$2292,10,0)</f>
        <v>118.5261</v>
      </c>
      <c r="G10" s="61">
        <f t="shared" si="1"/>
        <v>1</v>
      </c>
      <c r="H10" s="60">
        <f>VLOOKUP($A10,'Return Data'!$B$7:$R$2292,11,0)</f>
        <v>51.894599999999997</v>
      </c>
      <c r="I10" s="61">
        <f t="shared" si="2"/>
        <v>1</v>
      </c>
      <c r="J10" s="60">
        <f>VLOOKUP($A10,'Return Data'!$B$7:$R$2292,12,0)</f>
        <v>-3.1282999999999999</v>
      </c>
      <c r="K10" s="61">
        <f t="shared" si="3"/>
        <v>11</v>
      </c>
      <c r="L10" s="60">
        <f>VLOOKUP($A10,'Return Data'!$B$7:$R$2292,13,0)</f>
        <v>6.1974</v>
      </c>
      <c r="M10" s="61">
        <f t="shared" si="4"/>
        <v>11</v>
      </c>
      <c r="N10" s="60">
        <f>VLOOKUP($A10,'Return Data'!$B$7:$R$2292,17,0)</f>
        <v>-2.4319000000000002</v>
      </c>
      <c r="O10" s="61">
        <f t="shared" si="5"/>
        <v>11</v>
      </c>
      <c r="P10" s="60">
        <f>VLOOKUP($A10,'Return Data'!$B$7:$R$2292,14,0)</f>
        <v>6.0853000000000002</v>
      </c>
      <c r="Q10" s="61">
        <f t="shared" si="6"/>
        <v>11</v>
      </c>
      <c r="R10" s="60">
        <f>VLOOKUP($A10,'Return Data'!$B$7:$R$2292,16,0)</f>
        <v>3.7360000000000002</v>
      </c>
      <c r="S10" s="62">
        <f t="shared" si="7"/>
        <v>11</v>
      </c>
    </row>
    <row r="11" spans="1:19" x14ac:dyDescent="0.3">
      <c r="A11" s="77" t="s">
        <v>827</v>
      </c>
      <c r="B11" s="59">
        <f>VLOOKUP($A11,'Return Data'!$B$7:$R$2292,3,0)</f>
        <v>44958</v>
      </c>
      <c r="C11" s="60">
        <f>VLOOKUP($A11,'Return Data'!$B$7:$R$2292,4,0)</f>
        <v>17.921199999999999</v>
      </c>
      <c r="D11" s="60">
        <f>VLOOKUP($A11,'Return Data'!$B$7:$R$2292,9,0)</f>
        <v>56.509300000000003</v>
      </c>
      <c r="E11" s="61">
        <f t="shared" si="0"/>
        <v>9</v>
      </c>
      <c r="F11" s="60">
        <f>VLOOKUP($A11,'Return Data'!$B$7:$R$2292,10,0)</f>
        <v>54.844000000000001</v>
      </c>
      <c r="G11" s="61">
        <f t="shared" si="1"/>
        <v>5</v>
      </c>
      <c r="H11" s="60">
        <f>VLOOKUP($A11,'Return Data'!$B$7:$R$2292,11,0)</f>
        <v>22.603899999999999</v>
      </c>
      <c r="I11" s="61">
        <f t="shared" si="2"/>
        <v>5</v>
      </c>
      <c r="J11" s="60">
        <f>VLOOKUP($A11,'Return Data'!$B$7:$R$2292,12,0)</f>
        <v>12.746700000000001</v>
      </c>
      <c r="K11" s="61">
        <f t="shared" si="3"/>
        <v>6</v>
      </c>
      <c r="L11" s="60">
        <f>VLOOKUP($A11,'Return Data'!$B$7:$R$2292,13,0)</f>
        <v>18.408999999999999</v>
      </c>
      <c r="M11" s="61">
        <f t="shared" si="4"/>
        <v>4</v>
      </c>
      <c r="N11" s="60">
        <f>VLOOKUP($A11,'Return Data'!$B$7:$R$2292,17,0)</f>
        <v>7.4733000000000001</v>
      </c>
      <c r="O11" s="61">
        <f t="shared" si="5"/>
        <v>7</v>
      </c>
      <c r="P11" s="60">
        <f>VLOOKUP($A11,'Return Data'!$B$7:$R$2292,14,0)</f>
        <v>11.139200000000001</v>
      </c>
      <c r="Q11" s="61">
        <f t="shared" si="6"/>
        <v>2</v>
      </c>
      <c r="R11" s="60">
        <f>VLOOKUP($A11,'Return Data'!$B$7:$R$2292,16,0)</f>
        <v>5.3175999999999997</v>
      </c>
      <c r="S11" s="62">
        <f t="shared" si="7"/>
        <v>5</v>
      </c>
    </row>
    <row r="12" spans="1:19" x14ac:dyDescent="0.3">
      <c r="A12" s="77" t="s">
        <v>829</v>
      </c>
      <c r="B12" s="59">
        <f>VLOOKUP($A12,'Return Data'!$B$7:$R$2292,3,0)</f>
        <v>44958</v>
      </c>
      <c r="C12" s="60">
        <f>VLOOKUP($A12,'Return Data'!$B$7:$R$2292,4,0)</f>
        <v>18.569800000000001</v>
      </c>
      <c r="D12" s="60">
        <f>VLOOKUP($A12,'Return Data'!$B$7:$R$2292,9,0)</f>
        <v>57.436100000000003</v>
      </c>
      <c r="E12" s="61">
        <f t="shared" si="0"/>
        <v>5</v>
      </c>
      <c r="F12" s="60">
        <f>VLOOKUP($A12,'Return Data'!$B$7:$R$2292,10,0)</f>
        <v>54.546100000000003</v>
      </c>
      <c r="G12" s="61">
        <f t="shared" si="1"/>
        <v>6</v>
      </c>
      <c r="H12" s="60">
        <f>VLOOKUP($A12,'Return Data'!$B$7:$R$2292,11,0)</f>
        <v>23.543099999999999</v>
      </c>
      <c r="I12" s="61">
        <f t="shared" si="2"/>
        <v>2</v>
      </c>
      <c r="J12" s="60">
        <f>VLOOKUP($A12,'Return Data'!$B$7:$R$2292,12,0)</f>
        <v>13.2522</v>
      </c>
      <c r="K12" s="61">
        <f t="shared" si="3"/>
        <v>2</v>
      </c>
      <c r="L12" s="60">
        <f>VLOOKUP($A12,'Return Data'!$B$7:$R$2292,13,0)</f>
        <v>18.8673</v>
      </c>
      <c r="M12" s="61">
        <f t="shared" si="4"/>
        <v>2</v>
      </c>
      <c r="N12" s="60">
        <f>VLOOKUP($A12,'Return Data'!$B$7:$R$2292,17,0)</f>
        <v>7.8037999999999998</v>
      </c>
      <c r="O12" s="61">
        <f t="shared" si="5"/>
        <v>2</v>
      </c>
      <c r="P12" s="60">
        <f>VLOOKUP($A12,'Return Data'!$B$7:$R$2292,14,0)</f>
        <v>11.105</v>
      </c>
      <c r="Q12" s="61">
        <f t="shared" si="6"/>
        <v>4</v>
      </c>
      <c r="R12" s="60">
        <f>VLOOKUP($A12,'Return Data'!$B$7:$R$2292,16,0)</f>
        <v>5.6211000000000002</v>
      </c>
      <c r="S12" s="62">
        <f t="shared" si="7"/>
        <v>4</v>
      </c>
    </row>
    <row r="13" spans="1:19" x14ac:dyDescent="0.3">
      <c r="A13" s="77" t="s">
        <v>831</v>
      </c>
      <c r="B13" s="59">
        <f>VLOOKUP($A13,'Return Data'!$B$7:$R$2292,3,0)</f>
        <v>44958</v>
      </c>
      <c r="C13" s="60">
        <f>VLOOKUP($A13,'Return Data'!$B$7:$R$2292,4,0)</f>
        <v>15.4968</v>
      </c>
      <c r="D13" s="60">
        <f>VLOOKUP($A13,'Return Data'!$B$7:$R$2292,9,0)</f>
        <v>56.717799999999997</v>
      </c>
      <c r="E13" s="61">
        <f t="shared" si="0"/>
        <v>8</v>
      </c>
      <c r="F13" s="60">
        <f>VLOOKUP($A13,'Return Data'!$B$7:$R$2292,10,0)</f>
        <v>53.631300000000003</v>
      </c>
      <c r="G13" s="61">
        <f t="shared" si="1"/>
        <v>9</v>
      </c>
      <c r="H13" s="60">
        <f>VLOOKUP($A13,'Return Data'!$B$7:$R$2292,11,0)</f>
        <v>21.962399999999999</v>
      </c>
      <c r="I13" s="61">
        <f t="shared" si="2"/>
        <v>9</v>
      </c>
      <c r="J13" s="60">
        <f>VLOOKUP($A13,'Return Data'!$B$7:$R$2292,12,0)</f>
        <v>12.183400000000001</v>
      </c>
      <c r="K13" s="61">
        <f t="shared" si="3"/>
        <v>8</v>
      </c>
      <c r="L13" s="60">
        <f>VLOOKUP($A13,'Return Data'!$B$7:$R$2292,13,0)</f>
        <v>18.386600000000001</v>
      </c>
      <c r="M13" s="61">
        <f t="shared" si="4"/>
        <v>5</v>
      </c>
      <c r="N13" s="60">
        <f>VLOOKUP($A13,'Return Data'!$B$7:$R$2292,17,0)</f>
        <v>7.5140000000000002</v>
      </c>
      <c r="O13" s="61">
        <f t="shared" si="5"/>
        <v>6</v>
      </c>
      <c r="P13" s="60">
        <f>VLOOKUP($A13,'Return Data'!$B$7:$R$2292,14,0)</f>
        <v>10.6196</v>
      </c>
      <c r="Q13" s="61">
        <f t="shared" si="6"/>
        <v>9</v>
      </c>
      <c r="R13" s="60">
        <f>VLOOKUP($A13,'Return Data'!$B$7:$R$2292,16,0)</f>
        <v>4.2709000000000001</v>
      </c>
      <c r="S13" s="62">
        <f t="shared" si="7"/>
        <v>10</v>
      </c>
    </row>
    <row r="14" spans="1:19" x14ac:dyDescent="0.3">
      <c r="A14" s="77" t="s">
        <v>833</v>
      </c>
      <c r="B14" s="59">
        <f>VLOOKUP($A14,'Return Data'!$B$7:$R$2292,3,0)</f>
        <v>44958</v>
      </c>
      <c r="C14" s="60">
        <f>VLOOKUP($A14,'Return Data'!$B$7:$R$2292,4,0)</f>
        <v>16.9635</v>
      </c>
      <c r="D14" s="60">
        <f>VLOOKUP($A14,'Return Data'!$B$7:$R$2292,9,0)</f>
        <v>58.504600000000003</v>
      </c>
      <c r="E14" s="61">
        <f t="shared" si="0"/>
        <v>4</v>
      </c>
      <c r="F14" s="60">
        <f>VLOOKUP($A14,'Return Data'!$B$7:$R$2292,10,0)</f>
        <v>55.779600000000002</v>
      </c>
      <c r="G14" s="61">
        <f t="shared" si="1"/>
        <v>2</v>
      </c>
      <c r="H14" s="60">
        <f>VLOOKUP($A14,'Return Data'!$B$7:$R$2292,11,0)</f>
        <v>20.623200000000001</v>
      </c>
      <c r="I14" s="61">
        <f t="shared" si="2"/>
        <v>11</v>
      </c>
      <c r="J14" s="60">
        <f>VLOOKUP($A14,'Return Data'!$B$7:$R$2292,12,0)</f>
        <v>12.0426</v>
      </c>
      <c r="K14" s="61">
        <f t="shared" si="3"/>
        <v>9</v>
      </c>
      <c r="L14" s="60">
        <f>VLOOKUP($A14,'Return Data'!$B$7:$R$2292,13,0)</f>
        <v>17.732600000000001</v>
      </c>
      <c r="M14" s="61">
        <f t="shared" si="4"/>
        <v>9</v>
      </c>
      <c r="N14" s="60">
        <f>VLOOKUP($A14,'Return Data'!$B$7:$R$2292,17,0)</f>
        <v>6.9158999999999997</v>
      </c>
      <c r="O14" s="61">
        <f t="shared" si="5"/>
        <v>10</v>
      </c>
      <c r="P14" s="60">
        <f>VLOOKUP($A14,'Return Data'!$B$7:$R$2292,14,0)</f>
        <v>10.799799999999999</v>
      </c>
      <c r="Q14" s="61">
        <f t="shared" si="6"/>
        <v>8</v>
      </c>
      <c r="R14" s="60">
        <f>VLOOKUP($A14,'Return Data'!$B$7:$R$2292,16,0)</f>
        <v>4.8461999999999996</v>
      </c>
      <c r="S14" s="62">
        <f t="shared" si="7"/>
        <v>9</v>
      </c>
    </row>
    <row r="15" spans="1:19" x14ac:dyDescent="0.3">
      <c r="A15" s="77" t="s">
        <v>835</v>
      </c>
      <c r="B15" s="59">
        <f>VLOOKUP($A15,'Return Data'!$B$7:$R$2292,3,0)</f>
        <v>44958</v>
      </c>
      <c r="C15" s="60">
        <f>VLOOKUP($A15,'Return Data'!$B$7:$R$2292,4,0)</f>
        <v>23.0625</v>
      </c>
      <c r="D15" s="60">
        <f>VLOOKUP($A15,'Return Data'!$B$7:$R$2292,9,0)</f>
        <v>52.764499999999998</v>
      </c>
      <c r="E15" s="61">
        <f t="shared" si="0"/>
        <v>11</v>
      </c>
      <c r="F15" s="60">
        <f>VLOOKUP($A15,'Return Data'!$B$7:$R$2292,10,0)</f>
        <v>53.3977</v>
      </c>
      <c r="G15" s="61">
        <f t="shared" si="1"/>
        <v>10</v>
      </c>
      <c r="H15" s="60">
        <f>VLOOKUP($A15,'Return Data'!$B$7:$R$2292,11,0)</f>
        <v>22.026700000000002</v>
      </c>
      <c r="I15" s="61">
        <f t="shared" si="2"/>
        <v>8</v>
      </c>
      <c r="J15" s="60">
        <f>VLOOKUP($A15,'Return Data'!$B$7:$R$2292,12,0)</f>
        <v>12.0045</v>
      </c>
      <c r="K15" s="61">
        <f t="shared" si="3"/>
        <v>10</v>
      </c>
      <c r="L15" s="60">
        <f>VLOOKUP($A15,'Return Data'!$B$7:$R$2292,13,0)</f>
        <v>17.555499999999999</v>
      </c>
      <c r="M15" s="61">
        <f t="shared" si="4"/>
        <v>10</v>
      </c>
      <c r="N15" s="60">
        <f>VLOOKUP($A15,'Return Data'!$B$7:$R$2292,17,0)</f>
        <v>7.0765000000000002</v>
      </c>
      <c r="O15" s="61">
        <f t="shared" si="5"/>
        <v>9</v>
      </c>
      <c r="P15" s="60">
        <f>VLOOKUP($A15,'Return Data'!$B$7:$R$2292,14,0)</f>
        <v>10.849600000000001</v>
      </c>
      <c r="Q15" s="61">
        <f t="shared" si="6"/>
        <v>6</v>
      </c>
      <c r="R15" s="60">
        <f>VLOOKUP($A15,'Return Data'!$B$7:$R$2292,16,0)</f>
        <v>7.2961999999999998</v>
      </c>
      <c r="S15" s="62">
        <f t="shared" si="7"/>
        <v>1</v>
      </c>
    </row>
    <row r="16" spans="1:19" x14ac:dyDescent="0.3">
      <c r="A16" s="77" t="s">
        <v>837</v>
      </c>
      <c r="B16" s="59">
        <f>VLOOKUP($A16,'Return Data'!$B$7:$R$2292,3,0)</f>
        <v>44958</v>
      </c>
      <c r="C16" s="60">
        <f>VLOOKUP($A16,'Return Data'!$B$7:$R$2292,4,0)</f>
        <v>23.008800000000001</v>
      </c>
      <c r="D16" s="60">
        <f>VLOOKUP($A16,'Return Data'!$B$7:$R$2292,9,0)</f>
        <v>61.496600000000001</v>
      </c>
      <c r="E16" s="61">
        <f t="shared" si="0"/>
        <v>2</v>
      </c>
      <c r="F16" s="60">
        <f>VLOOKUP($A16,'Return Data'!$B$7:$R$2292,10,0)</f>
        <v>55.448399999999999</v>
      </c>
      <c r="G16" s="61">
        <f t="shared" si="1"/>
        <v>3</v>
      </c>
      <c r="H16" s="60">
        <f>VLOOKUP($A16,'Return Data'!$B$7:$R$2292,11,0)</f>
        <v>22.88</v>
      </c>
      <c r="I16" s="61">
        <f t="shared" si="2"/>
        <v>4</v>
      </c>
      <c r="J16" s="60">
        <f>VLOOKUP($A16,'Return Data'!$B$7:$R$2292,12,0)</f>
        <v>13.146000000000001</v>
      </c>
      <c r="K16" s="61">
        <f t="shared" si="3"/>
        <v>3</v>
      </c>
      <c r="L16" s="60">
        <f>VLOOKUP($A16,'Return Data'!$B$7:$R$2292,13,0)</f>
        <v>18.415900000000001</v>
      </c>
      <c r="M16" s="61">
        <f t="shared" si="4"/>
        <v>3</v>
      </c>
      <c r="N16" s="60">
        <f>VLOOKUP($A16,'Return Data'!$B$7:$R$2292,17,0)</f>
        <v>7.5952999999999999</v>
      </c>
      <c r="O16" s="61">
        <f t="shared" si="5"/>
        <v>5</v>
      </c>
      <c r="P16" s="60">
        <f>VLOOKUP($A16,'Return Data'!$B$7:$R$2292,14,0)</f>
        <v>10.846500000000001</v>
      </c>
      <c r="Q16" s="61">
        <f t="shared" si="6"/>
        <v>7</v>
      </c>
      <c r="R16" s="60">
        <f>VLOOKUP($A16,'Return Data'!$B$7:$R$2292,16,0)</f>
        <v>7.2439</v>
      </c>
      <c r="S16" s="62">
        <f t="shared" si="7"/>
        <v>3</v>
      </c>
    </row>
    <row r="17" spans="1:19" x14ac:dyDescent="0.3">
      <c r="A17" s="77" t="s">
        <v>839</v>
      </c>
      <c r="B17" s="59">
        <f>VLOOKUP($A17,'Return Data'!$B$7:$R$2292,3,0)</f>
        <v>44958</v>
      </c>
      <c r="C17" s="60">
        <f>VLOOKUP($A17,'Return Data'!$B$7:$R$2292,4,0)</f>
        <v>22.783899999999999</v>
      </c>
      <c r="D17" s="60">
        <f>VLOOKUP($A17,'Return Data'!$B$7:$R$2292,9,0)</f>
        <v>61.207000000000001</v>
      </c>
      <c r="E17" s="61">
        <f t="shared" si="0"/>
        <v>3</v>
      </c>
      <c r="F17" s="60">
        <f>VLOOKUP($A17,'Return Data'!$B$7:$R$2292,10,0)</f>
        <v>55.391399999999997</v>
      </c>
      <c r="G17" s="61">
        <f t="shared" si="1"/>
        <v>4</v>
      </c>
      <c r="H17" s="60">
        <f>VLOOKUP($A17,'Return Data'!$B$7:$R$2292,11,0)</f>
        <v>23.177800000000001</v>
      </c>
      <c r="I17" s="61">
        <f t="shared" si="2"/>
        <v>3</v>
      </c>
      <c r="J17" s="60">
        <f>VLOOKUP($A17,'Return Data'!$B$7:$R$2292,12,0)</f>
        <v>13.490399999999999</v>
      </c>
      <c r="K17" s="61">
        <f t="shared" si="3"/>
        <v>1</v>
      </c>
      <c r="L17" s="60">
        <f>VLOOKUP($A17,'Return Data'!$B$7:$R$2292,13,0)</f>
        <v>18.918199999999999</v>
      </c>
      <c r="M17" s="61">
        <f t="shared" si="4"/>
        <v>1</v>
      </c>
      <c r="N17" s="60">
        <f>VLOOKUP($A17,'Return Data'!$B$7:$R$2292,17,0)</f>
        <v>8.0319000000000003</v>
      </c>
      <c r="O17" s="61">
        <f t="shared" si="5"/>
        <v>1</v>
      </c>
      <c r="P17" s="60">
        <f>VLOOKUP($A17,'Return Data'!$B$7:$R$2292,14,0)</f>
        <v>11.125500000000001</v>
      </c>
      <c r="Q17" s="61">
        <f t="shared" si="6"/>
        <v>3</v>
      </c>
      <c r="R17" s="60">
        <f>VLOOKUP($A17,'Return Data'!$B$7:$R$2292,16,0)</f>
        <v>7.2820999999999998</v>
      </c>
      <c r="S17" s="62">
        <f t="shared" si="7"/>
        <v>2</v>
      </c>
    </row>
    <row r="18" spans="1:19" x14ac:dyDescent="0.3">
      <c r="A18" s="77" t="s">
        <v>840</v>
      </c>
      <c r="B18" s="59">
        <f>VLOOKUP($A18,'Return Data'!$B$7:$R$2292,3,0)</f>
        <v>44958</v>
      </c>
      <c r="C18" s="60">
        <f>VLOOKUP($A18,'Return Data'!$B$7:$R$2292,4,0)</f>
        <v>17.429200000000002</v>
      </c>
      <c r="D18" s="60">
        <f>VLOOKUP($A18,'Return Data'!$B$7:$R$2292,9,0)</f>
        <v>57.204900000000002</v>
      </c>
      <c r="E18" s="61">
        <f t="shared" si="0"/>
        <v>6</v>
      </c>
      <c r="F18" s="60">
        <f>VLOOKUP($A18,'Return Data'!$B$7:$R$2292,10,0)</f>
        <v>52.851900000000001</v>
      </c>
      <c r="G18" s="61">
        <f t="shared" si="1"/>
        <v>11</v>
      </c>
      <c r="H18" s="60">
        <f>VLOOKUP($A18,'Return Data'!$B$7:$R$2292,11,0)</f>
        <v>22.5337</v>
      </c>
      <c r="I18" s="61">
        <f t="shared" si="2"/>
        <v>6</v>
      </c>
      <c r="J18" s="60">
        <f>VLOOKUP($A18,'Return Data'!$B$7:$R$2292,12,0)</f>
        <v>12.748799999999999</v>
      </c>
      <c r="K18" s="61">
        <f t="shared" si="3"/>
        <v>5</v>
      </c>
      <c r="L18" s="60">
        <f>VLOOKUP($A18,'Return Data'!$B$7:$R$2292,13,0)</f>
        <v>18.322900000000001</v>
      </c>
      <c r="M18" s="61">
        <f t="shared" si="4"/>
        <v>6</v>
      </c>
      <c r="N18" s="60">
        <f>VLOOKUP($A18,'Return Data'!$B$7:$R$2292,17,0)</f>
        <v>7.6387</v>
      </c>
      <c r="O18" s="61">
        <f t="shared" si="5"/>
        <v>4</v>
      </c>
      <c r="P18" s="60">
        <f>VLOOKUP($A18,'Return Data'!$B$7:$R$2292,14,0)</f>
        <v>10.938599999999999</v>
      </c>
      <c r="Q18" s="61">
        <f t="shared" si="6"/>
        <v>5</v>
      </c>
      <c r="R18" s="60">
        <f>VLOOKUP($A18,'Return Data'!$B$7:$R$2292,16,0)</f>
        <v>4.9953000000000003</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61.653290909090906</v>
      </c>
      <c r="E20" s="83"/>
      <c r="F20" s="84">
        <f>AVERAGE(F8:F18)</f>
        <v>60.197009090909091</v>
      </c>
      <c r="G20" s="83"/>
      <c r="H20" s="84">
        <f>AVERAGE(H8:H18)</f>
        <v>24.965672727272725</v>
      </c>
      <c r="I20" s="83"/>
      <c r="J20" s="84">
        <f>AVERAGE(J8:J18)</f>
        <v>11.249118181818181</v>
      </c>
      <c r="K20" s="83"/>
      <c r="L20" s="84">
        <f>AVERAGE(L8:L18)</f>
        <v>17.214418181818186</v>
      </c>
      <c r="M20" s="83"/>
      <c r="N20" s="84">
        <f>AVERAGE(N8:N18)</f>
        <v>6.6047545454545453</v>
      </c>
      <c r="O20" s="83"/>
      <c r="P20" s="84">
        <f>AVERAGE(P8:P18)</f>
        <v>10.467963636363637</v>
      </c>
      <c r="Q20" s="83"/>
      <c r="R20" s="84">
        <f>AVERAGE(R8:R18)</f>
        <v>5.5339363636363634</v>
      </c>
      <c r="S20" s="85"/>
    </row>
    <row r="21" spans="1:19" x14ac:dyDescent="0.3">
      <c r="A21" s="82" t="s">
        <v>28</v>
      </c>
      <c r="B21" s="83"/>
      <c r="C21" s="83"/>
      <c r="D21" s="84">
        <f>MIN(D8:D18)</f>
        <v>52.764499999999998</v>
      </c>
      <c r="E21" s="83"/>
      <c r="F21" s="84">
        <f>MIN(F8:F18)</f>
        <v>52.851900000000001</v>
      </c>
      <c r="G21" s="83"/>
      <c r="H21" s="84">
        <f>MIN(H8:H18)</f>
        <v>20.623200000000001</v>
      </c>
      <c r="I21" s="83"/>
      <c r="J21" s="84">
        <f>MIN(J8:J18)</f>
        <v>-3.1282999999999999</v>
      </c>
      <c r="K21" s="83"/>
      <c r="L21" s="84">
        <f>MIN(L8:L18)</f>
        <v>6.1974</v>
      </c>
      <c r="M21" s="83"/>
      <c r="N21" s="84">
        <f>MIN(N8:N18)</f>
        <v>-2.4319000000000002</v>
      </c>
      <c r="O21" s="83"/>
      <c r="P21" s="84">
        <f>MIN(P8:P18)</f>
        <v>6.0853000000000002</v>
      </c>
      <c r="Q21" s="83"/>
      <c r="R21" s="84">
        <f>MIN(R8:R18)</f>
        <v>3.7360000000000002</v>
      </c>
      <c r="S21" s="85"/>
    </row>
    <row r="22" spans="1:19" ht="15" thickBot="1" x14ac:dyDescent="0.35">
      <c r="A22" s="86" t="s">
        <v>29</v>
      </c>
      <c r="B22" s="87"/>
      <c r="C22" s="87"/>
      <c r="D22" s="88">
        <f>MAX(D8:D18)</f>
        <v>103.56010000000001</v>
      </c>
      <c r="E22" s="87"/>
      <c r="F22" s="88">
        <f>MAX(F8:F18)</f>
        <v>118.5261</v>
      </c>
      <c r="G22" s="87"/>
      <c r="H22" s="88">
        <f>MAX(H8:H18)</f>
        <v>51.894599999999997</v>
      </c>
      <c r="I22" s="87"/>
      <c r="J22" s="88">
        <f>MAX(J8:J18)</f>
        <v>13.490399999999999</v>
      </c>
      <c r="K22" s="87"/>
      <c r="L22" s="88">
        <f>MAX(L8:L18)</f>
        <v>18.918199999999999</v>
      </c>
      <c r="M22" s="87"/>
      <c r="N22" s="88">
        <f>MAX(N8:N18)</f>
        <v>8.0319000000000003</v>
      </c>
      <c r="O22" s="87"/>
      <c r="P22" s="88">
        <f>MAX(P8:P18)</f>
        <v>11.3292</v>
      </c>
      <c r="Q22" s="87"/>
      <c r="R22" s="88">
        <f>MAX(R8:R18)</f>
        <v>7.2961999999999998</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44958</v>
      </c>
      <c r="C8" s="60">
        <f>VLOOKUP($A8,'Return Data'!$B$7:$R$2292,4,0)</f>
        <v>18.526700000000002</v>
      </c>
      <c r="D8" s="60">
        <f>VLOOKUP($A8,'Return Data'!$B$7:$R$2292,9,0)</f>
        <v>7.5374999999999996</v>
      </c>
      <c r="E8" s="61">
        <f t="shared" ref="E8:E25" si="0">RANK(D8,D$8:D$25,0)</f>
        <v>8</v>
      </c>
      <c r="F8" s="60">
        <f>VLOOKUP($A8,'Return Data'!$B$7:$R$2292,10,0)</f>
        <v>8.0090000000000003</v>
      </c>
      <c r="G8" s="61">
        <f t="shared" ref="G8:G25" si="1">RANK(F8,F$8:F$25,0)</f>
        <v>4</v>
      </c>
      <c r="H8" s="60">
        <f>VLOOKUP($A8,'Return Data'!$B$7:$R$2292,11,0)</f>
        <v>6.7641</v>
      </c>
      <c r="I8" s="61">
        <f t="shared" ref="I8:I25" si="2">RANK(H8,H$8:H$25,0)</f>
        <v>4</v>
      </c>
      <c r="J8" s="60">
        <f>VLOOKUP($A8,'Return Data'!$B$7:$R$2292,12,0)</f>
        <v>9.3017000000000003</v>
      </c>
      <c r="K8" s="61">
        <f t="shared" ref="K8:K25" si="3">RANK(J8,J$8:J$25,0)</f>
        <v>1</v>
      </c>
      <c r="L8" s="60">
        <f>VLOOKUP($A8,'Return Data'!$B$7:$R$2292,13,0)</f>
        <v>8.5609999999999999</v>
      </c>
      <c r="M8" s="61">
        <f t="shared" ref="M8:M25" si="4">RANK(L8,L$8:L$25,0)</f>
        <v>3</v>
      </c>
      <c r="N8" s="60">
        <f>VLOOKUP($A8,'Return Data'!$B$7:$R$2292,17,0)</f>
        <v>7.7150999999999996</v>
      </c>
      <c r="O8" s="61">
        <f t="shared" ref="O8:O23" si="5">RANK(N8,N$8:N$25,0)</f>
        <v>6</v>
      </c>
      <c r="P8" s="60">
        <f>VLOOKUP($A8,'Return Data'!$B$7:$R$2292,14,0)</f>
        <v>8.4139999999999997</v>
      </c>
      <c r="Q8" s="61">
        <f>RANK(P8,P$8:P$25,0)</f>
        <v>3</v>
      </c>
      <c r="R8" s="60">
        <f>VLOOKUP($A8,'Return Data'!$B$7:$R$2292,16,0)</f>
        <v>8.2161000000000008</v>
      </c>
      <c r="S8" s="62">
        <f t="shared" ref="S8:S25" si="6">RANK(R8,R$8:R$25,0)</f>
        <v>5</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44958</v>
      </c>
      <c r="C10" s="60">
        <f>VLOOKUP($A10,'Return Data'!$B$7:$R$2292,4,0)</f>
        <v>19.555800000000001</v>
      </c>
      <c r="D10" s="60">
        <f>VLOOKUP($A10,'Return Data'!$B$7:$R$2292,9,0)</f>
        <v>7.8148</v>
      </c>
      <c r="E10" s="61">
        <f t="shared" si="0"/>
        <v>4</v>
      </c>
      <c r="F10" s="60">
        <f>VLOOKUP($A10,'Return Data'!$B$7:$R$2292,10,0)</f>
        <v>7.9781000000000004</v>
      </c>
      <c r="G10" s="61">
        <f t="shared" si="1"/>
        <v>5</v>
      </c>
      <c r="H10" s="60">
        <f>VLOOKUP($A10,'Return Data'!$B$7:$R$2292,11,0)</f>
        <v>6.5773000000000001</v>
      </c>
      <c r="I10" s="61">
        <f t="shared" si="2"/>
        <v>6</v>
      </c>
      <c r="J10" s="60">
        <f>VLOOKUP($A10,'Return Data'!$B$7:$R$2292,12,0)</f>
        <v>5.4630999999999998</v>
      </c>
      <c r="K10" s="61">
        <f t="shared" si="3"/>
        <v>4</v>
      </c>
      <c r="L10" s="60">
        <f>VLOOKUP($A10,'Return Data'!$B$7:$R$2292,13,0)</f>
        <v>5.3761000000000001</v>
      </c>
      <c r="M10" s="61">
        <f t="shared" si="4"/>
        <v>6</v>
      </c>
      <c r="N10" s="60">
        <f>VLOOKUP($A10,'Return Data'!$B$7:$R$2292,17,0)</f>
        <v>6.1460999999999997</v>
      </c>
      <c r="O10" s="61">
        <f t="shared" si="5"/>
        <v>10</v>
      </c>
      <c r="P10" s="60">
        <f>VLOOKUP($A10,'Return Data'!$B$7:$R$2292,14,0)</f>
        <v>6.9955999999999996</v>
      </c>
      <c r="Q10" s="61">
        <f t="shared" ref="Q10:Q23" si="7">RANK(P10,P$8:P$25,0)</f>
        <v>6</v>
      </c>
      <c r="R10" s="60">
        <f>VLOOKUP($A10,'Return Data'!$B$7:$R$2292,16,0)</f>
        <v>8.1539999999999999</v>
      </c>
      <c r="S10" s="62">
        <f t="shared" si="6"/>
        <v>7</v>
      </c>
    </row>
    <row r="11" spans="1:19" x14ac:dyDescent="0.3">
      <c r="A11" s="77" t="s">
        <v>1964</v>
      </c>
      <c r="B11" s="59">
        <f>VLOOKUP($A11,'Return Data'!$B$7:$R$2292,3,0)</f>
        <v>44958</v>
      </c>
      <c r="C11" s="60">
        <f>VLOOKUP($A11,'Return Data'!$B$7:$R$2292,4,0)</f>
        <v>10.761200000000001</v>
      </c>
      <c r="D11" s="60">
        <f>VLOOKUP($A11,'Return Data'!$B$7:$R$2292,9,0)</f>
        <v>4.7586000000000004</v>
      </c>
      <c r="E11" s="61">
        <f t="shared" si="0"/>
        <v>15</v>
      </c>
      <c r="F11" s="60">
        <f>VLOOKUP($A11,'Return Data'!$B$7:$R$2292,10,0)</f>
        <v>5.6727999999999996</v>
      </c>
      <c r="G11" s="61">
        <f t="shared" si="1"/>
        <v>15</v>
      </c>
      <c r="H11" s="60">
        <f>VLOOKUP($A11,'Return Data'!$B$7:$R$2292,11,0)</f>
        <v>4.6543000000000001</v>
      </c>
      <c r="I11" s="61">
        <f t="shared" si="2"/>
        <v>16</v>
      </c>
      <c r="J11" s="60">
        <f>VLOOKUP($A11,'Return Data'!$B$7:$R$2292,12,0)</f>
        <v>4.0964999999999998</v>
      </c>
      <c r="K11" s="61">
        <f t="shared" si="3"/>
        <v>15</v>
      </c>
      <c r="L11" s="60">
        <f>VLOOKUP($A11,'Return Data'!$B$7:$R$2292,13,0)</f>
        <v>131.53319999999999</v>
      </c>
      <c r="M11" s="61">
        <f t="shared" si="4"/>
        <v>1</v>
      </c>
      <c r="N11" s="60">
        <f>VLOOKUP($A11,'Return Data'!$B$7:$R$2292,17,0)</f>
        <v>63.578200000000002</v>
      </c>
      <c r="O11" s="61">
        <f t="shared" si="5"/>
        <v>1</v>
      </c>
      <c r="P11" s="60">
        <f>VLOOKUP($A11,'Return Data'!$B$7:$R$2292,14,0)</f>
        <v>13.8894</v>
      </c>
      <c r="Q11" s="61">
        <f t="shared" si="7"/>
        <v>1</v>
      </c>
      <c r="R11" s="60">
        <f>VLOOKUP($A11,'Return Data'!$B$7:$R$2292,16,0)</f>
        <v>0.92889999999999995</v>
      </c>
      <c r="S11" s="62">
        <f t="shared" si="6"/>
        <v>16</v>
      </c>
    </row>
    <row r="12" spans="1:19" x14ac:dyDescent="0.3">
      <c r="A12" s="77" t="s">
        <v>1936</v>
      </c>
      <c r="B12" s="59">
        <f>VLOOKUP($A12,'Return Data'!$B$7:$R$2292,3,0)</f>
        <v>44958</v>
      </c>
      <c r="C12" s="60">
        <f>VLOOKUP($A12,'Return Data'!$B$7:$R$2292,4,0)</f>
        <v>19.851600000000001</v>
      </c>
      <c r="D12" s="60">
        <f>VLOOKUP($A12,'Return Data'!$B$7:$R$2292,9,0)</f>
        <v>7.1045999999999996</v>
      </c>
      <c r="E12" s="61">
        <f t="shared" si="0"/>
        <v>9</v>
      </c>
      <c r="F12" s="60">
        <f>VLOOKUP($A12,'Return Data'!$B$7:$R$2292,10,0)</f>
        <v>7.5058999999999996</v>
      </c>
      <c r="G12" s="61">
        <f t="shared" si="1"/>
        <v>11</v>
      </c>
      <c r="H12" s="60">
        <f>VLOOKUP($A12,'Return Data'!$B$7:$R$2292,11,0)</f>
        <v>7.3987999999999996</v>
      </c>
      <c r="I12" s="61">
        <f t="shared" si="2"/>
        <v>1</v>
      </c>
      <c r="J12" s="60">
        <f>VLOOKUP($A12,'Return Data'!$B$7:$R$2292,12,0)</f>
        <v>5.7469999999999999</v>
      </c>
      <c r="K12" s="61">
        <f t="shared" si="3"/>
        <v>2</v>
      </c>
      <c r="L12" s="60">
        <f>VLOOKUP($A12,'Return Data'!$B$7:$R$2292,13,0)</f>
        <v>5.7027000000000001</v>
      </c>
      <c r="M12" s="61">
        <f t="shared" si="4"/>
        <v>5</v>
      </c>
      <c r="N12" s="60">
        <f>VLOOKUP($A12,'Return Data'!$B$7:$R$2292,17,0)</f>
        <v>12.4696</v>
      </c>
      <c r="O12" s="61">
        <f t="shared" si="5"/>
        <v>3</v>
      </c>
      <c r="P12" s="60">
        <f>VLOOKUP($A12,'Return Data'!$B$7:$R$2292,14,0)</f>
        <v>9.1526999999999994</v>
      </c>
      <c r="Q12" s="61">
        <f t="shared" si="7"/>
        <v>2</v>
      </c>
      <c r="R12" s="60">
        <f>VLOOKUP($A12,'Return Data'!$B$7:$R$2292,16,0)</f>
        <v>8.9143000000000008</v>
      </c>
      <c r="S12" s="62">
        <f t="shared" si="6"/>
        <v>2</v>
      </c>
    </row>
    <row r="13" spans="1:19" x14ac:dyDescent="0.3">
      <c r="A13" s="77" t="s">
        <v>636</v>
      </c>
      <c r="B13" s="59">
        <f>VLOOKUP($A13,'Return Data'!$B$7:$R$2292,3,0)</f>
        <v>44958</v>
      </c>
      <c r="C13" s="60">
        <f>VLOOKUP($A13,'Return Data'!$B$7:$R$2292,4,0)</f>
        <v>36.271900000000002</v>
      </c>
      <c r="D13" s="60">
        <f>VLOOKUP($A13,'Return Data'!$B$7:$R$2292,9,0)</f>
        <v>7.0145999999999997</v>
      </c>
      <c r="E13" s="61">
        <f t="shared" si="0"/>
        <v>11</v>
      </c>
      <c r="F13" s="60">
        <f>VLOOKUP($A13,'Return Data'!$B$7:$R$2292,10,0)</f>
        <v>7.6344000000000003</v>
      </c>
      <c r="G13" s="61">
        <f t="shared" si="1"/>
        <v>9</v>
      </c>
      <c r="H13" s="60">
        <f>VLOOKUP($A13,'Return Data'!$B$7:$R$2292,11,0)</f>
        <v>5.5805999999999996</v>
      </c>
      <c r="I13" s="61">
        <f t="shared" si="2"/>
        <v>13</v>
      </c>
      <c r="J13" s="60">
        <f>VLOOKUP($A13,'Return Data'!$B$7:$R$2292,12,0)</f>
        <v>4.4744999999999999</v>
      </c>
      <c r="K13" s="61">
        <f t="shared" si="3"/>
        <v>13</v>
      </c>
      <c r="L13" s="60">
        <f>VLOOKUP($A13,'Return Data'!$B$7:$R$2292,13,0)</f>
        <v>10.7441</v>
      </c>
      <c r="M13" s="61">
        <f t="shared" si="4"/>
        <v>2</v>
      </c>
      <c r="N13" s="60">
        <f>VLOOKUP($A13,'Return Data'!$B$7:$R$2292,17,0)</f>
        <v>7.0247999999999999</v>
      </c>
      <c r="O13" s="61">
        <f t="shared" si="5"/>
        <v>8</v>
      </c>
      <c r="P13" s="60">
        <f>VLOOKUP($A13,'Return Data'!$B$7:$R$2292,14,0)</f>
        <v>6.3613</v>
      </c>
      <c r="Q13" s="61">
        <f t="shared" si="7"/>
        <v>9</v>
      </c>
      <c r="R13" s="60">
        <f>VLOOKUP($A13,'Return Data'!$B$7:$R$2292,16,0)</f>
        <v>7.0728999999999997</v>
      </c>
      <c r="S13" s="62">
        <f t="shared" si="6"/>
        <v>11</v>
      </c>
    </row>
    <row r="14" spans="1:19" x14ac:dyDescent="0.3">
      <c r="A14" s="77" t="s">
        <v>639</v>
      </c>
      <c r="B14" s="59">
        <f>VLOOKUP($A14,'Return Data'!$B$7:$R$2292,3,0)</f>
        <v>44958</v>
      </c>
      <c r="C14" s="60">
        <f>VLOOKUP($A14,'Return Data'!$B$7:$R$2292,4,0)</f>
        <v>24.710999999999999</v>
      </c>
      <c r="D14" s="60">
        <f>VLOOKUP($A14,'Return Data'!$B$7:$R$2292,9,0)</f>
        <v>16.310300000000002</v>
      </c>
      <c r="E14" s="61">
        <f t="shared" si="0"/>
        <v>1</v>
      </c>
      <c r="F14" s="60">
        <f>VLOOKUP($A14,'Return Data'!$B$7:$R$2292,10,0)</f>
        <v>10.738099999999999</v>
      </c>
      <c r="G14" s="61">
        <f t="shared" si="1"/>
        <v>1</v>
      </c>
      <c r="H14" s="60">
        <f>VLOOKUP($A14,'Return Data'!$B$7:$R$2292,11,0)</f>
        <v>5.2378999999999998</v>
      </c>
      <c r="I14" s="61">
        <f t="shared" si="2"/>
        <v>14</v>
      </c>
      <c r="J14" s="60">
        <f>VLOOKUP($A14,'Return Data'!$B$7:$R$2292,12,0)</f>
        <v>4.3757999999999999</v>
      </c>
      <c r="K14" s="61">
        <f t="shared" si="3"/>
        <v>14</v>
      </c>
      <c r="L14" s="60">
        <f>VLOOKUP($A14,'Return Data'!$B$7:$R$2292,13,0)</f>
        <v>2.6669</v>
      </c>
      <c r="M14" s="61">
        <f t="shared" si="4"/>
        <v>15</v>
      </c>
      <c r="N14" s="60">
        <f>VLOOKUP($A14,'Return Data'!$B$7:$R$2292,17,0)</f>
        <v>7.6245000000000003</v>
      </c>
      <c r="O14" s="61">
        <f t="shared" si="5"/>
        <v>7</v>
      </c>
      <c r="P14" s="60">
        <f>VLOOKUP($A14,'Return Data'!$B$7:$R$2292,14,0)</f>
        <v>6.7545999999999999</v>
      </c>
      <c r="Q14" s="61">
        <f t="shared" si="7"/>
        <v>8</v>
      </c>
      <c r="R14" s="60">
        <f>VLOOKUP($A14,'Return Data'!$B$7:$R$2292,16,0)</f>
        <v>8.0424000000000007</v>
      </c>
      <c r="S14" s="62">
        <f t="shared" si="6"/>
        <v>8</v>
      </c>
    </row>
    <row r="15" spans="1:19" x14ac:dyDescent="0.3">
      <c r="A15" s="77" t="s">
        <v>647</v>
      </c>
      <c r="B15" s="59">
        <f>VLOOKUP($A15,'Return Data'!$B$7:$R$2292,3,0)</f>
        <v>44958</v>
      </c>
      <c r="C15" s="60">
        <f>VLOOKUP($A15,'Return Data'!$B$7:$R$2292,4,0)</f>
        <v>21.379899999999999</v>
      </c>
      <c r="D15" s="60">
        <f>VLOOKUP($A15,'Return Data'!$B$7:$R$2292,9,0)</f>
        <v>7.0075000000000003</v>
      </c>
      <c r="E15" s="61">
        <f t="shared" si="0"/>
        <v>12</v>
      </c>
      <c r="F15" s="60">
        <f>VLOOKUP($A15,'Return Data'!$B$7:$R$2292,10,0)</f>
        <v>7.4794</v>
      </c>
      <c r="G15" s="61">
        <f t="shared" si="1"/>
        <v>12</v>
      </c>
      <c r="H15" s="60">
        <f>VLOOKUP($A15,'Return Data'!$B$7:$R$2292,11,0)</f>
        <v>6.4215</v>
      </c>
      <c r="I15" s="61">
        <f t="shared" si="2"/>
        <v>9</v>
      </c>
      <c r="J15" s="60">
        <f>VLOOKUP($A15,'Return Data'!$B$7:$R$2292,12,0)</f>
        <v>5.0594000000000001</v>
      </c>
      <c r="K15" s="61">
        <f t="shared" si="3"/>
        <v>10</v>
      </c>
      <c r="L15" s="60">
        <f>VLOOKUP($A15,'Return Data'!$B$7:$R$2292,13,0)</f>
        <v>4.9614000000000003</v>
      </c>
      <c r="M15" s="61">
        <f t="shared" si="4"/>
        <v>10</v>
      </c>
      <c r="N15" s="60">
        <f>VLOOKUP($A15,'Return Data'!$B$7:$R$2292,17,0)</f>
        <v>6.1200999999999999</v>
      </c>
      <c r="O15" s="61">
        <f t="shared" si="5"/>
        <v>11</v>
      </c>
      <c r="P15" s="60">
        <f>VLOOKUP($A15,'Return Data'!$B$7:$R$2292,14,0)</f>
        <v>7.6059999999999999</v>
      </c>
      <c r="Q15" s="61">
        <f t="shared" si="7"/>
        <v>4</v>
      </c>
      <c r="R15" s="60">
        <f>VLOOKUP($A15,'Return Data'!$B$7:$R$2292,16,0)</f>
        <v>8.9517000000000007</v>
      </c>
      <c r="S15" s="62">
        <f t="shared" si="6"/>
        <v>1</v>
      </c>
    </row>
    <row r="16" spans="1:19" x14ac:dyDescent="0.3">
      <c r="A16" s="102" t="s">
        <v>2021</v>
      </c>
      <c r="B16" s="59">
        <f>VLOOKUP($A16,'Return Data'!$B$7:$R$2292,3,0)</f>
        <v>44958</v>
      </c>
      <c r="C16" s="60">
        <f>VLOOKUP($A16,'Return Data'!$B$7:$R$2292,4,0)</f>
        <v>25.8841</v>
      </c>
      <c r="D16" s="60">
        <f>VLOOKUP($A16,'Return Data'!$B$7:$R$2292,9,0)</f>
        <v>7.8754999999999997</v>
      </c>
      <c r="E16" s="61">
        <f t="shared" si="0"/>
        <v>2</v>
      </c>
      <c r="F16" s="60">
        <f>VLOOKUP($A16,'Return Data'!$B$7:$R$2292,10,0)</f>
        <v>7.8243</v>
      </c>
      <c r="G16" s="61">
        <f t="shared" si="1"/>
        <v>6</v>
      </c>
      <c r="H16" s="60">
        <f>VLOOKUP($A16,'Return Data'!$B$7:$R$2292,11,0)</f>
        <v>6.6452999999999998</v>
      </c>
      <c r="I16" s="61">
        <f t="shared" si="2"/>
        <v>5</v>
      </c>
      <c r="J16" s="60">
        <f>VLOOKUP($A16,'Return Data'!$B$7:$R$2292,12,0)</f>
        <v>5.0915999999999997</v>
      </c>
      <c r="K16" s="61">
        <f t="shared" si="3"/>
        <v>9</v>
      </c>
      <c r="L16" s="60">
        <f>VLOOKUP($A16,'Return Data'!$B$7:$R$2292,13,0)</f>
        <v>4.8402000000000003</v>
      </c>
      <c r="M16" s="61">
        <f t="shared" si="4"/>
        <v>11</v>
      </c>
      <c r="N16" s="60">
        <f>VLOOKUP($A16,'Return Data'!$B$7:$R$2292,17,0)</f>
        <v>5.7473000000000001</v>
      </c>
      <c r="O16" s="61">
        <f t="shared" si="5"/>
        <v>12</v>
      </c>
      <c r="P16" s="60">
        <f>VLOOKUP($A16,'Return Data'!$B$7:$R$2292,14,0)</f>
        <v>5.4408000000000003</v>
      </c>
      <c r="Q16" s="61">
        <f t="shared" si="7"/>
        <v>13</v>
      </c>
      <c r="R16" s="60">
        <f>VLOOKUP($A16,'Return Data'!$B$7:$R$2292,16,0)</f>
        <v>7.1738999999999997</v>
      </c>
      <c r="S16" s="62">
        <f t="shared" si="6"/>
        <v>9</v>
      </c>
    </row>
    <row r="17" spans="1:19" x14ac:dyDescent="0.3">
      <c r="A17" s="77" t="s">
        <v>649</v>
      </c>
      <c r="B17" s="59">
        <f>VLOOKUP($A17,'Return Data'!$B$7:$R$2292,3,0)</f>
        <v>44958</v>
      </c>
      <c r="C17" s="60">
        <f>VLOOKUP($A17,'Return Data'!$B$7:$R$2292,4,0)</f>
        <v>28.375499999999999</v>
      </c>
      <c r="D17" s="60">
        <f>VLOOKUP($A17,'Return Data'!$B$7:$R$2292,9,0)</f>
        <v>5.0198</v>
      </c>
      <c r="E17" s="61">
        <f t="shared" si="0"/>
        <v>14</v>
      </c>
      <c r="F17" s="60">
        <f>VLOOKUP($A17,'Return Data'!$B$7:$R$2292,10,0)</f>
        <v>6.7544000000000004</v>
      </c>
      <c r="G17" s="61">
        <f t="shared" si="1"/>
        <v>14</v>
      </c>
      <c r="H17" s="60">
        <f>VLOOKUP($A17,'Return Data'!$B$7:$R$2292,11,0)</f>
        <v>6.0774999999999997</v>
      </c>
      <c r="I17" s="61">
        <f t="shared" si="2"/>
        <v>11</v>
      </c>
      <c r="J17" s="60">
        <f>VLOOKUP($A17,'Return Data'!$B$7:$R$2292,12,0)</f>
        <v>5.6867999999999999</v>
      </c>
      <c r="K17" s="61">
        <f t="shared" si="3"/>
        <v>3</v>
      </c>
      <c r="L17" s="60">
        <f>VLOOKUP($A17,'Return Data'!$B$7:$R$2292,13,0)</f>
        <v>5.8089000000000004</v>
      </c>
      <c r="M17" s="61">
        <f t="shared" si="4"/>
        <v>4</v>
      </c>
      <c r="N17" s="60">
        <f>VLOOKUP($A17,'Return Data'!$B$7:$R$2292,17,0)</f>
        <v>6.4306999999999999</v>
      </c>
      <c r="O17" s="61">
        <f t="shared" si="5"/>
        <v>9</v>
      </c>
      <c r="P17" s="60">
        <f>VLOOKUP($A17,'Return Data'!$B$7:$R$2292,14,0)</f>
        <v>7.4790000000000001</v>
      </c>
      <c r="Q17" s="61">
        <f t="shared" si="7"/>
        <v>5</v>
      </c>
      <c r="R17" s="60">
        <f>VLOOKUP($A17,'Return Data'!$B$7:$R$2292,16,0)</f>
        <v>8.9113000000000007</v>
      </c>
      <c r="S17" s="62">
        <f t="shared" si="6"/>
        <v>3</v>
      </c>
    </row>
    <row r="18" spans="1:19" x14ac:dyDescent="0.3">
      <c r="A18" s="77" t="s">
        <v>651</v>
      </c>
      <c r="B18" s="59">
        <f>VLOOKUP($A18,'Return Data'!$B$7:$R$2292,3,0)</f>
        <v>44958</v>
      </c>
      <c r="C18" s="60">
        <f>VLOOKUP($A18,'Return Data'!$B$7:$R$2292,4,0)</f>
        <v>16.9831</v>
      </c>
      <c r="D18" s="60">
        <f>VLOOKUP($A18,'Return Data'!$B$7:$R$2292,9,0)</f>
        <v>7.6661000000000001</v>
      </c>
      <c r="E18" s="61">
        <f t="shared" si="0"/>
        <v>6</v>
      </c>
      <c r="F18" s="60">
        <f>VLOOKUP($A18,'Return Data'!$B$7:$R$2292,10,0)</f>
        <v>8.3605</v>
      </c>
      <c r="G18" s="61">
        <f t="shared" si="1"/>
        <v>3</v>
      </c>
      <c r="H18" s="60">
        <f>VLOOKUP($A18,'Return Data'!$B$7:$R$2292,11,0)</f>
        <v>6.8178000000000001</v>
      </c>
      <c r="I18" s="61">
        <f t="shared" si="2"/>
        <v>3</v>
      </c>
      <c r="J18" s="60">
        <f>VLOOKUP($A18,'Return Data'!$B$7:$R$2292,12,0)</f>
        <v>4.9730999999999996</v>
      </c>
      <c r="K18" s="61">
        <f t="shared" si="3"/>
        <v>11</v>
      </c>
      <c r="L18" s="60">
        <f>VLOOKUP($A18,'Return Data'!$B$7:$R$2292,13,0)</f>
        <v>4.8293999999999997</v>
      </c>
      <c r="M18" s="61">
        <f t="shared" si="4"/>
        <v>12</v>
      </c>
      <c r="N18" s="60">
        <f>VLOOKUP($A18,'Return Data'!$B$7:$R$2292,17,0)</f>
        <v>10.337400000000001</v>
      </c>
      <c r="O18" s="61">
        <f t="shared" si="5"/>
        <v>4</v>
      </c>
      <c r="P18" s="60">
        <f>VLOOKUP($A18,'Return Data'!$B$7:$R$2292,14,0)</f>
        <v>5.7046999999999999</v>
      </c>
      <c r="Q18" s="61">
        <f t="shared" si="7"/>
        <v>11</v>
      </c>
      <c r="R18" s="60">
        <f>VLOOKUP($A18,'Return Data'!$B$7:$R$2292,16,0)</f>
        <v>6.1151</v>
      </c>
      <c r="S18" s="62">
        <f t="shared" si="6"/>
        <v>14</v>
      </c>
    </row>
    <row r="19" spans="1:19" x14ac:dyDescent="0.3">
      <c r="A19" s="77" t="s">
        <v>652</v>
      </c>
      <c r="B19" s="59">
        <f>VLOOKUP($A19,'Return Data'!$B$7:$R$2292,3,0)</f>
        <v>44958</v>
      </c>
      <c r="C19" s="60">
        <f>VLOOKUP($A19,'Return Data'!$B$7:$R$2292,4,0)</f>
        <v>14.829800000000001</v>
      </c>
      <c r="D19" s="60">
        <f>VLOOKUP($A19,'Return Data'!$B$7:$R$2292,9,0)</f>
        <v>7.0857999999999999</v>
      </c>
      <c r="E19" s="61">
        <f t="shared" si="0"/>
        <v>10</v>
      </c>
      <c r="F19" s="60">
        <f>VLOOKUP($A19,'Return Data'!$B$7:$R$2292,10,0)</f>
        <v>7.6627000000000001</v>
      </c>
      <c r="G19" s="61">
        <f t="shared" si="1"/>
        <v>8</v>
      </c>
      <c r="H19" s="60">
        <f>VLOOKUP($A19,'Return Data'!$B$7:$R$2292,11,0)</f>
        <v>6.3742999999999999</v>
      </c>
      <c r="I19" s="61">
        <f t="shared" si="2"/>
        <v>10</v>
      </c>
      <c r="J19" s="60">
        <f>VLOOKUP($A19,'Return Data'!$B$7:$R$2292,12,0)</f>
        <v>5.1984000000000004</v>
      </c>
      <c r="K19" s="61">
        <f t="shared" si="3"/>
        <v>7</v>
      </c>
      <c r="L19" s="60">
        <f>VLOOKUP($A19,'Return Data'!$B$7:$R$2292,13,0)</f>
        <v>4.7767999999999997</v>
      </c>
      <c r="M19" s="61">
        <f t="shared" si="4"/>
        <v>13</v>
      </c>
      <c r="N19" s="60">
        <f>VLOOKUP($A19,'Return Data'!$B$7:$R$2292,17,0)</f>
        <v>4.8708999999999998</v>
      </c>
      <c r="O19" s="61">
        <f t="shared" si="5"/>
        <v>14</v>
      </c>
      <c r="P19" s="60">
        <f>VLOOKUP($A19,'Return Data'!$B$7:$R$2292,14,0)</f>
        <v>5.7282999999999999</v>
      </c>
      <c r="Q19" s="61">
        <f t="shared" si="7"/>
        <v>10</v>
      </c>
      <c r="R19" s="60">
        <f>VLOOKUP($A19,'Return Data'!$B$7:$R$2292,16,0)</f>
        <v>6.8822000000000001</v>
      </c>
      <c r="S19" s="62">
        <f t="shared" si="6"/>
        <v>12</v>
      </c>
    </row>
    <row r="20" spans="1:19" x14ac:dyDescent="0.3">
      <c r="A20" s="77" t="s">
        <v>655</v>
      </c>
      <c r="B20" s="59">
        <f>VLOOKUP($A20,'Return Data'!$B$7:$R$2292,3,0)</f>
        <v>44958</v>
      </c>
      <c r="C20" s="60">
        <f>VLOOKUP($A20,'Return Data'!$B$7:$R$2292,4,0)</f>
        <v>1650.9699000000001</v>
      </c>
      <c r="D20" s="60">
        <f>VLOOKUP($A20,'Return Data'!$B$7:$R$2292,9,0)</f>
        <v>7.6096000000000004</v>
      </c>
      <c r="E20" s="61">
        <f t="shared" si="0"/>
        <v>7</v>
      </c>
      <c r="F20" s="60">
        <f>VLOOKUP($A20,'Return Data'!$B$7:$R$2292,10,0)</f>
        <v>7.6654</v>
      </c>
      <c r="G20" s="61">
        <f t="shared" si="1"/>
        <v>7</v>
      </c>
      <c r="H20" s="60">
        <f>VLOOKUP($A20,'Return Data'!$B$7:$R$2292,11,0)</f>
        <v>5.7031000000000001</v>
      </c>
      <c r="I20" s="61">
        <f t="shared" si="2"/>
        <v>12</v>
      </c>
      <c r="J20" s="60">
        <f>VLOOKUP($A20,'Return Data'!$B$7:$R$2292,12,0)</f>
        <v>4.6909999999999998</v>
      </c>
      <c r="K20" s="61">
        <f t="shared" si="3"/>
        <v>12</v>
      </c>
      <c r="L20" s="60">
        <f>VLOOKUP($A20,'Return Data'!$B$7:$R$2292,13,0)</f>
        <v>4.1365999999999996</v>
      </c>
      <c r="M20" s="61">
        <f t="shared" si="4"/>
        <v>14</v>
      </c>
      <c r="N20" s="60">
        <f>VLOOKUP($A20,'Return Data'!$B$7:$R$2292,17,0)</f>
        <v>4.3085000000000004</v>
      </c>
      <c r="O20" s="61">
        <f t="shared" si="5"/>
        <v>15</v>
      </c>
      <c r="P20" s="60">
        <f>VLOOKUP($A20,'Return Data'!$B$7:$R$2292,14,0)</f>
        <v>5.5244</v>
      </c>
      <c r="Q20" s="61">
        <f t="shared" si="7"/>
        <v>12</v>
      </c>
      <c r="R20" s="60">
        <f>VLOOKUP($A20,'Return Data'!$B$7:$R$2292,16,0)</f>
        <v>6.1379999999999999</v>
      </c>
      <c r="S20" s="62">
        <f t="shared" si="6"/>
        <v>13</v>
      </c>
    </row>
    <row r="21" spans="1:19" x14ac:dyDescent="0.3">
      <c r="A21" s="109" t="s">
        <v>657</v>
      </c>
      <c r="B21" s="59">
        <f>VLOOKUP($A21,'Return Data'!$B$7:$R$2292,3,0)</f>
        <v>44958</v>
      </c>
      <c r="C21" s="60">
        <f>VLOOKUP($A21,'Return Data'!$B$7:$R$2292,4,0)</f>
        <v>27.127600000000001</v>
      </c>
      <c r="D21" s="60">
        <f>VLOOKUP($A21,'Return Data'!$B$7:$R$2292,9,0)</f>
        <v>4.0513000000000003</v>
      </c>
      <c r="E21" s="61">
        <f t="shared" si="0"/>
        <v>16</v>
      </c>
      <c r="F21" s="60">
        <f>VLOOKUP($A21,'Return Data'!$B$7:$R$2292,10,0)</f>
        <v>5.5716999999999999</v>
      </c>
      <c r="G21" s="61">
        <f t="shared" si="1"/>
        <v>16</v>
      </c>
      <c r="H21" s="60">
        <f>VLOOKUP($A21,'Return Data'!$B$7:$R$2292,11,0)</f>
        <v>5.0987999999999998</v>
      </c>
      <c r="I21" s="61">
        <f t="shared" si="2"/>
        <v>15</v>
      </c>
      <c r="J21" s="60">
        <f>VLOOKUP($A21,'Return Data'!$B$7:$R$2292,12,0)</f>
        <v>3.8273999999999999</v>
      </c>
      <c r="K21" s="61">
        <f t="shared" si="3"/>
        <v>16</v>
      </c>
      <c r="L21" s="60">
        <f>VLOOKUP($A21,'Return Data'!$B$7:$R$2292,13,0)</f>
        <v>1.9401999999999999</v>
      </c>
      <c r="M21" s="61">
        <f t="shared" si="4"/>
        <v>16</v>
      </c>
      <c r="N21" s="60">
        <f>VLOOKUP($A21,'Return Data'!$B$7:$R$2292,17,0)</f>
        <v>4.2096</v>
      </c>
      <c r="O21" s="61">
        <f t="shared" si="5"/>
        <v>16</v>
      </c>
      <c r="P21" s="60">
        <f>VLOOKUP($A21,'Return Data'!$B$7:$R$2292,14,0)</f>
        <v>5.0557999999999996</v>
      </c>
      <c r="Q21" s="61">
        <f t="shared" si="7"/>
        <v>14</v>
      </c>
      <c r="R21" s="60">
        <f>VLOOKUP($A21,'Return Data'!$B$7:$R$2292,16,0)</f>
        <v>8.1815999999999995</v>
      </c>
      <c r="S21" s="62">
        <f t="shared" si="6"/>
        <v>6</v>
      </c>
    </row>
    <row r="22" spans="1:19" x14ac:dyDescent="0.3">
      <c r="A22" s="77" t="s">
        <v>659</v>
      </c>
      <c r="B22" s="59">
        <f>VLOOKUP($A22,'Return Data'!$B$7:$R$2292,3,0)</f>
        <v>44958</v>
      </c>
      <c r="C22" s="60">
        <f>VLOOKUP($A22,'Return Data'!$B$7:$R$2292,4,0)</f>
        <v>31.025300000000001</v>
      </c>
      <c r="D22" s="60">
        <f>VLOOKUP($A22,'Return Data'!$B$7:$R$2292,9,0)</f>
        <v>7.7218999999999998</v>
      </c>
      <c r="E22" s="61">
        <f t="shared" si="0"/>
        <v>5</v>
      </c>
      <c r="F22" s="60">
        <f>VLOOKUP($A22,'Return Data'!$B$7:$R$2292,10,0)</f>
        <v>7.6311999999999998</v>
      </c>
      <c r="G22" s="61">
        <f t="shared" si="1"/>
        <v>10</v>
      </c>
      <c r="H22" s="60">
        <f>VLOOKUP($A22,'Return Data'!$B$7:$R$2292,11,0)</f>
        <v>6.5732999999999997</v>
      </c>
      <c r="I22" s="61">
        <f t="shared" si="2"/>
        <v>7</v>
      </c>
      <c r="J22" s="60">
        <f>VLOOKUP($A22,'Return Data'!$B$7:$R$2292,12,0)</f>
        <v>5.1805000000000003</v>
      </c>
      <c r="K22" s="61">
        <f t="shared" si="3"/>
        <v>8</v>
      </c>
      <c r="L22" s="60">
        <f>VLOOKUP($A22,'Return Data'!$B$7:$R$2292,13,0)</f>
        <v>5.0042999999999997</v>
      </c>
      <c r="M22" s="61">
        <f t="shared" si="4"/>
        <v>9</v>
      </c>
      <c r="N22" s="60">
        <f>VLOOKUP($A22,'Return Data'!$B$7:$R$2292,17,0)</f>
        <v>9.3382000000000005</v>
      </c>
      <c r="O22" s="61">
        <f t="shared" si="5"/>
        <v>5</v>
      </c>
      <c r="P22" s="60">
        <f>VLOOKUP($A22,'Return Data'!$B$7:$R$2292,14,0)</f>
        <v>4.2861000000000002</v>
      </c>
      <c r="Q22" s="61">
        <f t="shared" si="7"/>
        <v>15</v>
      </c>
      <c r="R22" s="60">
        <f>VLOOKUP($A22,'Return Data'!$B$7:$R$2292,16,0)</f>
        <v>7.1180000000000003</v>
      </c>
      <c r="S22" s="62">
        <f t="shared" si="6"/>
        <v>10</v>
      </c>
    </row>
    <row r="23" spans="1:19" x14ac:dyDescent="0.3">
      <c r="A23" s="77" t="s">
        <v>668</v>
      </c>
      <c r="B23" s="59">
        <f>VLOOKUP($A23,'Return Data'!$B$7:$R$2292,3,0)</f>
        <v>44958</v>
      </c>
      <c r="C23" s="60">
        <f>VLOOKUP($A23,'Return Data'!$B$7:$R$2292,4,0)</f>
        <v>39.836399999999998</v>
      </c>
      <c r="D23" s="60">
        <f>VLOOKUP($A23,'Return Data'!$B$7:$R$2292,9,0)</f>
        <v>6.0243000000000002</v>
      </c>
      <c r="E23" s="61">
        <f t="shared" si="0"/>
        <v>13</v>
      </c>
      <c r="F23" s="60">
        <f>VLOOKUP($A23,'Return Data'!$B$7:$R$2292,10,0)</f>
        <v>6.8703000000000003</v>
      </c>
      <c r="G23" s="61">
        <f t="shared" si="1"/>
        <v>13</v>
      </c>
      <c r="H23" s="60">
        <f>VLOOKUP($A23,'Return Data'!$B$7:$R$2292,11,0)</f>
        <v>6.4442000000000004</v>
      </c>
      <c r="I23" s="61">
        <f t="shared" si="2"/>
        <v>8</v>
      </c>
      <c r="J23" s="60">
        <f>VLOOKUP($A23,'Return Data'!$B$7:$R$2292,12,0)</f>
        <v>5.3353999999999999</v>
      </c>
      <c r="K23" s="61">
        <f t="shared" si="3"/>
        <v>5</v>
      </c>
      <c r="L23" s="60">
        <f>VLOOKUP($A23,'Return Data'!$B$7:$R$2292,13,0)</f>
        <v>5.1818999999999997</v>
      </c>
      <c r="M23" s="61">
        <f t="shared" si="4"/>
        <v>7</v>
      </c>
      <c r="N23" s="60">
        <f>VLOOKUP($A23,'Return Data'!$B$7:$R$2292,17,0)</f>
        <v>5.5849000000000002</v>
      </c>
      <c r="O23" s="61">
        <f t="shared" si="5"/>
        <v>13</v>
      </c>
      <c r="P23" s="60">
        <f>VLOOKUP($A23,'Return Data'!$B$7:$R$2292,14,0)</f>
        <v>6.7877000000000001</v>
      </c>
      <c r="Q23" s="61">
        <f t="shared" si="7"/>
        <v>7</v>
      </c>
      <c r="R23" s="60">
        <f>VLOOKUP($A23,'Return Data'!$B$7:$R$2292,16,0)</f>
        <v>8.5517000000000003</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44958</v>
      </c>
      <c r="C25" s="60">
        <f>VLOOKUP($A25,'Return Data'!$B$7:$R$2292,4,0)</f>
        <v>15.933</v>
      </c>
      <c r="D25" s="60">
        <f>VLOOKUP($A25,'Return Data'!$B$7:$R$2292,9,0)</f>
        <v>7.8159000000000001</v>
      </c>
      <c r="E25" s="61">
        <f t="shared" si="0"/>
        <v>3</v>
      </c>
      <c r="F25" s="60">
        <f>VLOOKUP($A25,'Return Data'!$B$7:$R$2292,10,0)</f>
        <v>8.4688999999999997</v>
      </c>
      <c r="G25" s="61">
        <f t="shared" si="1"/>
        <v>2</v>
      </c>
      <c r="H25" s="60">
        <f>VLOOKUP($A25,'Return Data'!$B$7:$R$2292,11,0)</f>
        <v>7.1632999999999996</v>
      </c>
      <c r="I25" s="61">
        <f t="shared" si="2"/>
        <v>2</v>
      </c>
      <c r="J25" s="60">
        <f>VLOOKUP($A25,'Return Data'!$B$7:$R$2292,12,0)</f>
        <v>5.2598000000000003</v>
      </c>
      <c r="K25" s="61">
        <f t="shared" si="3"/>
        <v>6</v>
      </c>
      <c r="L25" s="60">
        <f>VLOOKUP($A25,'Return Data'!$B$7:$R$2292,13,0)</f>
        <v>5.1647999999999996</v>
      </c>
      <c r="M25" s="61">
        <f t="shared" si="4"/>
        <v>8</v>
      </c>
      <c r="N25" s="60">
        <f>VLOOKUP($A25,'Return Data'!$B$7:$R$2292,17,0)</f>
        <v>13.5467</v>
      </c>
      <c r="O25" s="61">
        <f>RANK(N25,N$8:N$25,0)</f>
        <v>2</v>
      </c>
      <c r="P25" s="60">
        <f>VLOOKUP($A25,'Return Data'!$B$7:$R$2292,14,0)</f>
        <v>1.7194</v>
      </c>
      <c r="Q25" s="61">
        <f>RANK(P25,P$8:P$25,0)</f>
        <v>16</v>
      </c>
      <c r="R25" s="60">
        <f>VLOOKUP($A25,'Return Data'!$B$7:$R$2292,16,0)</f>
        <v>4.5980999999999996</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6.5787833333333339</v>
      </c>
      <c r="E27" s="83"/>
      <c r="F27" s="84">
        <f>AVERAGE(F8:F25)</f>
        <v>6.7681722222222236</v>
      </c>
      <c r="G27" s="83"/>
      <c r="H27" s="84">
        <f>AVERAGE(H8:H25)</f>
        <v>5.5295611111111116</v>
      </c>
      <c r="I27" s="83"/>
      <c r="J27" s="84">
        <f>AVERAGE(J8:J25)</f>
        <v>4.6534444444444434</v>
      </c>
      <c r="K27" s="83"/>
      <c r="L27" s="84">
        <f>AVERAGE(L8:L25)</f>
        <v>11.734916666666667</v>
      </c>
      <c r="M27" s="83"/>
      <c r="N27" s="84">
        <f>AVERAGE(N8:N25)</f>
        <v>10.297211764705882</v>
      </c>
      <c r="O27" s="83"/>
      <c r="P27" s="84">
        <f>AVERAGE(P8:P25)</f>
        <v>6.6812375000000008</v>
      </c>
      <c r="Q27" s="83"/>
      <c r="R27" s="84">
        <f>AVERAGE(R8:R25)</f>
        <v>6.330566666666666</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1.7194</v>
      </c>
      <c r="Q28" s="83"/>
      <c r="R28" s="84">
        <f>MIN(R8:R25)</f>
        <v>0</v>
      </c>
      <c r="S28" s="85"/>
    </row>
    <row r="29" spans="1:19" ht="15" thickBot="1" x14ac:dyDescent="0.35">
      <c r="A29" s="86" t="s">
        <v>29</v>
      </c>
      <c r="B29" s="87"/>
      <c r="C29" s="87"/>
      <c r="D29" s="88">
        <f>MAX(D8:D25)</f>
        <v>16.310300000000002</v>
      </c>
      <c r="E29" s="87"/>
      <c r="F29" s="88">
        <f>MAX(F8:F25)</f>
        <v>10.738099999999999</v>
      </c>
      <c r="G29" s="87"/>
      <c r="H29" s="88">
        <f>MAX(H8:H25)</f>
        <v>7.3987999999999996</v>
      </c>
      <c r="I29" s="87"/>
      <c r="J29" s="88">
        <f>MAX(J8:J25)</f>
        <v>9.3017000000000003</v>
      </c>
      <c r="K29" s="87"/>
      <c r="L29" s="88">
        <f>MAX(L8:L25)</f>
        <v>131.53319999999999</v>
      </c>
      <c r="M29" s="87"/>
      <c r="N29" s="88">
        <f>MAX(N8:N25)</f>
        <v>63.578200000000002</v>
      </c>
      <c r="O29" s="87"/>
      <c r="P29" s="88">
        <f>MAX(P8:P25)</f>
        <v>13.8894</v>
      </c>
      <c r="Q29" s="87"/>
      <c r="R29" s="88">
        <f>MAX(R8:R25)</f>
        <v>8.9517000000000007</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44958</v>
      </c>
      <c r="C8" s="60">
        <f>VLOOKUP($A8,'Return Data'!$B$7:$R$2292,4,0)</f>
        <v>17.2668</v>
      </c>
      <c r="D8" s="60">
        <f>VLOOKUP($A8,'Return Data'!$B$7:$R$2292,9,0)</f>
        <v>6.5726000000000004</v>
      </c>
      <c r="E8" s="61">
        <f t="shared" ref="E8:E25" si="0">RANK(D8,D$8:D$25,0)</f>
        <v>7</v>
      </c>
      <c r="F8" s="60">
        <f>VLOOKUP($A8,'Return Data'!$B$7:$R$2292,10,0)</f>
        <v>7.1029999999999998</v>
      </c>
      <c r="G8" s="61">
        <f t="shared" ref="G8:G25" si="1">RANK(F8,F$8:F$25,0)</f>
        <v>5</v>
      </c>
      <c r="H8" s="60">
        <f>VLOOKUP($A8,'Return Data'!$B$7:$R$2292,11,0)</f>
        <v>5.8632</v>
      </c>
      <c r="I8" s="61">
        <f t="shared" ref="I8:I25" si="2">RANK(H8,H$8:H$25,0)</f>
        <v>5</v>
      </c>
      <c r="J8" s="60">
        <f>VLOOKUP($A8,'Return Data'!$B$7:$R$2292,12,0)</f>
        <v>8.3743999999999996</v>
      </c>
      <c r="K8" s="61">
        <f t="shared" ref="K8:K25" si="3">RANK(J8,J$8:J$25,0)</f>
        <v>1</v>
      </c>
      <c r="L8" s="60">
        <f>VLOOKUP($A8,'Return Data'!$B$7:$R$2292,13,0)</f>
        <v>7.5739000000000001</v>
      </c>
      <c r="M8" s="61">
        <f t="shared" ref="M8:M25" si="4">RANK(L8,L$8:L$25,0)</f>
        <v>4</v>
      </c>
      <c r="N8" s="60">
        <f>VLOOKUP($A8,'Return Data'!$B$7:$R$2292,17,0)</f>
        <v>6.7793000000000001</v>
      </c>
      <c r="O8" s="61">
        <f t="shared" ref="O8:O23" si="5">RANK(N8,N$8:N$25,0)</f>
        <v>7</v>
      </c>
      <c r="P8" s="60">
        <f>VLOOKUP($A8,'Return Data'!$B$7:$R$2292,14,0)</f>
        <v>7.5015000000000001</v>
      </c>
      <c r="Q8" s="61">
        <f>RANK(P8,P$8:P$25,0)</f>
        <v>4</v>
      </c>
      <c r="R8" s="60">
        <f>VLOOKUP($A8,'Return Data'!$B$7:$R$2292,16,0)</f>
        <v>7.2434000000000003</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44958</v>
      </c>
      <c r="C10" s="60">
        <f>VLOOKUP($A10,'Return Data'!$B$7:$R$2292,4,0)</f>
        <v>17.815100000000001</v>
      </c>
      <c r="D10" s="60">
        <f>VLOOKUP($A10,'Return Data'!$B$7:$R$2292,9,0)</f>
        <v>6.9473000000000003</v>
      </c>
      <c r="E10" s="61">
        <f t="shared" si="0"/>
        <v>5</v>
      </c>
      <c r="F10" s="60">
        <f>VLOOKUP($A10,'Return Data'!$B$7:$R$2292,10,0)</f>
        <v>7.109</v>
      </c>
      <c r="G10" s="61">
        <f t="shared" si="1"/>
        <v>4</v>
      </c>
      <c r="H10" s="60">
        <f>VLOOKUP($A10,'Return Data'!$B$7:$R$2292,11,0)</f>
        <v>5.6882000000000001</v>
      </c>
      <c r="I10" s="61">
        <f t="shared" si="2"/>
        <v>9</v>
      </c>
      <c r="J10" s="60">
        <f>VLOOKUP($A10,'Return Data'!$B$7:$R$2292,12,0)</f>
        <v>4.5689000000000002</v>
      </c>
      <c r="K10" s="61">
        <f t="shared" si="3"/>
        <v>5</v>
      </c>
      <c r="L10" s="60">
        <f>VLOOKUP($A10,'Return Data'!$B$7:$R$2292,13,0)</f>
        <v>4.4800000000000004</v>
      </c>
      <c r="M10" s="61">
        <f t="shared" si="4"/>
        <v>8</v>
      </c>
      <c r="N10" s="60">
        <f>VLOOKUP($A10,'Return Data'!$B$7:$R$2292,17,0)</f>
        <v>5.1906999999999996</v>
      </c>
      <c r="O10" s="61">
        <f t="shared" si="5"/>
        <v>11</v>
      </c>
      <c r="P10" s="60">
        <f>VLOOKUP($A10,'Return Data'!$B$7:$R$2292,14,0)</f>
        <v>5.9675000000000002</v>
      </c>
      <c r="Q10" s="61">
        <f t="shared" ref="Q10:Q23" si="7">RANK(P10,P$8:P$25,0)</f>
        <v>8</v>
      </c>
      <c r="R10" s="60">
        <f>VLOOKUP($A10,'Return Data'!$B$7:$R$2292,16,0)</f>
        <v>6.9820000000000002</v>
      </c>
      <c r="S10" s="62">
        <f t="shared" si="6"/>
        <v>8</v>
      </c>
    </row>
    <row r="11" spans="1:19" x14ac:dyDescent="0.3">
      <c r="A11" s="77" t="s">
        <v>1965</v>
      </c>
      <c r="B11" s="59">
        <f>VLOOKUP($A11,'Return Data'!$B$7:$R$2292,3,0)</f>
        <v>44958</v>
      </c>
      <c r="C11" s="60">
        <f>VLOOKUP($A11,'Return Data'!$B$7:$R$2292,4,0)</f>
        <v>10.584899999999999</v>
      </c>
      <c r="D11" s="60">
        <f>VLOOKUP($A11,'Return Data'!$B$7:$R$2292,9,0)</f>
        <v>4.4694000000000003</v>
      </c>
      <c r="E11" s="61">
        <f t="shared" si="0"/>
        <v>14</v>
      </c>
      <c r="F11" s="60">
        <f>VLOOKUP($A11,'Return Data'!$B$7:$R$2292,10,0)</f>
        <v>5.3832000000000004</v>
      </c>
      <c r="G11" s="61">
        <f t="shared" si="1"/>
        <v>15</v>
      </c>
      <c r="H11" s="60">
        <f>VLOOKUP($A11,'Return Data'!$B$7:$R$2292,11,0)</f>
        <v>4.3650000000000002</v>
      </c>
      <c r="I11" s="61">
        <f t="shared" si="2"/>
        <v>15</v>
      </c>
      <c r="J11" s="60">
        <f>VLOOKUP($A11,'Return Data'!$B$7:$R$2292,12,0)</f>
        <v>3.8048000000000002</v>
      </c>
      <c r="K11" s="61">
        <f t="shared" si="3"/>
        <v>13</v>
      </c>
      <c r="L11" s="60">
        <f>VLOOKUP($A11,'Return Data'!$B$7:$R$2292,13,0)</f>
        <v>130.87950000000001</v>
      </c>
      <c r="M11" s="61">
        <f t="shared" si="4"/>
        <v>1</v>
      </c>
      <c r="N11" s="60">
        <f>VLOOKUP($A11,'Return Data'!$B$7:$R$2292,17,0)</f>
        <v>63.119399999999999</v>
      </c>
      <c r="O11" s="61">
        <f t="shared" si="5"/>
        <v>1</v>
      </c>
      <c r="P11" s="60">
        <f>VLOOKUP($A11,'Return Data'!$B$7:$R$2292,14,0)</f>
        <v>13.568099999999999</v>
      </c>
      <c r="Q11" s="61">
        <f t="shared" si="7"/>
        <v>1</v>
      </c>
      <c r="R11" s="60">
        <f>VLOOKUP($A11,'Return Data'!$B$7:$R$2292,16,0)</f>
        <v>0.71899999999999997</v>
      </c>
      <c r="S11" s="62">
        <f t="shared" si="6"/>
        <v>16</v>
      </c>
    </row>
    <row r="12" spans="1:19" x14ac:dyDescent="0.3">
      <c r="A12" s="77" t="s">
        <v>1937</v>
      </c>
      <c r="B12" s="59">
        <f>VLOOKUP($A12,'Return Data'!$B$7:$R$2292,3,0)</f>
        <v>44958</v>
      </c>
      <c r="C12" s="60">
        <f>VLOOKUP($A12,'Return Data'!$B$7:$R$2292,4,0)</f>
        <v>18.380600000000001</v>
      </c>
      <c r="D12" s="60">
        <f>VLOOKUP($A12,'Return Data'!$B$7:$R$2292,9,0)</f>
        <v>6.2755999999999998</v>
      </c>
      <c r="E12" s="61">
        <f t="shared" si="0"/>
        <v>10</v>
      </c>
      <c r="F12" s="60">
        <f>VLOOKUP($A12,'Return Data'!$B$7:$R$2292,10,0)</f>
        <v>6.6699000000000002</v>
      </c>
      <c r="G12" s="61">
        <f t="shared" si="1"/>
        <v>11</v>
      </c>
      <c r="H12" s="60">
        <f>VLOOKUP($A12,'Return Data'!$B$7:$R$2292,11,0)</f>
        <v>6.5106999999999999</v>
      </c>
      <c r="I12" s="61">
        <f t="shared" si="2"/>
        <v>1</v>
      </c>
      <c r="J12" s="60">
        <f>VLOOKUP($A12,'Return Data'!$B$7:$R$2292,12,0)</f>
        <v>4.8784999999999998</v>
      </c>
      <c r="K12" s="61">
        <f t="shared" si="3"/>
        <v>3</v>
      </c>
      <c r="L12" s="60">
        <f>VLOOKUP($A12,'Return Data'!$B$7:$R$2292,13,0)</f>
        <v>4.8342999999999998</v>
      </c>
      <c r="M12" s="61">
        <f t="shared" si="4"/>
        <v>6</v>
      </c>
      <c r="N12" s="60">
        <f>VLOOKUP($A12,'Return Data'!$B$7:$R$2292,17,0)</f>
        <v>11.6137</v>
      </c>
      <c r="O12" s="61">
        <f t="shared" si="5"/>
        <v>3</v>
      </c>
      <c r="P12" s="60">
        <f>VLOOKUP($A12,'Return Data'!$B$7:$R$2292,14,0)</f>
        <v>8.3315999999999999</v>
      </c>
      <c r="Q12" s="61">
        <f t="shared" si="7"/>
        <v>3</v>
      </c>
      <c r="R12" s="60">
        <f>VLOOKUP($A12,'Return Data'!$B$7:$R$2292,16,0)</f>
        <v>7.875</v>
      </c>
      <c r="S12" s="62">
        <f t="shared" si="6"/>
        <v>4</v>
      </c>
    </row>
    <row r="13" spans="1:19" x14ac:dyDescent="0.3">
      <c r="A13" s="77" t="s">
        <v>637</v>
      </c>
      <c r="B13" s="59">
        <f>VLOOKUP($A13,'Return Data'!$B$7:$R$2292,3,0)</f>
        <v>44958</v>
      </c>
      <c r="C13" s="60">
        <f>VLOOKUP($A13,'Return Data'!$B$7:$R$2292,4,0)</f>
        <v>33.865099999999998</v>
      </c>
      <c r="D13" s="60">
        <f>VLOOKUP($A13,'Return Data'!$B$7:$R$2292,9,0)</f>
        <v>5.9215</v>
      </c>
      <c r="E13" s="61">
        <f t="shared" si="0"/>
        <v>12</v>
      </c>
      <c r="F13" s="60">
        <f>VLOOKUP($A13,'Return Data'!$B$7:$R$2292,10,0)</f>
        <v>6.7398999999999996</v>
      </c>
      <c r="G13" s="61">
        <f t="shared" si="1"/>
        <v>9</v>
      </c>
      <c r="H13" s="60">
        <f>VLOOKUP($A13,'Return Data'!$B$7:$R$2292,11,0)</f>
        <v>4.7257999999999996</v>
      </c>
      <c r="I13" s="61">
        <f t="shared" si="2"/>
        <v>13</v>
      </c>
      <c r="J13" s="60">
        <f>VLOOKUP($A13,'Return Data'!$B$7:$R$2292,12,0)</f>
        <v>3.6295999999999999</v>
      </c>
      <c r="K13" s="61">
        <f t="shared" si="3"/>
        <v>14</v>
      </c>
      <c r="L13" s="60">
        <f>VLOOKUP($A13,'Return Data'!$B$7:$R$2292,13,0)</f>
        <v>9.8610000000000007</v>
      </c>
      <c r="M13" s="61">
        <f t="shared" si="4"/>
        <v>2</v>
      </c>
      <c r="N13" s="60">
        <f>VLOOKUP($A13,'Return Data'!$B$7:$R$2292,17,0)</f>
        <v>6.1433</v>
      </c>
      <c r="O13" s="61">
        <f t="shared" si="5"/>
        <v>8</v>
      </c>
      <c r="P13" s="60">
        <f>VLOOKUP($A13,'Return Data'!$B$7:$R$2292,14,0)</f>
        <v>5.5087000000000002</v>
      </c>
      <c r="Q13" s="61">
        <f t="shared" si="7"/>
        <v>9</v>
      </c>
      <c r="R13" s="60">
        <f>VLOOKUP($A13,'Return Data'!$B$7:$R$2292,16,0)</f>
        <v>6.3752000000000004</v>
      </c>
      <c r="S13" s="62">
        <f t="shared" si="6"/>
        <v>10</v>
      </c>
    </row>
    <row r="14" spans="1:19" x14ac:dyDescent="0.3">
      <c r="A14" s="77" t="s">
        <v>638</v>
      </c>
      <c r="B14" s="59">
        <f>VLOOKUP($A14,'Return Data'!$B$7:$R$2292,3,0)</f>
        <v>44958</v>
      </c>
      <c r="C14" s="60">
        <f>VLOOKUP($A14,'Return Data'!$B$7:$R$2292,4,0)</f>
        <v>24.488499999999998</v>
      </c>
      <c r="D14" s="60">
        <f>VLOOKUP($A14,'Return Data'!$B$7:$R$2292,9,0)</f>
        <v>16.311800000000002</v>
      </c>
      <c r="E14" s="61">
        <f t="shared" si="0"/>
        <v>1</v>
      </c>
      <c r="F14" s="60">
        <f>VLOOKUP($A14,'Return Data'!$B$7:$R$2292,10,0)</f>
        <v>10.7392</v>
      </c>
      <c r="G14" s="61">
        <f t="shared" si="1"/>
        <v>1</v>
      </c>
      <c r="H14" s="60">
        <f>VLOOKUP($A14,'Return Data'!$B$7:$R$2292,11,0)</f>
        <v>5.2381000000000002</v>
      </c>
      <c r="I14" s="61">
        <f t="shared" si="2"/>
        <v>12</v>
      </c>
      <c r="J14" s="60">
        <f>VLOOKUP($A14,'Return Data'!$B$7:$R$2292,12,0)</f>
        <v>4.3761999999999999</v>
      </c>
      <c r="K14" s="61">
        <f t="shared" si="3"/>
        <v>9</v>
      </c>
      <c r="L14" s="60">
        <f>VLOOKUP($A14,'Return Data'!$B$7:$R$2292,13,0)</f>
        <v>8.3773</v>
      </c>
      <c r="M14" s="61">
        <f t="shared" si="4"/>
        <v>3</v>
      </c>
      <c r="N14" s="60">
        <f>VLOOKUP($A14,'Return Data'!$B$7:$R$2292,17,0)</f>
        <v>10.5383</v>
      </c>
      <c r="O14" s="61">
        <f t="shared" si="5"/>
        <v>4</v>
      </c>
      <c r="P14" s="60">
        <f>VLOOKUP($A14,'Return Data'!$B$7:$R$2292,14,0)</f>
        <v>8.4536999999999995</v>
      </c>
      <c r="Q14" s="61">
        <f t="shared" si="7"/>
        <v>2</v>
      </c>
      <c r="R14" s="60">
        <f>VLOOKUP($A14,'Return Data'!$B$7:$R$2292,16,0)</f>
        <v>8.3547999999999991</v>
      </c>
      <c r="S14" s="62">
        <f t="shared" si="6"/>
        <v>1</v>
      </c>
    </row>
    <row r="15" spans="1:19" x14ac:dyDescent="0.3">
      <c r="A15" s="77" t="s">
        <v>646</v>
      </c>
      <c r="B15" s="59">
        <f>VLOOKUP($A15,'Return Data'!$B$7:$R$2292,3,0)</f>
        <v>44958</v>
      </c>
      <c r="C15" s="60">
        <f>VLOOKUP($A15,'Return Data'!$B$7:$R$2292,4,0)</f>
        <v>20.0776</v>
      </c>
      <c r="D15" s="60">
        <f>VLOOKUP($A15,'Return Data'!$B$7:$R$2292,9,0)</f>
        <v>6.3718000000000004</v>
      </c>
      <c r="E15" s="61">
        <f t="shared" si="0"/>
        <v>9</v>
      </c>
      <c r="F15" s="60">
        <f>VLOOKUP($A15,'Return Data'!$B$7:$R$2292,10,0)</f>
        <v>6.8506</v>
      </c>
      <c r="G15" s="61">
        <f t="shared" si="1"/>
        <v>8</v>
      </c>
      <c r="H15" s="60">
        <f>VLOOKUP($A15,'Return Data'!$B$7:$R$2292,11,0)</f>
        <v>5.7794999999999996</v>
      </c>
      <c r="I15" s="61">
        <f t="shared" si="2"/>
        <v>8</v>
      </c>
      <c r="J15" s="60">
        <f>VLOOKUP($A15,'Return Data'!$B$7:$R$2292,12,0)</f>
        <v>4.4145000000000003</v>
      </c>
      <c r="K15" s="61">
        <f t="shared" si="3"/>
        <v>8</v>
      </c>
      <c r="L15" s="60">
        <f>VLOOKUP($A15,'Return Data'!$B$7:$R$2292,13,0)</f>
        <v>4.3003</v>
      </c>
      <c r="M15" s="61">
        <f t="shared" si="4"/>
        <v>11</v>
      </c>
      <c r="N15" s="60">
        <f>VLOOKUP($A15,'Return Data'!$B$7:$R$2292,17,0)</f>
        <v>5.4824000000000002</v>
      </c>
      <c r="O15" s="61">
        <f t="shared" si="5"/>
        <v>10</v>
      </c>
      <c r="P15" s="60">
        <f>VLOOKUP($A15,'Return Data'!$B$7:$R$2292,14,0)</f>
        <v>7.0069999999999997</v>
      </c>
      <c r="Q15" s="61">
        <f t="shared" si="7"/>
        <v>5</v>
      </c>
      <c r="R15" s="60">
        <f>VLOOKUP($A15,'Return Data'!$B$7:$R$2292,16,0)</f>
        <v>8.1819000000000006</v>
      </c>
      <c r="S15" s="62">
        <f t="shared" si="6"/>
        <v>3</v>
      </c>
    </row>
    <row r="16" spans="1:19" x14ac:dyDescent="0.3">
      <c r="A16" s="102" t="s">
        <v>2022</v>
      </c>
      <c r="B16" s="59">
        <f>VLOOKUP($A16,'Return Data'!$B$7:$R$2292,3,0)</f>
        <v>44958</v>
      </c>
      <c r="C16" s="60">
        <f>VLOOKUP($A16,'Return Data'!$B$7:$R$2292,4,0)</f>
        <v>24.343499999999999</v>
      </c>
      <c r="D16" s="60">
        <f>VLOOKUP($A16,'Return Data'!$B$7:$R$2292,9,0)</f>
        <v>7.0553999999999997</v>
      </c>
      <c r="E16" s="61">
        <f t="shared" si="0"/>
        <v>3</v>
      </c>
      <c r="F16" s="60">
        <f>VLOOKUP($A16,'Return Data'!$B$7:$R$2292,10,0)</f>
        <v>7.0039999999999996</v>
      </c>
      <c r="G16" s="61">
        <f t="shared" si="1"/>
        <v>6</v>
      </c>
      <c r="H16" s="60">
        <f>VLOOKUP($A16,'Return Data'!$B$7:$R$2292,11,0)</f>
        <v>5.8169000000000004</v>
      </c>
      <c r="I16" s="61">
        <f t="shared" si="2"/>
        <v>6</v>
      </c>
      <c r="J16" s="60">
        <f>VLOOKUP($A16,'Return Data'!$B$7:$R$2292,12,0)</f>
        <v>4.2603999999999997</v>
      </c>
      <c r="K16" s="61">
        <f t="shared" si="3"/>
        <v>10</v>
      </c>
      <c r="L16" s="60">
        <f>VLOOKUP($A16,'Return Data'!$B$7:$R$2292,13,0)</f>
        <v>4.0031999999999996</v>
      </c>
      <c r="M16" s="61">
        <f t="shared" si="4"/>
        <v>13</v>
      </c>
      <c r="N16" s="60">
        <f>VLOOKUP($A16,'Return Data'!$B$7:$R$2292,17,0)</f>
        <v>4.9047000000000001</v>
      </c>
      <c r="O16" s="61">
        <f t="shared" si="5"/>
        <v>13</v>
      </c>
      <c r="P16" s="60">
        <f>VLOOKUP($A16,'Return Data'!$B$7:$R$2292,14,0)</f>
        <v>4.5294999999999996</v>
      </c>
      <c r="Q16" s="61">
        <f t="shared" si="7"/>
        <v>12</v>
      </c>
      <c r="R16" s="60">
        <f>VLOOKUP($A16,'Return Data'!$B$7:$R$2292,16,0)</f>
        <v>6.9042000000000003</v>
      </c>
      <c r="S16" s="62">
        <f t="shared" si="6"/>
        <v>9</v>
      </c>
    </row>
    <row r="17" spans="1:19" x14ac:dyDescent="0.3">
      <c r="A17" s="77" t="s">
        <v>648</v>
      </c>
      <c r="B17" s="59">
        <f>VLOOKUP($A17,'Return Data'!$B$7:$R$2292,3,0)</f>
        <v>44958</v>
      </c>
      <c r="C17" s="60">
        <f>VLOOKUP($A17,'Return Data'!$B$7:$R$2292,4,0)</f>
        <v>26.1615</v>
      </c>
      <c r="D17" s="60">
        <f>VLOOKUP($A17,'Return Data'!$B$7:$R$2292,9,0)</f>
        <v>4.3207000000000004</v>
      </c>
      <c r="E17" s="61">
        <f t="shared" si="0"/>
        <v>15</v>
      </c>
      <c r="F17" s="60">
        <f>VLOOKUP($A17,'Return Data'!$B$7:$R$2292,10,0)</f>
        <v>6.0522999999999998</v>
      </c>
      <c r="G17" s="61">
        <f t="shared" si="1"/>
        <v>14</v>
      </c>
      <c r="H17" s="60">
        <f>VLOOKUP($A17,'Return Data'!$B$7:$R$2292,11,0)</f>
        <v>5.3761000000000001</v>
      </c>
      <c r="I17" s="61">
        <f t="shared" si="2"/>
        <v>11</v>
      </c>
      <c r="J17" s="60">
        <f>VLOOKUP($A17,'Return Data'!$B$7:$R$2292,12,0)</f>
        <v>4.9856999999999996</v>
      </c>
      <c r="K17" s="61">
        <f t="shared" si="3"/>
        <v>2</v>
      </c>
      <c r="L17" s="60">
        <f>VLOOKUP($A17,'Return Data'!$B$7:$R$2292,13,0)</f>
        <v>5.1135000000000002</v>
      </c>
      <c r="M17" s="61">
        <f t="shared" si="4"/>
        <v>5</v>
      </c>
      <c r="N17" s="60">
        <f>VLOOKUP($A17,'Return Data'!$B$7:$R$2292,17,0)</f>
        <v>5.7286999999999999</v>
      </c>
      <c r="O17" s="61">
        <f t="shared" si="5"/>
        <v>9</v>
      </c>
      <c r="P17" s="60">
        <f>VLOOKUP($A17,'Return Data'!$B$7:$R$2292,14,0)</f>
        <v>6.7724000000000002</v>
      </c>
      <c r="Q17" s="61">
        <f t="shared" si="7"/>
        <v>6</v>
      </c>
      <c r="R17" s="60">
        <f>VLOOKUP($A17,'Return Data'!$B$7:$R$2292,16,0)</f>
        <v>8.2210000000000001</v>
      </c>
      <c r="S17" s="62">
        <f t="shared" si="6"/>
        <v>2</v>
      </c>
    </row>
    <row r="18" spans="1:19" x14ac:dyDescent="0.3">
      <c r="A18" s="77" t="s">
        <v>650</v>
      </c>
      <c r="B18" s="59">
        <f>VLOOKUP($A18,'Return Data'!$B$7:$R$2292,3,0)</f>
        <v>44958</v>
      </c>
      <c r="C18" s="60">
        <f>VLOOKUP($A18,'Return Data'!$B$7:$R$2292,4,0)</f>
        <v>15.773999999999999</v>
      </c>
      <c r="D18" s="60">
        <f>VLOOKUP($A18,'Return Data'!$B$7:$R$2292,9,0)</f>
        <v>6.9217000000000004</v>
      </c>
      <c r="E18" s="61">
        <f t="shared" si="0"/>
        <v>6</v>
      </c>
      <c r="F18" s="60">
        <f>VLOOKUP($A18,'Return Data'!$B$7:$R$2292,10,0)</f>
        <v>7.6132999999999997</v>
      </c>
      <c r="G18" s="61">
        <f t="shared" si="1"/>
        <v>3</v>
      </c>
      <c r="H18" s="60">
        <f>VLOOKUP($A18,'Return Data'!$B$7:$R$2292,11,0)</f>
        <v>6.0640999999999998</v>
      </c>
      <c r="I18" s="61">
        <f t="shared" si="2"/>
        <v>3</v>
      </c>
      <c r="J18" s="60">
        <f>VLOOKUP($A18,'Return Data'!$B$7:$R$2292,12,0)</f>
        <v>4.2172999999999998</v>
      </c>
      <c r="K18" s="61">
        <f t="shared" si="3"/>
        <v>12</v>
      </c>
      <c r="L18" s="60">
        <f>VLOOKUP($A18,'Return Data'!$B$7:$R$2292,13,0)</f>
        <v>4.0666000000000002</v>
      </c>
      <c r="M18" s="61">
        <f t="shared" si="4"/>
        <v>12</v>
      </c>
      <c r="N18" s="60">
        <f>VLOOKUP($A18,'Return Data'!$B$7:$R$2292,17,0)</f>
        <v>9.5344999999999995</v>
      </c>
      <c r="O18" s="61">
        <f t="shared" si="5"/>
        <v>5</v>
      </c>
      <c r="P18" s="60">
        <f>VLOOKUP($A18,'Return Data'!$B$7:$R$2292,14,0)</f>
        <v>4.9672999999999998</v>
      </c>
      <c r="Q18" s="61">
        <f t="shared" si="7"/>
        <v>10</v>
      </c>
      <c r="R18" s="60">
        <f>VLOOKUP($A18,'Return Data'!$B$7:$R$2292,16,0)</f>
        <v>5.2404000000000002</v>
      </c>
      <c r="S18" s="62">
        <f t="shared" si="6"/>
        <v>13</v>
      </c>
    </row>
    <row r="19" spans="1:19" x14ac:dyDescent="0.3">
      <c r="A19" s="77" t="s">
        <v>653</v>
      </c>
      <c r="B19" s="59">
        <f>VLOOKUP($A19,'Return Data'!$B$7:$R$2292,3,0)</f>
        <v>44958</v>
      </c>
      <c r="C19" s="60">
        <f>VLOOKUP($A19,'Return Data'!$B$7:$R$2292,4,0)</f>
        <v>13.9899</v>
      </c>
      <c r="D19" s="60">
        <f>VLOOKUP($A19,'Return Data'!$B$7:$R$2292,9,0)</f>
        <v>6.1294000000000004</v>
      </c>
      <c r="E19" s="61">
        <f t="shared" si="0"/>
        <v>11</v>
      </c>
      <c r="F19" s="60">
        <f>VLOOKUP($A19,'Return Data'!$B$7:$R$2292,10,0)</f>
        <v>6.702</v>
      </c>
      <c r="G19" s="61">
        <f t="shared" si="1"/>
        <v>10</v>
      </c>
      <c r="H19" s="60">
        <f>VLOOKUP($A19,'Return Data'!$B$7:$R$2292,11,0)</f>
        <v>5.4024000000000001</v>
      </c>
      <c r="I19" s="61">
        <f t="shared" si="2"/>
        <v>10</v>
      </c>
      <c r="J19" s="60">
        <f>VLOOKUP($A19,'Return Data'!$B$7:$R$2292,12,0)</f>
        <v>4.2205000000000004</v>
      </c>
      <c r="K19" s="61">
        <f t="shared" si="3"/>
        <v>11</v>
      </c>
      <c r="L19" s="60">
        <f>VLOOKUP($A19,'Return Data'!$B$7:$R$2292,13,0)</f>
        <v>3.7902999999999998</v>
      </c>
      <c r="M19" s="61">
        <f t="shared" si="4"/>
        <v>14</v>
      </c>
      <c r="N19" s="60">
        <f>VLOOKUP($A19,'Return Data'!$B$7:$R$2292,17,0)</f>
        <v>3.8721999999999999</v>
      </c>
      <c r="O19" s="61">
        <f t="shared" si="5"/>
        <v>14</v>
      </c>
      <c r="P19" s="60">
        <f>VLOOKUP($A19,'Return Data'!$B$7:$R$2292,14,0)</f>
        <v>4.7257999999999996</v>
      </c>
      <c r="Q19" s="61">
        <f t="shared" si="7"/>
        <v>11</v>
      </c>
      <c r="R19" s="60">
        <f>VLOOKUP($A19,'Return Data'!$B$7:$R$2292,16,0)</f>
        <v>5.8348000000000004</v>
      </c>
      <c r="S19" s="62">
        <f t="shared" si="6"/>
        <v>12</v>
      </c>
    </row>
    <row r="20" spans="1:19" x14ac:dyDescent="0.3">
      <c r="A20" s="77" t="s">
        <v>654</v>
      </c>
      <c r="B20" s="59">
        <f>VLOOKUP($A20,'Return Data'!$B$7:$R$2292,3,0)</f>
        <v>44958</v>
      </c>
      <c r="C20" s="60">
        <f>VLOOKUP($A20,'Return Data'!$B$7:$R$2292,4,0)</f>
        <v>1525.0243</v>
      </c>
      <c r="D20" s="60">
        <f>VLOOKUP($A20,'Return Data'!$B$7:$R$2292,9,0)</f>
        <v>6.3818000000000001</v>
      </c>
      <c r="E20" s="61">
        <f t="shared" si="0"/>
        <v>8</v>
      </c>
      <c r="F20" s="60">
        <f>VLOOKUP($A20,'Return Data'!$B$7:$R$2292,10,0)</f>
        <v>6.4237000000000002</v>
      </c>
      <c r="G20" s="61">
        <f t="shared" si="1"/>
        <v>12</v>
      </c>
      <c r="H20" s="60">
        <f>VLOOKUP($A20,'Return Data'!$B$7:$R$2292,11,0)</f>
        <v>4.4519000000000002</v>
      </c>
      <c r="I20" s="61">
        <f t="shared" si="2"/>
        <v>14</v>
      </c>
      <c r="J20" s="60">
        <f>VLOOKUP($A20,'Return Data'!$B$7:$R$2292,12,0)</f>
        <v>3.4331999999999998</v>
      </c>
      <c r="K20" s="61">
        <f t="shared" si="3"/>
        <v>15</v>
      </c>
      <c r="L20" s="60">
        <f>VLOOKUP($A20,'Return Data'!$B$7:$R$2292,13,0)</f>
        <v>2.8744999999999998</v>
      </c>
      <c r="M20" s="61">
        <f t="shared" si="4"/>
        <v>15</v>
      </c>
      <c r="N20" s="60">
        <f>VLOOKUP($A20,'Return Data'!$B$7:$R$2292,17,0)</f>
        <v>3.0670999999999999</v>
      </c>
      <c r="O20" s="61">
        <f t="shared" si="5"/>
        <v>16</v>
      </c>
      <c r="P20" s="60">
        <f>VLOOKUP($A20,'Return Data'!$B$7:$R$2292,14,0)</f>
        <v>4.2568000000000001</v>
      </c>
      <c r="Q20" s="61">
        <f t="shared" si="7"/>
        <v>13</v>
      </c>
      <c r="R20" s="60">
        <f>VLOOKUP($A20,'Return Data'!$B$7:$R$2292,16,0)</f>
        <v>5.1420000000000003</v>
      </c>
      <c r="S20" s="62">
        <f t="shared" si="6"/>
        <v>14</v>
      </c>
    </row>
    <row r="21" spans="1:19" x14ac:dyDescent="0.3">
      <c r="A21" s="109" t="s">
        <v>656</v>
      </c>
      <c r="B21" s="59">
        <f>VLOOKUP($A21,'Return Data'!$B$7:$R$2292,3,0)</f>
        <v>44958</v>
      </c>
      <c r="C21" s="60">
        <f>VLOOKUP($A21,'Return Data'!$B$7:$R$2292,4,0)</f>
        <v>24.6693</v>
      </c>
      <c r="D21" s="60">
        <f>VLOOKUP($A21,'Return Data'!$B$7:$R$2292,9,0)</f>
        <v>3.0663</v>
      </c>
      <c r="E21" s="61">
        <f t="shared" si="0"/>
        <v>16</v>
      </c>
      <c r="F21" s="60">
        <f>VLOOKUP($A21,'Return Data'!$B$7:$R$2292,10,0)</f>
        <v>4.5777999999999999</v>
      </c>
      <c r="G21" s="61">
        <f t="shared" si="1"/>
        <v>16</v>
      </c>
      <c r="H21" s="60">
        <f>VLOOKUP($A21,'Return Data'!$B$7:$R$2292,11,0)</f>
        <v>4.0970000000000004</v>
      </c>
      <c r="I21" s="61">
        <f t="shared" si="2"/>
        <v>16</v>
      </c>
      <c r="J21" s="60">
        <f>VLOOKUP($A21,'Return Data'!$B$7:$R$2292,12,0)</f>
        <v>2.8266</v>
      </c>
      <c r="K21" s="61">
        <f t="shared" si="3"/>
        <v>16</v>
      </c>
      <c r="L21" s="60">
        <f>VLOOKUP($A21,'Return Data'!$B$7:$R$2292,13,0)</f>
        <v>0.94769999999999999</v>
      </c>
      <c r="M21" s="61">
        <f t="shared" si="4"/>
        <v>16</v>
      </c>
      <c r="N21" s="60">
        <f>VLOOKUP($A21,'Return Data'!$B$7:$R$2292,17,0)</f>
        <v>3.1818</v>
      </c>
      <c r="O21" s="61">
        <f t="shared" si="5"/>
        <v>15</v>
      </c>
      <c r="P21" s="60">
        <f>VLOOKUP($A21,'Return Data'!$B$7:$R$2292,14,0)</f>
        <v>4.0114000000000001</v>
      </c>
      <c r="Q21" s="61">
        <f t="shared" si="7"/>
        <v>14</v>
      </c>
      <c r="R21" s="60">
        <f>VLOOKUP($A21,'Return Data'!$B$7:$R$2292,16,0)</f>
        <v>7.3467000000000002</v>
      </c>
      <c r="S21" s="62">
        <f t="shared" si="6"/>
        <v>6</v>
      </c>
    </row>
    <row r="22" spans="1:19" x14ac:dyDescent="0.3">
      <c r="A22" s="77" t="s">
        <v>658</v>
      </c>
      <c r="B22" s="59">
        <f>VLOOKUP($A22,'Return Data'!$B$7:$R$2292,3,0)</f>
        <v>44958</v>
      </c>
      <c r="C22" s="60">
        <f>VLOOKUP($A22,'Return Data'!$B$7:$R$2292,4,0)</f>
        <v>28.711200000000002</v>
      </c>
      <c r="D22" s="60">
        <f>VLOOKUP($A22,'Return Data'!$B$7:$R$2292,9,0)</f>
        <v>7.0754999999999999</v>
      </c>
      <c r="E22" s="61">
        <f t="shared" si="0"/>
        <v>2</v>
      </c>
      <c r="F22" s="60">
        <f>VLOOKUP($A22,'Return Data'!$B$7:$R$2292,10,0)</f>
        <v>6.9714999999999998</v>
      </c>
      <c r="G22" s="61">
        <f t="shared" si="1"/>
        <v>7</v>
      </c>
      <c r="H22" s="60">
        <f>VLOOKUP($A22,'Return Data'!$B$7:$R$2292,11,0)</f>
        <v>5.9112</v>
      </c>
      <c r="I22" s="61">
        <f t="shared" si="2"/>
        <v>4</v>
      </c>
      <c r="J22" s="60">
        <f>VLOOKUP($A22,'Return Data'!$B$7:$R$2292,12,0)</f>
        <v>4.5134999999999996</v>
      </c>
      <c r="K22" s="61">
        <f t="shared" si="3"/>
        <v>6</v>
      </c>
      <c r="L22" s="60">
        <f>VLOOKUP($A22,'Return Data'!$B$7:$R$2292,13,0)</f>
        <v>4.3330000000000002</v>
      </c>
      <c r="M22" s="61">
        <f t="shared" si="4"/>
        <v>10</v>
      </c>
      <c r="N22" s="60">
        <f>VLOOKUP($A22,'Return Data'!$B$7:$R$2292,17,0)</f>
        <v>8.65</v>
      </c>
      <c r="O22" s="61">
        <f t="shared" si="5"/>
        <v>6</v>
      </c>
      <c r="P22" s="60">
        <f>VLOOKUP($A22,'Return Data'!$B$7:$R$2292,14,0)</f>
        <v>3.6326999999999998</v>
      </c>
      <c r="Q22" s="61">
        <f t="shared" si="7"/>
        <v>15</v>
      </c>
      <c r="R22" s="60">
        <f>VLOOKUP($A22,'Return Data'!$B$7:$R$2292,16,0)</f>
        <v>6.1379999999999999</v>
      </c>
      <c r="S22" s="62">
        <f t="shared" si="6"/>
        <v>11</v>
      </c>
    </row>
    <row r="23" spans="1:19" x14ac:dyDescent="0.3">
      <c r="A23" s="77" t="s">
        <v>669</v>
      </c>
      <c r="B23" s="59">
        <f>VLOOKUP($A23,'Return Data'!$B$7:$R$2292,3,0)</f>
        <v>44958</v>
      </c>
      <c r="C23" s="60">
        <f>VLOOKUP($A23,'Return Data'!$B$7:$R$2292,4,0)</f>
        <v>37.4709</v>
      </c>
      <c r="D23" s="60">
        <f>VLOOKUP($A23,'Return Data'!$B$7:$R$2292,9,0)</f>
        <v>5.3955000000000002</v>
      </c>
      <c r="E23" s="61">
        <f t="shared" si="0"/>
        <v>13</v>
      </c>
      <c r="F23" s="60">
        <f>VLOOKUP($A23,'Return Data'!$B$7:$R$2292,10,0)</f>
        <v>6.2321</v>
      </c>
      <c r="G23" s="61">
        <f t="shared" si="1"/>
        <v>13</v>
      </c>
      <c r="H23" s="60">
        <f>VLOOKUP($A23,'Return Data'!$B$7:$R$2292,11,0)</f>
        <v>5.798</v>
      </c>
      <c r="I23" s="61">
        <f t="shared" si="2"/>
        <v>7</v>
      </c>
      <c r="J23" s="60">
        <f>VLOOKUP($A23,'Return Data'!$B$7:$R$2292,12,0)</f>
        <v>4.6901999999999999</v>
      </c>
      <c r="K23" s="61">
        <f t="shared" si="3"/>
        <v>4</v>
      </c>
      <c r="L23" s="60">
        <f>VLOOKUP($A23,'Return Data'!$B$7:$R$2292,13,0)</f>
        <v>4.5279999999999996</v>
      </c>
      <c r="M23" s="61">
        <f t="shared" si="4"/>
        <v>7</v>
      </c>
      <c r="N23" s="60">
        <f>VLOOKUP($A23,'Return Data'!$B$7:$R$2292,17,0)</f>
        <v>4.9246999999999996</v>
      </c>
      <c r="O23" s="61">
        <f t="shared" si="5"/>
        <v>12</v>
      </c>
      <c r="P23" s="60">
        <f>VLOOKUP($A23,'Return Data'!$B$7:$R$2292,14,0)</f>
        <v>6.1200999999999999</v>
      </c>
      <c r="Q23" s="61">
        <f t="shared" si="7"/>
        <v>7</v>
      </c>
      <c r="R23" s="60">
        <f>VLOOKUP($A23,'Return Data'!$B$7:$R$2292,16,0)</f>
        <v>7.3749000000000002</v>
      </c>
      <c r="S23" s="62">
        <f t="shared" si="6"/>
        <v>5</v>
      </c>
    </row>
    <row r="24" spans="1:19" x14ac:dyDescent="0.3">
      <c r="A24" s="77" t="s">
        <v>677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44958</v>
      </c>
      <c r="C25" s="60">
        <f>VLOOKUP($A25,'Return Data'!$B$7:$R$2292,4,0)</f>
        <v>14.345000000000001</v>
      </c>
      <c r="D25" s="60">
        <f>VLOOKUP($A25,'Return Data'!$B$7:$R$2292,9,0)</f>
        <v>7.0221999999999998</v>
      </c>
      <c r="E25" s="61">
        <f t="shared" si="0"/>
        <v>4</v>
      </c>
      <c r="F25" s="60">
        <f>VLOOKUP($A25,'Return Data'!$B$7:$R$2292,10,0)</f>
        <v>7.6623000000000001</v>
      </c>
      <c r="G25" s="61">
        <f t="shared" si="1"/>
        <v>2</v>
      </c>
      <c r="H25" s="60">
        <f>VLOOKUP($A25,'Return Data'!$B$7:$R$2292,11,0)</f>
        <v>6.3463000000000003</v>
      </c>
      <c r="I25" s="61">
        <f t="shared" si="2"/>
        <v>2</v>
      </c>
      <c r="J25" s="60">
        <f>VLOOKUP($A25,'Return Data'!$B$7:$R$2292,12,0)</f>
        <v>4.4465000000000003</v>
      </c>
      <c r="K25" s="61">
        <f t="shared" si="3"/>
        <v>7</v>
      </c>
      <c r="L25" s="60">
        <f>VLOOKUP($A25,'Return Data'!$B$7:$R$2292,13,0)</f>
        <v>4.3493000000000004</v>
      </c>
      <c r="M25" s="61">
        <f t="shared" si="4"/>
        <v>9</v>
      </c>
      <c r="N25" s="60">
        <f>VLOOKUP($A25,'Return Data'!$B$7:$R$2292,17,0)</f>
        <v>12.7026</v>
      </c>
      <c r="O25" s="61">
        <f>RANK(N25,N$8:N$25,0)</f>
        <v>2</v>
      </c>
      <c r="P25" s="60">
        <f>VLOOKUP($A25,'Return Data'!$B$7:$R$2292,14,0)</f>
        <v>0.93700000000000006</v>
      </c>
      <c r="Q25" s="61">
        <f>RANK(P25,P$8:P$25,0)</f>
        <v>16</v>
      </c>
      <c r="R25" s="60">
        <f>VLOOKUP($A25,'Return Data'!$B$7:$R$2292,16,0)</f>
        <v>3.5977999999999999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5.9021388888888886</v>
      </c>
      <c r="E27" s="83"/>
      <c r="F27" s="84">
        <f>AVERAGE(F8:F25)</f>
        <v>6.1018777777777773</v>
      </c>
      <c r="G27" s="83"/>
      <c r="H27" s="84">
        <f>AVERAGE(H8:H25)</f>
        <v>4.8574666666666664</v>
      </c>
      <c r="I27" s="83"/>
      <c r="J27" s="84">
        <f>AVERAGE(J8:J25)</f>
        <v>3.9800444444444443</v>
      </c>
      <c r="K27" s="83"/>
      <c r="L27" s="84">
        <f>AVERAGE(L8:L25)</f>
        <v>11.350688888888888</v>
      </c>
      <c r="M27" s="83"/>
      <c r="N27" s="84">
        <f>AVERAGE(N8:N25)</f>
        <v>9.731376470588236</v>
      </c>
      <c r="O27" s="83"/>
      <c r="P27" s="84">
        <f>AVERAGE(P8:P25)</f>
        <v>6.0181937499999991</v>
      </c>
      <c r="Q27" s="83"/>
      <c r="R27" s="84">
        <f>AVERAGE(R8:R25)</f>
        <v>5.6406166666666664</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0.93700000000000006</v>
      </c>
      <c r="Q28" s="83"/>
      <c r="R28" s="84">
        <f>MIN(R8:R25)</f>
        <v>0</v>
      </c>
      <c r="S28" s="85"/>
    </row>
    <row r="29" spans="1:19" ht="15" thickBot="1" x14ac:dyDescent="0.35">
      <c r="A29" s="86" t="s">
        <v>29</v>
      </c>
      <c r="B29" s="87"/>
      <c r="C29" s="87"/>
      <c r="D29" s="88">
        <f>MAX(D8:D25)</f>
        <v>16.311800000000002</v>
      </c>
      <c r="E29" s="87"/>
      <c r="F29" s="88">
        <f>MAX(F8:F25)</f>
        <v>10.7392</v>
      </c>
      <c r="G29" s="87"/>
      <c r="H29" s="88">
        <f>MAX(H8:H25)</f>
        <v>6.5106999999999999</v>
      </c>
      <c r="I29" s="87"/>
      <c r="J29" s="88">
        <f>MAX(J8:J25)</f>
        <v>8.3743999999999996</v>
      </c>
      <c r="K29" s="87"/>
      <c r="L29" s="88">
        <f>MAX(L8:L25)</f>
        <v>130.87950000000001</v>
      </c>
      <c r="M29" s="87"/>
      <c r="N29" s="88">
        <f>MAX(N8:N25)</f>
        <v>63.119399999999999</v>
      </c>
      <c r="O29" s="87"/>
      <c r="P29" s="88">
        <f>MAX(P8:P25)</f>
        <v>13.568099999999999</v>
      </c>
      <c r="Q29" s="87"/>
      <c r="R29" s="88">
        <f>MAX(R8:R25)</f>
        <v>8.3547999999999991</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44958</v>
      </c>
      <c r="C8" s="60">
        <f>VLOOKUP($A8,'Return Data'!$B$7:$R$2292,4,0)</f>
        <v>94.495800000000003</v>
      </c>
      <c r="D8" s="60">
        <f>VLOOKUP($A8,'Return Data'!$B$7:$R$2292,9,0)</f>
        <v>6.6079999999999997</v>
      </c>
      <c r="E8" s="61">
        <f t="shared" ref="E8:E25" si="0">RANK(D8,D$8:D$25,0)</f>
        <v>6</v>
      </c>
      <c r="F8" s="60">
        <f>VLOOKUP($A8,'Return Data'!$B$7:$R$2292,10,0)</f>
        <v>7.2603</v>
      </c>
      <c r="G8" s="61">
        <f t="shared" ref="G8:G25" si="1">RANK(F8,F$8:F$25,0)</f>
        <v>8</v>
      </c>
      <c r="H8" s="60">
        <f>VLOOKUP($A8,'Return Data'!$B$7:$R$2292,11,0)</f>
        <v>6.1390000000000002</v>
      </c>
      <c r="I8" s="61">
        <f t="shared" ref="I8:I25" si="2">RANK(H8,H$8:H$25,0)</f>
        <v>5</v>
      </c>
      <c r="J8" s="60">
        <f>VLOOKUP($A8,'Return Data'!$B$7:$R$2292,12,0)</f>
        <v>4.9196999999999997</v>
      </c>
      <c r="K8" s="61">
        <f t="shared" ref="K8:K25" si="3">RANK(J8,J$8:J$25,0)</f>
        <v>4</v>
      </c>
      <c r="L8" s="60">
        <f>VLOOKUP($A8,'Return Data'!$B$7:$R$2292,13,0)</f>
        <v>4.8498000000000001</v>
      </c>
      <c r="M8" s="61">
        <f t="shared" ref="M8:M25" si="4">RANK(L8,L$8:L$25,0)</f>
        <v>4</v>
      </c>
      <c r="N8" s="60">
        <f>VLOOKUP($A8,'Return Data'!$B$7:$R$2292,17,0)</f>
        <v>4.7450999999999999</v>
      </c>
      <c r="O8" s="61">
        <f t="shared" ref="O8:O25" si="5">RANK(N8,N$8:N$25,0)</f>
        <v>4</v>
      </c>
      <c r="P8" s="60">
        <f>VLOOKUP($A8,'Return Data'!$B$7:$R$2292,14,0)</f>
        <v>6.6973000000000003</v>
      </c>
      <c r="Q8" s="61">
        <f t="shared" ref="Q8:Q25" si="6">RANK(P8,P$8:P$25,0)</f>
        <v>2</v>
      </c>
      <c r="R8" s="60">
        <f>VLOOKUP($A8,'Return Data'!$B$7:$R$2292,16,0)</f>
        <v>8.2360000000000007</v>
      </c>
      <c r="S8" s="62">
        <f t="shared" ref="S8:S25" si="7">RANK(R8,R$8:R$25,0)</f>
        <v>2</v>
      </c>
    </row>
    <row r="9" spans="1:19" x14ac:dyDescent="0.3">
      <c r="A9" s="77" t="s">
        <v>597</v>
      </c>
      <c r="B9" s="59">
        <f>VLOOKUP($A9,'Return Data'!$B$7:$R$2292,3,0)</f>
        <v>44958</v>
      </c>
      <c r="C9" s="60">
        <f>VLOOKUP($A9,'Return Data'!$B$7:$R$2292,4,0)</f>
        <v>14.8049</v>
      </c>
      <c r="D9" s="60">
        <f>VLOOKUP($A9,'Return Data'!$B$7:$R$2292,9,0)</f>
        <v>6.7801</v>
      </c>
      <c r="E9" s="61">
        <f t="shared" si="0"/>
        <v>4</v>
      </c>
      <c r="F9" s="60">
        <f>VLOOKUP($A9,'Return Data'!$B$7:$R$2292,10,0)</f>
        <v>7.5088999999999997</v>
      </c>
      <c r="G9" s="61">
        <f t="shared" si="1"/>
        <v>4</v>
      </c>
      <c r="H9" s="60">
        <f>VLOOKUP($A9,'Return Data'!$B$7:$R$2292,11,0)</f>
        <v>6.0761000000000003</v>
      </c>
      <c r="I9" s="61">
        <f t="shared" si="2"/>
        <v>6</v>
      </c>
      <c r="J9" s="60">
        <f>VLOOKUP($A9,'Return Data'!$B$7:$R$2292,12,0)</f>
        <v>5.1509999999999998</v>
      </c>
      <c r="K9" s="61">
        <f t="shared" si="3"/>
        <v>3</v>
      </c>
      <c r="L9" s="60">
        <f>VLOOKUP($A9,'Return Data'!$B$7:$R$2292,13,0)</f>
        <v>4.8609999999999998</v>
      </c>
      <c r="M9" s="61">
        <f t="shared" si="4"/>
        <v>3</v>
      </c>
      <c r="N9" s="60">
        <f>VLOOKUP($A9,'Return Data'!$B$7:$R$2292,17,0)</f>
        <v>4.8407999999999998</v>
      </c>
      <c r="O9" s="61">
        <f t="shared" si="5"/>
        <v>3</v>
      </c>
      <c r="P9" s="60">
        <f>VLOOKUP($A9,'Return Data'!$B$7:$R$2292,14,0)</f>
        <v>6.8921000000000001</v>
      </c>
      <c r="Q9" s="61">
        <f t="shared" si="6"/>
        <v>1</v>
      </c>
      <c r="R9" s="60">
        <f>VLOOKUP($A9,'Return Data'!$B$7:$R$2292,16,0)</f>
        <v>7.3135000000000003</v>
      </c>
      <c r="S9" s="62">
        <f t="shared" si="7"/>
        <v>13</v>
      </c>
    </row>
    <row r="10" spans="1:19" x14ac:dyDescent="0.3">
      <c r="A10" s="77" t="s">
        <v>1911</v>
      </c>
      <c r="B10" s="59">
        <f>VLOOKUP($A10,'Return Data'!$B$7:$R$2292,3,0)</f>
        <v>44958</v>
      </c>
      <c r="C10" s="60">
        <f>VLOOKUP($A10,'Return Data'!$B$7:$R$2292,4,0)</f>
        <v>23.922000000000001</v>
      </c>
      <c r="D10" s="60">
        <f>VLOOKUP($A10,'Return Data'!$B$7:$R$2292,9,0)</f>
        <v>5.7257999999999996</v>
      </c>
      <c r="E10" s="61">
        <f t="shared" si="0"/>
        <v>15</v>
      </c>
      <c r="F10" s="60">
        <f>VLOOKUP($A10,'Return Data'!$B$7:$R$2292,10,0)</f>
        <v>6.5340999999999996</v>
      </c>
      <c r="G10" s="61">
        <f t="shared" si="1"/>
        <v>16</v>
      </c>
      <c r="H10" s="60">
        <f>VLOOKUP($A10,'Return Data'!$B$7:$R$2292,11,0)</f>
        <v>5.327</v>
      </c>
      <c r="I10" s="61">
        <f t="shared" si="2"/>
        <v>14</v>
      </c>
      <c r="J10" s="60">
        <f>VLOOKUP($A10,'Return Data'!$B$7:$R$2292,12,0)</f>
        <v>3.3801000000000001</v>
      </c>
      <c r="K10" s="61">
        <f t="shared" si="3"/>
        <v>18</v>
      </c>
      <c r="L10" s="60">
        <f>VLOOKUP($A10,'Return Data'!$B$7:$R$2292,13,0)</f>
        <v>3.0036999999999998</v>
      </c>
      <c r="M10" s="61">
        <f t="shared" si="4"/>
        <v>17</v>
      </c>
      <c r="N10" s="60">
        <f>VLOOKUP($A10,'Return Data'!$B$7:$R$2292,17,0)</f>
        <v>2.9203000000000001</v>
      </c>
      <c r="O10" s="61">
        <f t="shared" si="5"/>
        <v>18</v>
      </c>
      <c r="P10" s="60">
        <f>VLOOKUP($A10,'Return Data'!$B$7:$R$2292,14,0)</f>
        <v>4.8681000000000001</v>
      </c>
      <c r="Q10" s="61">
        <f t="shared" si="6"/>
        <v>18</v>
      </c>
      <c r="R10" s="60">
        <f>VLOOKUP($A10,'Return Data'!$B$7:$R$2292,16,0)</f>
        <v>6.7115</v>
      </c>
      <c r="S10" s="62">
        <f t="shared" si="7"/>
        <v>17</v>
      </c>
    </row>
    <row r="11" spans="1:19" x14ac:dyDescent="0.3">
      <c r="A11" s="77" t="s">
        <v>599</v>
      </c>
      <c r="B11" s="59">
        <f>VLOOKUP($A11,'Return Data'!$B$7:$R$2292,3,0)</f>
        <v>44958</v>
      </c>
      <c r="C11" s="60">
        <f>VLOOKUP($A11,'Return Data'!$B$7:$R$2292,4,0)</f>
        <v>19.465800000000002</v>
      </c>
      <c r="D11" s="60">
        <f>VLOOKUP($A11,'Return Data'!$B$7:$R$2292,9,0)</f>
        <v>6.3662999999999998</v>
      </c>
      <c r="E11" s="61">
        <f t="shared" si="0"/>
        <v>9</v>
      </c>
      <c r="F11" s="60">
        <f>VLOOKUP($A11,'Return Data'!$B$7:$R$2292,10,0)</f>
        <v>7.1859000000000002</v>
      </c>
      <c r="G11" s="61">
        <f t="shared" si="1"/>
        <v>9</v>
      </c>
      <c r="H11" s="60">
        <f>VLOOKUP($A11,'Return Data'!$B$7:$R$2292,11,0)</f>
        <v>5.3574999999999999</v>
      </c>
      <c r="I11" s="61">
        <f t="shared" si="2"/>
        <v>13</v>
      </c>
      <c r="J11" s="60">
        <f>VLOOKUP($A11,'Return Data'!$B$7:$R$2292,12,0)</f>
        <v>4.2302</v>
      </c>
      <c r="K11" s="61">
        <f t="shared" si="3"/>
        <v>13</v>
      </c>
      <c r="L11" s="60">
        <f>VLOOKUP($A11,'Return Data'!$B$7:$R$2292,13,0)</f>
        <v>4.0206</v>
      </c>
      <c r="M11" s="61">
        <f t="shared" si="4"/>
        <v>13</v>
      </c>
      <c r="N11" s="60">
        <f>VLOOKUP($A11,'Return Data'!$B$7:$R$2292,17,0)</f>
        <v>4.0316000000000001</v>
      </c>
      <c r="O11" s="61">
        <f t="shared" si="5"/>
        <v>15</v>
      </c>
      <c r="P11" s="60">
        <f>VLOOKUP($A11,'Return Data'!$B$7:$R$2292,14,0)</f>
        <v>5.6688999999999998</v>
      </c>
      <c r="Q11" s="61">
        <f t="shared" si="6"/>
        <v>14</v>
      </c>
      <c r="R11" s="60">
        <f>VLOOKUP($A11,'Return Data'!$B$7:$R$2292,16,0)</f>
        <v>7.6913</v>
      </c>
      <c r="S11" s="62">
        <f t="shared" si="7"/>
        <v>7</v>
      </c>
    </row>
    <row r="12" spans="1:19" x14ac:dyDescent="0.3">
      <c r="A12" s="77" t="s">
        <v>601</v>
      </c>
      <c r="B12" s="59">
        <f>VLOOKUP($A12,'Return Data'!$B$7:$R$2292,3,0)</f>
        <v>44958</v>
      </c>
      <c r="C12" s="60">
        <f>VLOOKUP($A12,'Return Data'!$B$7:$R$2292,4,0)</f>
        <v>13.536099999999999</v>
      </c>
      <c r="D12" s="60">
        <f>VLOOKUP($A12,'Return Data'!$B$7:$R$2292,9,0)</f>
        <v>5.0698999999999996</v>
      </c>
      <c r="E12" s="61">
        <f t="shared" si="0"/>
        <v>18</v>
      </c>
      <c r="F12" s="60">
        <f>VLOOKUP($A12,'Return Data'!$B$7:$R$2292,10,0)</f>
        <v>7.9374000000000002</v>
      </c>
      <c r="G12" s="61">
        <f t="shared" si="1"/>
        <v>3</v>
      </c>
      <c r="H12" s="60">
        <f>VLOOKUP($A12,'Return Data'!$B$7:$R$2292,11,0)</f>
        <v>5.1989999999999998</v>
      </c>
      <c r="I12" s="61">
        <f t="shared" si="2"/>
        <v>15</v>
      </c>
      <c r="J12" s="60">
        <f>VLOOKUP($A12,'Return Data'!$B$7:$R$2292,12,0)</f>
        <v>3.6497000000000002</v>
      </c>
      <c r="K12" s="61">
        <f t="shared" si="3"/>
        <v>15</v>
      </c>
      <c r="L12" s="60">
        <f>VLOOKUP($A12,'Return Data'!$B$7:$R$2292,13,0)</f>
        <v>2.8868</v>
      </c>
      <c r="M12" s="61">
        <f t="shared" si="4"/>
        <v>18</v>
      </c>
      <c r="N12" s="60">
        <f>VLOOKUP($A12,'Return Data'!$B$7:$R$2292,17,0)</f>
        <v>3.2458</v>
      </c>
      <c r="O12" s="61">
        <f t="shared" si="5"/>
        <v>17</v>
      </c>
      <c r="P12" s="60">
        <f>VLOOKUP($A12,'Return Data'!$B$7:$R$2292,14,0)</f>
        <v>5.0130999999999997</v>
      </c>
      <c r="Q12" s="61">
        <f t="shared" si="6"/>
        <v>17</v>
      </c>
      <c r="R12" s="60">
        <f>VLOOKUP($A12,'Return Data'!$B$7:$R$2292,16,0)</f>
        <v>7.1280999999999999</v>
      </c>
      <c r="S12" s="62">
        <f t="shared" si="7"/>
        <v>16</v>
      </c>
    </row>
    <row r="13" spans="1:19" x14ac:dyDescent="0.3">
      <c r="A13" s="77" t="s">
        <v>606</v>
      </c>
      <c r="B13" s="59">
        <f>VLOOKUP($A13,'Return Data'!$B$7:$R$2292,3,0)</f>
        <v>44958</v>
      </c>
      <c r="C13" s="60">
        <f>VLOOKUP($A13,'Return Data'!$B$7:$R$2292,4,0)</f>
        <v>88.373699999999999</v>
      </c>
      <c r="D13" s="60">
        <f>VLOOKUP($A13,'Return Data'!$B$7:$R$2292,9,0)</f>
        <v>6.9824999999999999</v>
      </c>
      <c r="E13" s="61">
        <f t="shared" si="0"/>
        <v>2</v>
      </c>
      <c r="F13" s="60">
        <f>VLOOKUP($A13,'Return Data'!$B$7:$R$2292,10,0)</f>
        <v>7.3452000000000002</v>
      </c>
      <c r="G13" s="61">
        <f t="shared" si="1"/>
        <v>6</v>
      </c>
      <c r="H13" s="60">
        <f>VLOOKUP($A13,'Return Data'!$B$7:$R$2292,11,0)</f>
        <v>5.4854000000000003</v>
      </c>
      <c r="I13" s="61">
        <f t="shared" si="2"/>
        <v>10</v>
      </c>
      <c r="J13" s="60">
        <f>VLOOKUP($A13,'Return Data'!$B$7:$R$2292,12,0)</f>
        <v>4.3783000000000003</v>
      </c>
      <c r="K13" s="61">
        <f t="shared" si="3"/>
        <v>9</v>
      </c>
      <c r="L13" s="60">
        <f>VLOOKUP($A13,'Return Data'!$B$7:$R$2292,13,0)</f>
        <v>4.2622999999999998</v>
      </c>
      <c r="M13" s="61">
        <f t="shared" si="4"/>
        <v>10</v>
      </c>
      <c r="N13" s="60">
        <f>VLOOKUP($A13,'Return Data'!$B$7:$R$2292,17,0)</f>
        <v>4.4851999999999999</v>
      </c>
      <c r="O13" s="61">
        <f t="shared" si="5"/>
        <v>7</v>
      </c>
      <c r="P13" s="60">
        <f>VLOOKUP($A13,'Return Data'!$B$7:$R$2292,14,0)</f>
        <v>5.6464999999999996</v>
      </c>
      <c r="Q13" s="61">
        <f t="shared" si="6"/>
        <v>15</v>
      </c>
      <c r="R13" s="60">
        <f>VLOOKUP($A13,'Return Data'!$B$7:$R$2292,16,0)</f>
        <v>8.4678000000000004</v>
      </c>
      <c r="S13" s="62">
        <f t="shared" si="7"/>
        <v>1</v>
      </c>
    </row>
    <row r="14" spans="1:19" x14ac:dyDescent="0.3">
      <c r="A14" s="77" t="s">
        <v>609</v>
      </c>
      <c r="B14" s="59">
        <f>VLOOKUP($A14,'Return Data'!$B$7:$R$2292,3,0)</f>
        <v>44958</v>
      </c>
      <c r="C14" s="60">
        <f>VLOOKUP($A14,'Return Data'!$B$7:$R$2292,4,0)</f>
        <v>27.317900000000002</v>
      </c>
      <c r="D14" s="60">
        <f>VLOOKUP($A14,'Return Data'!$B$7:$R$2292,9,0)</f>
        <v>5.8898999999999999</v>
      </c>
      <c r="E14" s="61">
        <f t="shared" si="0"/>
        <v>14</v>
      </c>
      <c r="F14" s="60">
        <f>VLOOKUP($A14,'Return Data'!$B$7:$R$2292,10,0)</f>
        <v>7.0294999999999996</v>
      </c>
      <c r="G14" s="61">
        <f t="shared" si="1"/>
        <v>10</v>
      </c>
      <c r="H14" s="60">
        <f>VLOOKUP($A14,'Return Data'!$B$7:$R$2292,11,0)</f>
        <v>6.2050999999999998</v>
      </c>
      <c r="I14" s="61">
        <f t="shared" si="2"/>
        <v>4</v>
      </c>
      <c r="J14" s="60">
        <f>VLOOKUP($A14,'Return Data'!$B$7:$R$2292,12,0)</f>
        <v>4.6252000000000004</v>
      </c>
      <c r="K14" s="61">
        <f t="shared" si="3"/>
        <v>6</v>
      </c>
      <c r="L14" s="60">
        <f>VLOOKUP($A14,'Return Data'!$B$7:$R$2292,13,0)</f>
        <v>4.2950999999999997</v>
      </c>
      <c r="M14" s="61">
        <f t="shared" si="4"/>
        <v>7</v>
      </c>
      <c r="N14" s="60">
        <f>VLOOKUP($A14,'Return Data'!$B$7:$R$2292,17,0)</f>
        <v>4.407</v>
      </c>
      <c r="O14" s="61">
        <f t="shared" si="5"/>
        <v>8</v>
      </c>
      <c r="P14" s="60">
        <f>VLOOKUP($A14,'Return Data'!$B$7:$R$2292,14,0)</f>
        <v>6.4720000000000004</v>
      </c>
      <c r="Q14" s="61">
        <f t="shared" si="6"/>
        <v>4</v>
      </c>
      <c r="R14" s="60">
        <f>VLOOKUP($A14,'Return Data'!$B$7:$R$2292,16,0)</f>
        <v>8.0986999999999991</v>
      </c>
      <c r="S14" s="62">
        <f t="shared" si="7"/>
        <v>4</v>
      </c>
    </row>
    <row r="15" spans="1:19" x14ac:dyDescent="0.3">
      <c r="A15" s="102" t="s">
        <v>1677</v>
      </c>
      <c r="B15" s="59">
        <f>VLOOKUP($A15,'Return Data'!$B$7:$R$2292,3,0)</f>
        <v>44958</v>
      </c>
      <c r="C15" s="60">
        <f>VLOOKUP($A15,'Return Data'!$B$7:$R$2292,4,0)</f>
        <v>64.447400000000002</v>
      </c>
      <c r="D15" s="60">
        <f>VLOOKUP($A15,'Return Data'!$B$7:$R$2292,9,0)</f>
        <v>6.1627999999999998</v>
      </c>
      <c r="E15" s="61">
        <f t="shared" si="0"/>
        <v>11</v>
      </c>
      <c r="F15" s="60">
        <f>VLOOKUP($A15,'Return Data'!$B$7:$R$2292,10,0)</f>
        <v>9.0859000000000005</v>
      </c>
      <c r="G15" s="61">
        <f t="shared" si="1"/>
        <v>1</v>
      </c>
      <c r="H15" s="60">
        <f>VLOOKUP($A15,'Return Data'!$B$7:$R$2292,11,0)</f>
        <v>6.2077</v>
      </c>
      <c r="I15" s="61">
        <f t="shared" si="2"/>
        <v>3</v>
      </c>
      <c r="J15" s="60">
        <f>VLOOKUP($A15,'Return Data'!$B$7:$R$2292,12,0)</f>
        <v>4.8255999999999997</v>
      </c>
      <c r="K15" s="61">
        <f t="shared" si="3"/>
        <v>5</v>
      </c>
      <c r="L15" s="60">
        <f>VLOOKUP($A15,'Return Data'!$B$7:$R$2292,13,0)</f>
        <v>4.1406000000000001</v>
      </c>
      <c r="M15" s="61">
        <f t="shared" si="4"/>
        <v>12</v>
      </c>
      <c r="N15" s="60">
        <f>VLOOKUP($A15,'Return Data'!$B$7:$R$2292,17,0)</f>
        <v>4.05</v>
      </c>
      <c r="O15" s="61">
        <f t="shared" si="5"/>
        <v>14</v>
      </c>
      <c r="P15" s="60">
        <f>VLOOKUP($A15,'Return Data'!$B$7:$R$2292,14,0)</f>
        <v>6.3861999999999997</v>
      </c>
      <c r="Q15" s="61">
        <f t="shared" si="6"/>
        <v>6</v>
      </c>
      <c r="R15" s="60">
        <f>VLOOKUP($A15,'Return Data'!$B$7:$R$2292,16,0)</f>
        <v>7.6355000000000004</v>
      </c>
      <c r="S15" s="62">
        <f t="shared" si="7"/>
        <v>8</v>
      </c>
    </row>
    <row r="16" spans="1:19" x14ac:dyDescent="0.3">
      <c r="A16" s="77" t="s">
        <v>611</v>
      </c>
      <c r="B16" s="59">
        <f>VLOOKUP($A16,'Return Data'!$B$7:$R$2292,3,0)</f>
        <v>44958</v>
      </c>
      <c r="C16" s="60">
        <f>VLOOKUP($A16,'Return Data'!$B$7:$R$2292,4,0)</f>
        <v>25.7104</v>
      </c>
      <c r="D16" s="60">
        <f>VLOOKUP($A16,'Return Data'!$B$7:$R$2292,9,0)</f>
        <v>6.0644999999999998</v>
      </c>
      <c r="E16" s="61">
        <f t="shared" si="0"/>
        <v>13</v>
      </c>
      <c r="F16" s="60">
        <f>VLOOKUP($A16,'Return Data'!$B$7:$R$2292,10,0)</f>
        <v>6.2811000000000003</v>
      </c>
      <c r="G16" s="61">
        <f t="shared" si="1"/>
        <v>18</v>
      </c>
      <c r="H16" s="60">
        <f>VLOOKUP($A16,'Return Data'!$B$7:$R$2292,11,0)</f>
        <v>7.1313000000000004</v>
      </c>
      <c r="I16" s="61">
        <f t="shared" si="2"/>
        <v>1</v>
      </c>
      <c r="J16" s="60">
        <f>VLOOKUP($A16,'Return Data'!$B$7:$R$2292,12,0)</f>
        <v>5.8634000000000004</v>
      </c>
      <c r="K16" s="61">
        <f t="shared" si="3"/>
        <v>1</v>
      </c>
      <c r="L16" s="60">
        <f>VLOOKUP($A16,'Return Data'!$B$7:$R$2292,13,0)</f>
        <v>5.6718999999999999</v>
      </c>
      <c r="M16" s="61">
        <f t="shared" si="4"/>
        <v>1</v>
      </c>
      <c r="N16" s="60">
        <f>VLOOKUP($A16,'Return Data'!$B$7:$R$2292,17,0)</f>
        <v>4.9340999999999999</v>
      </c>
      <c r="O16" s="61">
        <f t="shared" si="5"/>
        <v>2</v>
      </c>
      <c r="P16" s="60">
        <f>VLOOKUP($A16,'Return Data'!$B$7:$R$2292,14,0)</f>
        <v>6.5483000000000002</v>
      </c>
      <c r="Q16" s="61">
        <f t="shared" si="6"/>
        <v>3</v>
      </c>
      <c r="R16" s="60">
        <f>VLOOKUP($A16,'Return Data'!$B$7:$R$2292,16,0)</f>
        <v>8.2050000000000001</v>
      </c>
      <c r="S16" s="62">
        <f t="shared" si="7"/>
        <v>3</v>
      </c>
    </row>
    <row r="17" spans="1:19" x14ac:dyDescent="0.3">
      <c r="A17" s="125" t="s">
        <v>612</v>
      </c>
      <c r="B17" s="59">
        <f>VLOOKUP($A17,'Return Data'!$B$7:$R$2292,3,0)</f>
        <v>44958</v>
      </c>
      <c r="C17" s="60">
        <f>VLOOKUP($A17,'Return Data'!$B$7:$R$2292,4,0)</f>
        <v>16.423400000000001</v>
      </c>
      <c r="D17" s="60">
        <f>VLOOKUP($A17,'Return Data'!$B$7:$R$2292,9,0)</f>
        <v>5.7202000000000002</v>
      </c>
      <c r="E17" s="61">
        <f t="shared" si="0"/>
        <v>16</v>
      </c>
      <c r="F17" s="60">
        <f>VLOOKUP($A17,'Return Data'!$B$7:$R$2292,10,0)</f>
        <v>6.8063000000000002</v>
      </c>
      <c r="G17" s="61">
        <f t="shared" si="1"/>
        <v>14</v>
      </c>
      <c r="H17" s="60">
        <f>VLOOKUP($A17,'Return Data'!$B$7:$R$2292,11,0)</f>
        <v>5.0396000000000001</v>
      </c>
      <c r="I17" s="61">
        <f t="shared" si="2"/>
        <v>17</v>
      </c>
      <c r="J17" s="60">
        <f>VLOOKUP($A17,'Return Data'!$B$7:$R$2292,12,0)</f>
        <v>3.5670999999999999</v>
      </c>
      <c r="K17" s="61">
        <f t="shared" si="3"/>
        <v>16</v>
      </c>
      <c r="L17" s="60">
        <f>VLOOKUP($A17,'Return Data'!$B$7:$R$2292,13,0)</f>
        <v>3.3769999999999998</v>
      </c>
      <c r="M17" s="61">
        <f t="shared" si="4"/>
        <v>15</v>
      </c>
      <c r="N17" s="60">
        <f>VLOOKUP($A17,'Return Data'!$B$7:$R$2292,17,0)</f>
        <v>4.0587999999999997</v>
      </c>
      <c r="O17" s="61">
        <f t="shared" si="5"/>
        <v>13</v>
      </c>
      <c r="P17" s="60">
        <f>VLOOKUP($A17,'Return Data'!$B$7:$R$2292,14,0)</f>
        <v>6.1544999999999996</v>
      </c>
      <c r="Q17" s="61">
        <f t="shared" si="6"/>
        <v>8</v>
      </c>
      <c r="R17" s="60">
        <f>VLOOKUP($A17,'Return Data'!$B$7:$R$2292,16,0)</f>
        <v>7.2797000000000001</v>
      </c>
      <c r="S17" s="62">
        <f t="shared" si="7"/>
        <v>14</v>
      </c>
    </row>
    <row r="18" spans="1:19" x14ac:dyDescent="0.3">
      <c r="A18" s="120" t="s">
        <v>615</v>
      </c>
      <c r="B18" s="124">
        <f>VLOOKUP($A18,'Return Data'!$B$7:$R$2292,3,0)</f>
        <v>44958</v>
      </c>
      <c r="C18" s="60">
        <f>VLOOKUP($A18,'Return Data'!$B$7:$R$2292,4,0)</f>
        <v>2812.2222000000002</v>
      </c>
      <c r="D18" s="60">
        <f>VLOOKUP($A18,'Return Data'!$B$7:$R$2292,9,0)</f>
        <v>6.5956000000000001</v>
      </c>
      <c r="E18" s="61">
        <f t="shared" si="0"/>
        <v>7</v>
      </c>
      <c r="F18" s="60">
        <f>VLOOKUP($A18,'Return Data'!$B$7:$R$2292,10,0)</f>
        <v>7.3113000000000001</v>
      </c>
      <c r="G18" s="61">
        <f t="shared" si="1"/>
        <v>7</v>
      </c>
      <c r="H18" s="60">
        <f>VLOOKUP($A18,'Return Data'!$B$7:$R$2292,11,0)</f>
        <v>5.4642999999999997</v>
      </c>
      <c r="I18" s="61">
        <f t="shared" si="2"/>
        <v>12</v>
      </c>
      <c r="J18" s="60">
        <f>VLOOKUP($A18,'Return Data'!$B$7:$R$2292,12,0)</f>
        <v>3.9943</v>
      </c>
      <c r="K18" s="61">
        <f t="shared" si="3"/>
        <v>14</v>
      </c>
      <c r="L18" s="60">
        <f>VLOOKUP($A18,'Return Data'!$B$7:$R$2292,13,0)</f>
        <v>3.8725000000000001</v>
      </c>
      <c r="M18" s="61">
        <f t="shared" si="4"/>
        <v>14</v>
      </c>
      <c r="N18" s="60">
        <f>VLOOKUP($A18,'Return Data'!$B$7:$R$2292,17,0)</f>
        <v>4.0917000000000003</v>
      </c>
      <c r="O18" s="61">
        <f t="shared" si="5"/>
        <v>12</v>
      </c>
      <c r="P18" s="60">
        <f>VLOOKUP($A18,'Return Data'!$B$7:$R$2292,14,0)</f>
        <v>5.6867999999999999</v>
      </c>
      <c r="Q18" s="61">
        <f t="shared" si="6"/>
        <v>13</v>
      </c>
      <c r="R18" s="60">
        <f>VLOOKUP($A18,'Return Data'!$B$7:$R$2292,16,0)</f>
        <v>7.3289</v>
      </c>
      <c r="S18" s="62">
        <f t="shared" si="7"/>
        <v>12</v>
      </c>
    </row>
    <row r="19" spans="1:19" x14ac:dyDescent="0.3">
      <c r="A19" s="120" t="s">
        <v>617</v>
      </c>
      <c r="B19" s="124">
        <f>VLOOKUP($A19,'Return Data'!$B$7:$R$2292,3,0)</f>
        <v>44958</v>
      </c>
      <c r="C19" s="60">
        <f>VLOOKUP($A19,'Return Data'!$B$7:$R$2292,4,0)</f>
        <v>3241.8355000000001</v>
      </c>
      <c r="D19" s="60">
        <f>VLOOKUP($A19,'Return Data'!$B$7:$R$2292,9,0)</f>
        <v>5.5514000000000001</v>
      </c>
      <c r="E19" s="61">
        <f t="shared" si="0"/>
        <v>17</v>
      </c>
      <c r="F19" s="60">
        <f>VLOOKUP($A19,'Return Data'!$B$7:$R$2292,10,0)</f>
        <v>6.4664999999999999</v>
      </c>
      <c r="G19" s="61">
        <f t="shared" si="1"/>
        <v>17</v>
      </c>
      <c r="H19" s="60">
        <f>VLOOKUP($A19,'Return Data'!$B$7:$R$2292,11,0)</f>
        <v>5.8019999999999996</v>
      </c>
      <c r="I19" s="61">
        <f t="shared" si="2"/>
        <v>7</v>
      </c>
      <c r="J19" s="60">
        <f>VLOOKUP($A19,'Return Data'!$B$7:$R$2292,12,0)</f>
        <v>4.5091000000000001</v>
      </c>
      <c r="K19" s="61">
        <f t="shared" si="3"/>
        <v>7</v>
      </c>
      <c r="L19" s="60">
        <f>VLOOKUP($A19,'Return Data'!$B$7:$R$2292,13,0)</f>
        <v>4.3986000000000001</v>
      </c>
      <c r="M19" s="61">
        <f t="shared" si="4"/>
        <v>5</v>
      </c>
      <c r="N19" s="60">
        <f>VLOOKUP($A19,'Return Data'!$B$7:$R$2292,17,0)</f>
        <v>4.5544000000000002</v>
      </c>
      <c r="O19" s="61">
        <f t="shared" si="5"/>
        <v>6</v>
      </c>
      <c r="P19" s="60">
        <f>VLOOKUP($A19,'Return Data'!$B$7:$R$2292,14,0)</f>
        <v>5.8932000000000002</v>
      </c>
      <c r="Q19" s="61">
        <f t="shared" si="6"/>
        <v>11</v>
      </c>
      <c r="R19" s="60">
        <f>VLOOKUP($A19,'Return Data'!$B$7:$R$2292,16,0)</f>
        <v>8.0038</v>
      </c>
      <c r="S19" s="62">
        <f t="shared" si="7"/>
        <v>5</v>
      </c>
    </row>
    <row r="20" spans="1:19" x14ac:dyDescent="0.3">
      <c r="A20" s="94" t="s">
        <v>1599</v>
      </c>
      <c r="B20" s="124">
        <f>VLOOKUP($A20,'Return Data'!$B$7:$R$2292,3,0)</f>
        <v>44958</v>
      </c>
      <c r="C20" s="60">
        <f>VLOOKUP($A20,'Return Data'!$B$7:$R$2292,4,0)</f>
        <v>51.609299999999998</v>
      </c>
      <c r="D20" s="60">
        <f>VLOOKUP($A20,'Return Data'!$B$7:$R$2292,9,0)</f>
        <v>7.7477999999999998</v>
      </c>
      <c r="E20" s="61">
        <f t="shared" si="0"/>
        <v>1</v>
      </c>
      <c r="F20" s="60">
        <f>VLOOKUP($A20,'Return Data'!$B$7:$R$2292,10,0)</f>
        <v>8.1857000000000006</v>
      </c>
      <c r="G20" s="61">
        <f t="shared" si="1"/>
        <v>2</v>
      </c>
      <c r="H20" s="60">
        <f>VLOOKUP($A20,'Return Data'!$B$7:$R$2292,11,0)</f>
        <v>6.7704000000000004</v>
      </c>
      <c r="I20" s="61">
        <f t="shared" si="2"/>
        <v>2</v>
      </c>
      <c r="J20" s="60">
        <f>VLOOKUP($A20,'Return Data'!$B$7:$R$2292,12,0)</f>
        <v>5.399</v>
      </c>
      <c r="K20" s="61">
        <f t="shared" si="3"/>
        <v>2</v>
      </c>
      <c r="L20" s="60">
        <f>VLOOKUP($A20,'Return Data'!$B$7:$R$2292,13,0)</f>
        <v>5.2020999999999997</v>
      </c>
      <c r="M20" s="61">
        <f t="shared" si="4"/>
        <v>2</v>
      </c>
      <c r="N20" s="60">
        <f>VLOOKUP($A20,'Return Data'!$B$7:$R$2292,17,0)</f>
        <v>5.3528000000000002</v>
      </c>
      <c r="O20" s="61">
        <f t="shared" si="5"/>
        <v>1</v>
      </c>
      <c r="P20" s="60">
        <f>VLOOKUP($A20,'Return Data'!$B$7:$R$2292,14,0)</f>
        <v>6.43</v>
      </c>
      <c r="Q20" s="61">
        <f t="shared" si="6"/>
        <v>5</v>
      </c>
      <c r="R20" s="60">
        <f>VLOOKUP($A20,'Return Data'!$B$7:$R$2292,16,0)</f>
        <v>7.9397000000000002</v>
      </c>
      <c r="S20" s="62">
        <f t="shared" si="7"/>
        <v>6</v>
      </c>
    </row>
    <row r="21" spans="1:19" x14ac:dyDescent="0.3">
      <c r="A21" s="120" t="s">
        <v>1888</v>
      </c>
      <c r="B21" s="124">
        <f>VLOOKUP($A21,'Return Data'!$B$7:$R$2292,3,0)</f>
        <v>44958</v>
      </c>
      <c r="C21" s="60">
        <f>VLOOKUP($A21,'Return Data'!$B$7:$R$2292,4,0)</f>
        <v>39.700200000000002</v>
      </c>
      <c r="D21" s="60">
        <f>VLOOKUP($A21,'Return Data'!$B$7:$R$2292,9,0)</f>
        <v>6.8315000000000001</v>
      </c>
      <c r="E21" s="61">
        <f t="shared" si="0"/>
        <v>3</v>
      </c>
      <c r="F21" s="60">
        <f>VLOOKUP($A21,'Return Data'!$B$7:$R$2292,10,0)</f>
        <v>6.7649999999999997</v>
      </c>
      <c r="G21" s="61">
        <f t="shared" si="1"/>
        <v>15</v>
      </c>
      <c r="H21" s="60">
        <f>VLOOKUP($A21,'Return Data'!$B$7:$R$2292,11,0)</f>
        <v>5.1616</v>
      </c>
      <c r="I21" s="61">
        <f t="shared" si="2"/>
        <v>16</v>
      </c>
      <c r="J21" s="60">
        <f>VLOOKUP($A21,'Return Data'!$B$7:$R$2292,12,0)</f>
        <v>4.4473000000000003</v>
      </c>
      <c r="K21" s="61">
        <f t="shared" si="3"/>
        <v>8</v>
      </c>
      <c r="L21" s="60">
        <f>VLOOKUP($A21,'Return Data'!$B$7:$R$2292,13,0)</f>
        <v>4.343</v>
      </c>
      <c r="M21" s="61">
        <f t="shared" si="4"/>
        <v>6</v>
      </c>
      <c r="N21" s="60">
        <f>VLOOKUP($A21,'Return Data'!$B$7:$R$2292,17,0)</f>
        <v>4.7126999999999999</v>
      </c>
      <c r="O21" s="61">
        <f t="shared" si="5"/>
        <v>5</v>
      </c>
      <c r="P21" s="60">
        <f>VLOOKUP($A21,'Return Data'!$B$7:$R$2292,14,0)</f>
        <v>6.2001999999999997</v>
      </c>
      <c r="Q21" s="61">
        <f t="shared" si="6"/>
        <v>7</v>
      </c>
      <c r="R21" s="60">
        <f>VLOOKUP($A21,'Return Data'!$B$7:$R$2292,16,0)</f>
        <v>7.5086000000000004</v>
      </c>
      <c r="S21" s="62">
        <f t="shared" si="7"/>
        <v>11</v>
      </c>
    </row>
    <row r="22" spans="1:19" x14ac:dyDescent="0.3">
      <c r="A22" s="120" t="s">
        <v>618</v>
      </c>
      <c r="B22" s="124">
        <f>VLOOKUP($A22,'Return Data'!$B$7:$R$2292,3,0)</f>
        <v>44958</v>
      </c>
      <c r="C22" s="60">
        <f>VLOOKUP($A22,'Return Data'!$B$7:$R$2292,4,0)</f>
        <v>13.1942</v>
      </c>
      <c r="D22" s="60">
        <f>VLOOKUP($A22,'Return Data'!$B$7:$R$2292,9,0)</f>
        <v>6.5945</v>
      </c>
      <c r="E22" s="61">
        <f t="shared" si="0"/>
        <v>8</v>
      </c>
      <c r="F22" s="60">
        <f>VLOOKUP($A22,'Return Data'!$B$7:$R$2292,10,0)</f>
        <v>7.4532999999999996</v>
      </c>
      <c r="G22" s="61">
        <f t="shared" si="1"/>
        <v>5</v>
      </c>
      <c r="H22" s="60">
        <f>VLOOKUP($A22,'Return Data'!$B$7:$R$2292,11,0)</f>
        <v>5.7599</v>
      </c>
      <c r="I22" s="61">
        <f t="shared" si="2"/>
        <v>8</v>
      </c>
      <c r="J22" s="60">
        <f>VLOOKUP($A22,'Return Data'!$B$7:$R$2292,12,0)</f>
        <v>4.3773999999999997</v>
      </c>
      <c r="K22" s="61">
        <f t="shared" si="3"/>
        <v>10</v>
      </c>
      <c r="L22" s="60">
        <f>VLOOKUP($A22,'Return Data'!$B$7:$R$2292,13,0)</f>
        <v>4.1760000000000002</v>
      </c>
      <c r="M22" s="61">
        <f t="shared" si="4"/>
        <v>11</v>
      </c>
      <c r="N22" s="60">
        <f>VLOOKUP($A22,'Return Data'!$B$7:$R$2292,17,0)</f>
        <v>4.1540999999999997</v>
      </c>
      <c r="O22" s="61">
        <f t="shared" si="5"/>
        <v>11</v>
      </c>
      <c r="P22" s="60">
        <f>VLOOKUP($A22,'Return Data'!$B$7:$R$2292,14,0)</f>
        <v>5.8876999999999997</v>
      </c>
      <c r="Q22" s="61">
        <f t="shared" si="6"/>
        <v>12</v>
      </c>
      <c r="R22" s="60">
        <f>VLOOKUP($A22,'Return Data'!$B$7:$R$2292,16,0)</f>
        <v>7.1704999999999997</v>
      </c>
      <c r="S22" s="62">
        <f t="shared" si="7"/>
        <v>15</v>
      </c>
    </row>
    <row r="23" spans="1:19" x14ac:dyDescent="0.3">
      <c r="A23" s="126" t="s">
        <v>621</v>
      </c>
      <c r="B23" s="59">
        <f>VLOOKUP($A23,'Return Data'!$B$7:$R$2292,3,0)</f>
        <v>44958</v>
      </c>
      <c r="C23" s="60">
        <f>VLOOKUP($A23,'Return Data'!$B$7:$R$2292,4,0)</f>
        <v>34.605499999999999</v>
      </c>
      <c r="D23" s="60">
        <f>VLOOKUP($A23,'Return Data'!$B$7:$R$2292,9,0)</f>
        <v>6.1871</v>
      </c>
      <c r="E23" s="61">
        <f t="shared" si="0"/>
        <v>10</v>
      </c>
      <c r="F23" s="60">
        <f>VLOOKUP($A23,'Return Data'!$B$7:$R$2292,10,0)</f>
        <v>6.8209</v>
      </c>
      <c r="G23" s="61">
        <f t="shared" si="1"/>
        <v>13</v>
      </c>
      <c r="H23" s="60">
        <f>VLOOKUP($A23,'Return Data'!$B$7:$R$2292,11,0)</f>
        <v>5.62</v>
      </c>
      <c r="I23" s="61">
        <f t="shared" si="2"/>
        <v>9</v>
      </c>
      <c r="J23" s="60">
        <f>VLOOKUP($A23,'Return Data'!$B$7:$R$2292,12,0)</f>
        <v>4.3348000000000004</v>
      </c>
      <c r="K23" s="61">
        <f t="shared" si="3"/>
        <v>12</v>
      </c>
      <c r="L23" s="60">
        <f>VLOOKUP($A23,'Return Data'!$B$7:$R$2292,13,0)</f>
        <v>4.2949999999999999</v>
      </c>
      <c r="M23" s="61">
        <f t="shared" si="4"/>
        <v>8</v>
      </c>
      <c r="N23" s="60">
        <f>VLOOKUP($A23,'Return Data'!$B$7:$R$2292,17,0)</f>
        <v>4.3891999999999998</v>
      </c>
      <c r="O23" s="61">
        <f t="shared" si="5"/>
        <v>9</v>
      </c>
      <c r="P23" s="60">
        <f>VLOOKUP($A23,'Return Data'!$B$7:$R$2292,14,0)</f>
        <v>6.1052</v>
      </c>
      <c r="Q23" s="61">
        <f t="shared" si="6"/>
        <v>9</v>
      </c>
      <c r="R23" s="60">
        <f>VLOOKUP($A23,'Return Data'!$B$7:$R$2292,16,0)</f>
        <v>7.5735999999999999</v>
      </c>
      <c r="S23" s="62">
        <f t="shared" si="7"/>
        <v>9</v>
      </c>
    </row>
    <row r="24" spans="1:19" x14ac:dyDescent="0.3">
      <c r="A24" s="77" t="s">
        <v>624</v>
      </c>
      <c r="B24" s="59">
        <f>VLOOKUP($A24,'Return Data'!$B$7:$R$2292,3,0)</f>
        <v>44958</v>
      </c>
      <c r="C24" s="60">
        <f>VLOOKUP($A24,'Return Data'!$B$7:$R$2292,4,0)</f>
        <v>12.9625</v>
      </c>
      <c r="D24" s="60">
        <f>VLOOKUP($A24,'Return Data'!$B$7:$R$2292,9,0)</f>
        <v>6.6094999999999997</v>
      </c>
      <c r="E24" s="61">
        <f t="shared" si="0"/>
        <v>5</v>
      </c>
      <c r="F24" s="60">
        <f>VLOOKUP($A24,'Return Data'!$B$7:$R$2292,10,0)</f>
        <v>6.8750999999999998</v>
      </c>
      <c r="G24" s="61">
        <f t="shared" si="1"/>
        <v>11</v>
      </c>
      <c r="H24" s="60">
        <f>VLOOKUP($A24,'Return Data'!$B$7:$R$2292,11,0)</f>
        <v>4.9695999999999998</v>
      </c>
      <c r="I24" s="61">
        <f t="shared" si="2"/>
        <v>18</v>
      </c>
      <c r="J24" s="60">
        <f>VLOOKUP($A24,'Return Data'!$B$7:$R$2292,12,0)</f>
        <v>3.4117000000000002</v>
      </c>
      <c r="K24" s="61">
        <f t="shared" si="3"/>
        <v>17</v>
      </c>
      <c r="L24" s="60">
        <f>VLOOKUP($A24,'Return Data'!$B$7:$R$2292,13,0)</f>
        <v>3.3378999999999999</v>
      </c>
      <c r="M24" s="61">
        <f t="shared" si="4"/>
        <v>16</v>
      </c>
      <c r="N24" s="60">
        <f>VLOOKUP($A24,'Return Data'!$B$7:$R$2292,17,0)</f>
        <v>3.645</v>
      </c>
      <c r="O24" s="61">
        <f t="shared" si="5"/>
        <v>16</v>
      </c>
      <c r="P24" s="60">
        <f>VLOOKUP($A24,'Return Data'!$B$7:$R$2292,14,0)</f>
        <v>5.5140000000000002</v>
      </c>
      <c r="Q24" s="61">
        <f t="shared" si="6"/>
        <v>16</v>
      </c>
      <c r="R24" s="60">
        <f>VLOOKUP($A24,'Return Data'!$B$7:$R$2292,16,0)</f>
        <v>5.6844999999999999</v>
      </c>
      <c r="S24" s="62">
        <f t="shared" si="7"/>
        <v>18</v>
      </c>
    </row>
    <row r="25" spans="1:19" x14ac:dyDescent="0.3">
      <c r="A25" s="77" t="s">
        <v>626</v>
      </c>
      <c r="B25" s="59">
        <f>VLOOKUP($A25,'Return Data'!$B$7:$R$2292,3,0)</f>
        <v>44958</v>
      </c>
      <c r="C25" s="60">
        <f>VLOOKUP($A25,'Return Data'!$B$7:$R$2292,4,0)</f>
        <v>13.8444</v>
      </c>
      <c r="D25" s="60">
        <f>VLOOKUP($A25,'Return Data'!$B$7:$R$2292,9,0)</f>
        <v>6.0811000000000002</v>
      </c>
      <c r="E25" s="61">
        <f t="shared" si="0"/>
        <v>12</v>
      </c>
      <c r="F25" s="60">
        <f>VLOOKUP($A25,'Return Data'!$B$7:$R$2292,10,0)</f>
        <v>6.8596000000000004</v>
      </c>
      <c r="G25" s="61">
        <f t="shared" si="1"/>
        <v>12</v>
      </c>
      <c r="H25" s="60">
        <f>VLOOKUP($A25,'Return Data'!$B$7:$R$2292,11,0)</f>
        <v>5.4668000000000001</v>
      </c>
      <c r="I25" s="61">
        <f t="shared" si="2"/>
        <v>11</v>
      </c>
      <c r="J25" s="60">
        <f>VLOOKUP($A25,'Return Data'!$B$7:$R$2292,12,0)</f>
        <v>4.3441999999999998</v>
      </c>
      <c r="K25" s="61">
        <f t="shared" si="3"/>
        <v>11</v>
      </c>
      <c r="L25" s="60">
        <f>VLOOKUP($A25,'Return Data'!$B$7:$R$2292,13,0)</f>
        <v>4.2821999999999996</v>
      </c>
      <c r="M25" s="61">
        <f t="shared" si="4"/>
        <v>9</v>
      </c>
      <c r="N25" s="60">
        <f>VLOOKUP($A25,'Return Data'!$B$7:$R$2292,17,0)</f>
        <v>4.2831999999999999</v>
      </c>
      <c r="O25" s="61">
        <f t="shared" si="5"/>
        <v>10</v>
      </c>
      <c r="P25" s="60">
        <f>VLOOKUP($A25,'Return Data'!$B$7:$R$2292,14,0)</f>
        <v>6.0639000000000003</v>
      </c>
      <c r="Q25" s="61">
        <f t="shared" si="6"/>
        <v>10</v>
      </c>
      <c r="R25" s="60">
        <f>VLOOKUP($A25,'Return Data'!$B$7:$R$2292,16,0)</f>
        <v>7.5178000000000003</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6.3093611111111114</v>
      </c>
      <c r="E27" s="83"/>
      <c r="F27" s="84">
        <f>AVERAGE(F8:F25)</f>
        <v>7.2062222222222214</v>
      </c>
      <c r="G27" s="83"/>
      <c r="H27" s="84">
        <f>AVERAGE(H8:H25)</f>
        <v>5.7323500000000003</v>
      </c>
      <c r="I27" s="83"/>
      <c r="J27" s="84">
        <f>AVERAGE(J8:J25)</f>
        <v>4.4115611111111104</v>
      </c>
      <c r="K27" s="83"/>
      <c r="L27" s="84">
        <f>AVERAGE(L8:L25)</f>
        <v>4.1820055555555564</v>
      </c>
      <c r="M27" s="83"/>
      <c r="N27" s="84">
        <f>AVERAGE(N8:N25)</f>
        <v>4.2723222222222219</v>
      </c>
      <c r="O27" s="83"/>
      <c r="P27" s="84">
        <f>AVERAGE(P8:P25)</f>
        <v>6.0071111111111106</v>
      </c>
      <c r="Q27" s="83"/>
      <c r="R27" s="84">
        <f>AVERAGE(R8:R25)</f>
        <v>7.5274722222222232</v>
      </c>
      <c r="S27" s="85"/>
    </row>
    <row r="28" spans="1:19" x14ac:dyDescent="0.3">
      <c r="A28" s="82" t="s">
        <v>28</v>
      </c>
      <c r="B28" s="83"/>
      <c r="C28" s="83"/>
      <c r="D28" s="84">
        <f>MIN(D8:D25)</f>
        <v>5.0698999999999996</v>
      </c>
      <c r="E28" s="83"/>
      <c r="F28" s="84">
        <f>MIN(F8:F25)</f>
        <v>6.2811000000000003</v>
      </c>
      <c r="G28" s="83"/>
      <c r="H28" s="84">
        <f>MIN(H8:H25)</f>
        <v>4.9695999999999998</v>
      </c>
      <c r="I28" s="83"/>
      <c r="J28" s="84">
        <f>MIN(J8:J25)</f>
        <v>3.3801000000000001</v>
      </c>
      <c r="K28" s="83"/>
      <c r="L28" s="84">
        <f>MIN(L8:L25)</f>
        <v>2.8868</v>
      </c>
      <c r="M28" s="83"/>
      <c r="N28" s="84">
        <f>MIN(N8:N25)</f>
        <v>2.9203000000000001</v>
      </c>
      <c r="O28" s="83"/>
      <c r="P28" s="84">
        <f>MIN(P8:P25)</f>
        <v>4.8681000000000001</v>
      </c>
      <c r="Q28" s="83"/>
      <c r="R28" s="84">
        <f>MIN(R8:R25)</f>
        <v>5.6844999999999999</v>
      </c>
      <c r="S28" s="85"/>
    </row>
    <row r="29" spans="1:19" ht="15" thickBot="1" x14ac:dyDescent="0.35">
      <c r="A29" s="86" t="s">
        <v>29</v>
      </c>
      <c r="B29" s="87"/>
      <c r="C29" s="87"/>
      <c r="D29" s="88">
        <f>MAX(D8:D25)</f>
        <v>7.7477999999999998</v>
      </c>
      <c r="E29" s="87"/>
      <c r="F29" s="88">
        <f>MAX(F8:F25)</f>
        <v>9.0859000000000005</v>
      </c>
      <c r="G29" s="87"/>
      <c r="H29" s="88">
        <f>MAX(H8:H25)</f>
        <v>7.1313000000000004</v>
      </c>
      <c r="I29" s="87"/>
      <c r="J29" s="88">
        <f>MAX(J8:J25)</f>
        <v>5.8634000000000004</v>
      </c>
      <c r="K29" s="87"/>
      <c r="L29" s="88">
        <f>MAX(L8:L25)</f>
        <v>5.6718999999999999</v>
      </c>
      <c r="M29" s="87"/>
      <c r="N29" s="88">
        <f>MAX(N8:N25)</f>
        <v>5.3528000000000002</v>
      </c>
      <c r="O29" s="87"/>
      <c r="P29" s="88">
        <f>MAX(P8:P25)</f>
        <v>6.8921000000000001</v>
      </c>
      <c r="Q29" s="87"/>
      <c r="R29" s="88">
        <f>MAX(R8:R25)</f>
        <v>8.4678000000000004</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44958</v>
      </c>
      <c r="C8" s="122">
        <f>VLOOKUP($A8,'Return Data'!$B$7:$R$2292,4,0)</f>
        <v>93.317599999999999</v>
      </c>
      <c r="D8" s="122">
        <f>VLOOKUP($A8,'Return Data'!$B$7:$R$2292,9,0)</f>
        <v>6.4485000000000001</v>
      </c>
      <c r="E8" s="123">
        <f t="shared" ref="E8:E25" si="0">RANK(D8,D$8:D$25,0)</f>
        <v>2</v>
      </c>
      <c r="F8" s="122">
        <f>VLOOKUP($A8,'Return Data'!$B$7:$R$2292,10,0)</f>
        <v>7.0980999999999996</v>
      </c>
      <c r="G8" s="123">
        <f t="shared" ref="G8:G25" si="1">RANK(F8,F$8:F$25,0)</f>
        <v>4</v>
      </c>
      <c r="H8" s="122">
        <f>VLOOKUP($A8,'Return Data'!$B$7:$R$2292,11,0)</f>
        <v>5.9741</v>
      </c>
      <c r="I8" s="123">
        <f t="shared" ref="I8:I25" si="2">RANK(H8,H$8:H$25,0)</f>
        <v>3</v>
      </c>
      <c r="J8" s="122">
        <f>VLOOKUP($A8,'Return Data'!$B$7:$R$2292,12,0)</f>
        <v>4.7537000000000003</v>
      </c>
      <c r="K8" s="123">
        <f t="shared" ref="K8:K25" si="3">RANK(J8,J$8:J$25,0)</f>
        <v>3</v>
      </c>
      <c r="L8" s="122">
        <f>VLOOKUP($A8,'Return Data'!$B$7:$R$2292,13,0)</f>
        <v>4.6818999999999997</v>
      </c>
      <c r="M8" s="123">
        <f t="shared" ref="M8:M25" si="4">RANK(L8,L$8:L$25,0)</f>
        <v>3</v>
      </c>
      <c r="N8" s="122">
        <f>VLOOKUP($A8,'Return Data'!$B$7:$R$2292,17,0)</f>
        <v>4.5776000000000003</v>
      </c>
      <c r="O8" s="123">
        <f t="shared" ref="O8:O25" si="5">RANK(N8,N$8:N$25,0)</f>
        <v>3</v>
      </c>
      <c r="P8" s="122">
        <f>VLOOKUP($A8,'Return Data'!$B$7:$R$2292,14,0)</f>
        <v>6.5281000000000002</v>
      </c>
      <c r="Q8" s="123">
        <f t="shared" ref="Q8:Q25" si="6">RANK(P8,P$8:P$25,0)</f>
        <v>1</v>
      </c>
      <c r="R8" s="122">
        <f>VLOOKUP($A8,'Return Data'!$B$7:$R$2292,16,0)</f>
        <v>8.9936000000000007</v>
      </c>
      <c r="S8" s="123">
        <f t="shared" ref="S8:S25" si="7">RANK(R8,R$8:R$25,0)</f>
        <v>1</v>
      </c>
    </row>
    <row r="9" spans="1:19" x14ac:dyDescent="0.3">
      <c r="A9" s="120" t="s">
        <v>598</v>
      </c>
      <c r="B9" s="121">
        <f>VLOOKUP($A9,'Return Data'!$B$7:$R$2292,3,0)</f>
        <v>44958</v>
      </c>
      <c r="C9" s="122">
        <f>VLOOKUP($A9,'Return Data'!$B$7:$R$2292,4,0)</f>
        <v>14.1991</v>
      </c>
      <c r="D9" s="122">
        <f>VLOOKUP($A9,'Return Data'!$B$7:$R$2292,9,0)</f>
        <v>6.0621999999999998</v>
      </c>
      <c r="E9" s="123">
        <f t="shared" si="0"/>
        <v>8</v>
      </c>
      <c r="F9" s="122">
        <f>VLOOKUP($A9,'Return Data'!$B$7:$R$2292,10,0)</f>
        <v>6.7893999999999997</v>
      </c>
      <c r="G9" s="123">
        <f t="shared" si="1"/>
        <v>7</v>
      </c>
      <c r="H9" s="122">
        <f>VLOOKUP($A9,'Return Data'!$B$7:$R$2292,11,0)</f>
        <v>5.3545999999999996</v>
      </c>
      <c r="I9" s="123">
        <f t="shared" si="2"/>
        <v>8</v>
      </c>
      <c r="J9" s="122">
        <f>VLOOKUP($A9,'Return Data'!$B$7:$R$2292,12,0)</f>
        <v>4.4305000000000003</v>
      </c>
      <c r="K9" s="123">
        <f t="shared" si="3"/>
        <v>5</v>
      </c>
      <c r="L9" s="122">
        <f>VLOOKUP($A9,'Return Data'!$B$7:$R$2292,13,0)</f>
        <v>4.1402000000000001</v>
      </c>
      <c r="M9" s="123">
        <f t="shared" si="4"/>
        <v>4</v>
      </c>
      <c r="N9" s="122">
        <f>VLOOKUP($A9,'Return Data'!$B$7:$R$2292,17,0)</f>
        <v>4.1288</v>
      </c>
      <c r="O9" s="123">
        <f t="shared" si="5"/>
        <v>5</v>
      </c>
      <c r="P9" s="122">
        <f>VLOOKUP($A9,'Return Data'!$B$7:$R$2292,14,0)</f>
        <v>6.1577000000000002</v>
      </c>
      <c r="Q9" s="123">
        <f t="shared" si="6"/>
        <v>4</v>
      </c>
      <c r="R9" s="122">
        <f>VLOOKUP($A9,'Return Data'!$B$7:$R$2292,16,0)</f>
        <v>6.51</v>
      </c>
      <c r="S9" s="123">
        <f t="shared" si="7"/>
        <v>15</v>
      </c>
    </row>
    <row r="10" spans="1:19" x14ac:dyDescent="0.3">
      <c r="A10" s="120" t="s">
        <v>1910</v>
      </c>
      <c r="B10" s="121">
        <f>VLOOKUP($A10,'Return Data'!$B$7:$R$2292,3,0)</f>
        <v>44958</v>
      </c>
      <c r="C10" s="122">
        <f>VLOOKUP($A10,'Return Data'!$B$7:$R$2292,4,0)</f>
        <v>22.6967</v>
      </c>
      <c r="D10" s="122">
        <f>VLOOKUP($A10,'Return Data'!$B$7:$R$2292,9,0)</f>
        <v>5.4062999999999999</v>
      </c>
      <c r="E10" s="123">
        <f t="shared" si="0"/>
        <v>16</v>
      </c>
      <c r="F10" s="122">
        <f>VLOOKUP($A10,'Return Data'!$B$7:$R$2292,10,0)</f>
        <v>6.2102000000000004</v>
      </c>
      <c r="G10" s="123">
        <f t="shared" si="1"/>
        <v>15</v>
      </c>
      <c r="H10" s="122">
        <f>VLOOKUP($A10,'Return Data'!$B$7:$R$2292,11,0)</f>
        <v>4.9999000000000002</v>
      </c>
      <c r="I10" s="123">
        <f t="shared" si="2"/>
        <v>12</v>
      </c>
      <c r="J10" s="122">
        <f>VLOOKUP($A10,'Return Data'!$B$7:$R$2292,12,0)</f>
        <v>3.0428999999999999</v>
      </c>
      <c r="K10" s="123">
        <f t="shared" si="3"/>
        <v>18</v>
      </c>
      <c r="L10" s="122">
        <f>VLOOKUP($A10,'Return Data'!$B$7:$R$2292,13,0)</f>
        <v>2.6475</v>
      </c>
      <c r="M10" s="123">
        <f t="shared" si="4"/>
        <v>17</v>
      </c>
      <c r="N10" s="122">
        <f>VLOOKUP($A10,'Return Data'!$B$7:$R$2292,17,0)</f>
        <v>2.3946999999999998</v>
      </c>
      <c r="O10" s="123">
        <f t="shared" si="5"/>
        <v>18</v>
      </c>
      <c r="P10" s="122">
        <f>VLOOKUP($A10,'Return Data'!$B$7:$R$2292,14,0)</f>
        <v>4.3540999999999999</v>
      </c>
      <c r="Q10" s="123">
        <f t="shared" si="6"/>
        <v>18</v>
      </c>
      <c r="R10" s="122">
        <f>VLOOKUP($A10,'Return Data'!$B$7:$R$2292,16,0)</f>
        <v>5.9242999999999997</v>
      </c>
      <c r="S10" s="123">
        <f t="shared" si="7"/>
        <v>17</v>
      </c>
    </row>
    <row r="11" spans="1:19" x14ac:dyDescent="0.3">
      <c r="A11" s="120" t="s">
        <v>600</v>
      </c>
      <c r="B11" s="121">
        <f>VLOOKUP($A11,'Return Data'!$B$7:$R$2292,3,0)</f>
        <v>44958</v>
      </c>
      <c r="C11" s="122">
        <f>VLOOKUP($A11,'Return Data'!$B$7:$R$2292,4,0)</f>
        <v>18.449300000000001</v>
      </c>
      <c r="D11" s="122">
        <f>VLOOKUP($A11,'Return Data'!$B$7:$R$2292,9,0)</f>
        <v>5.6885000000000003</v>
      </c>
      <c r="E11" s="123">
        <f t="shared" si="0"/>
        <v>13</v>
      </c>
      <c r="F11" s="122">
        <f>VLOOKUP($A11,'Return Data'!$B$7:$R$2292,10,0)</f>
        <v>6.4691000000000001</v>
      </c>
      <c r="G11" s="123">
        <f t="shared" si="1"/>
        <v>14</v>
      </c>
      <c r="H11" s="122">
        <f>VLOOKUP($A11,'Return Data'!$B$7:$R$2292,11,0)</f>
        <v>4.6616</v>
      </c>
      <c r="I11" s="123">
        <f t="shared" si="2"/>
        <v>17</v>
      </c>
      <c r="J11" s="122">
        <f>VLOOKUP($A11,'Return Data'!$B$7:$R$2292,12,0)</f>
        <v>3.5470000000000002</v>
      </c>
      <c r="K11" s="123">
        <f t="shared" si="3"/>
        <v>14</v>
      </c>
      <c r="L11" s="122">
        <f>VLOOKUP($A11,'Return Data'!$B$7:$R$2292,13,0)</f>
        <v>3.347</v>
      </c>
      <c r="M11" s="123">
        <f t="shared" si="4"/>
        <v>14</v>
      </c>
      <c r="N11" s="122">
        <f>VLOOKUP($A11,'Return Data'!$B$7:$R$2292,17,0)</f>
        <v>3.3723000000000001</v>
      </c>
      <c r="O11" s="123">
        <f t="shared" si="5"/>
        <v>15</v>
      </c>
      <c r="P11" s="122">
        <f>VLOOKUP($A11,'Return Data'!$B$7:$R$2292,14,0)</f>
        <v>4.9882</v>
      </c>
      <c r="Q11" s="123">
        <f t="shared" si="6"/>
        <v>16</v>
      </c>
      <c r="R11" s="122">
        <f>VLOOKUP($A11,'Return Data'!$B$7:$R$2292,16,0)</f>
        <v>7.0507</v>
      </c>
      <c r="S11" s="123">
        <f t="shared" si="7"/>
        <v>8</v>
      </c>
    </row>
    <row r="12" spans="1:19" x14ac:dyDescent="0.3">
      <c r="A12" s="120" t="s">
        <v>602</v>
      </c>
      <c r="B12" s="121">
        <f>VLOOKUP($A12,'Return Data'!$B$7:$R$2292,3,0)</f>
        <v>44958</v>
      </c>
      <c r="C12" s="122">
        <f>VLOOKUP($A12,'Return Data'!$B$7:$R$2292,4,0)</f>
        <v>13.3866</v>
      </c>
      <c r="D12" s="122">
        <f>VLOOKUP($A12,'Return Data'!$B$7:$R$2292,9,0)</f>
        <v>4.8087999999999997</v>
      </c>
      <c r="E12" s="123">
        <f t="shared" si="0"/>
        <v>18</v>
      </c>
      <c r="F12" s="122">
        <f>VLOOKUP($A12,'Return Data'!$B$7:$R$2292,10,0)</f>
        <v>7.6825999999999999</v>
      </c>
      <c r="G12" s="123">
        <f t="shared" si="1"/>
        <v>3</v>
      </c>
      <c r="H12" s="122">
        <f>VLOOKUP($A12,'Return Data'!$B$7:$R$2292,11,0)</f>
        <v>4.9374000000000002</v>
      </c>
      <c r="I12" s="123">
        <f t="shared" si="2"/>
        <v>13</v>
      </c>
      <c r="J12" s="122">
        <f>VLOOKUP($A12,'Return Data'!$B$7:$R$2292,12,0)</f>
        <v>3.3885999999999998</v>
      </c>
      <c r="K12" s="123">
        <f t="shared" si="3"/>
        <v>15</v>
      </c>
      <c r="L12" s="122">
        <f>VLOOKUP($A12,'Return Data'!$B$7:$R$2292,13,0)</f>
        <v>2.6288999999999998</v>
      </c>
      <c r="M12" s="123">
        <f t="shared" si="4"/>
        <v>18</v>
      </c>
      <c r="N12" s="122">
        <f>VLOOKUP($A12,'Return Data'!$B$7:$R$2292,17,0)</f>
        <v>2.9851000000000001</v>
      </c>
      <c r="O12" s="123">
        <f t="shared" si="5"/>
        <v>17</v>
      </c>
      <c r="P12" s="122">
        <f>VLOOKUP($A12,'Return Data'!$B$7:$R$2292,14,0)</f>
        <v>4.7474999999999996</v>
      </c>
      <c r="Q12" s="123">
        <f t="shared" si="6"/>
        <v>17</v>
      </c>
      <c r="R12" s="122">
        <f>VLOOKUP($A12,'Return Data'!$B$7:$R$2292,16,0)</f>
        <v>6.8578999999999999</v>
      </c>
      <c r="S12" s="123">
        <f t="shared" si="7"/>
        <v>12</v>
      </c>
    </row>
    <row r="13" spans="1:19" x14ac:dyDescent="0.3">
      <c r="A13" s="120" t="s">
        <v>605</v>
      </c>
      <c r="B13" s="121">
        <f>VLOOKUP($A13,'Return Data'!$B$7:$R$2292,3,0)</f>
        <v>44958</v>
      </c>
      <c r="C13" s="122">
        <f>VLOOKUP($A13,'Return Data'!$B$7:$R$2292,4,0)</f>
        <v>82.691100000000006</v>
      </c>
      <c r="D13" s="122">
        <f>VLOOKUP($A13,'Return Data'!$B$7:$R$2292,9,0)</f>
        <v>6.4119000000000002</v>
      </c>
      <c r="E13" s="123">
        <f t="shared" si="0"/>
        <v>3</v>
      </c>
      <c r="F13" s="122">
        <f>VLOOKUP($A13,'Return Data'!$B$7:$R$2292,10,0)</f>
        <v>6.7865000000000002</v>
      </c>
      <c r="G13" s="123">
        <f t="shared" si="1"/>
        <v>8</v>
      </c>
      <c r="H13" s="122">
        <f>VLOOKUP($A13,'Return Data'!$B$7:$R$2292,11,0)</f>
        <v>4.9324000000000003</v>
      </c>
      <c r="I13" s="123">
        <f t="shared" si="2"/>
        <v>14</v>
      </c>
      <c r="J13" s="122">
        <f>VLOOKUP($A13,'Return Data'!$B$7:$R$2292,12,0)</f>
        <v>3.8262999999999998</v>
      </c>
      <c r="K13" s="123">
        <f t="shared" si="3"/>
        <v>11</v>
      </c>
      <c r="L13" s="122">
        <f>VLOOKUP($A13,'Return Data'!$B$7:$R$2292,13,0)</f>
        <v>3.6920999999999999</v>
      </c>
      <c r="M13" s="123">
        <f t="shared" si="4"/>
        <v>11</v>
      </c>
      <c r="N13" s="122">
        <f>VLOOKUP($A13,'Return Data'!$B$7:$R$2292,17,0)</f>
        <v>3.9220000000000002</v>
      </c>
      <c r="O13" s="123">
        <f t="shared" si="5"/>
        <v>10</v>
      </c>
      <c r="P13" s="122">
        <f>VLOOKUP($A13,'Return Data'!$B$7:$R$2292,14,0)</f>
        <v>5.0667</v>
      </c>
      <c r="Q13" s="123">
        <f t="shared" si="6"/>
        <v>15</v>
      </c>
      <c r="R13" s="122">
        <f>VLOOKUP($A13,'Return Data'!$B$7:$R$2292,16,0)</f>
        <v>8.5924999999999994</v>
      </c>
      <c r="S13" s="123">
        <f t="shared" si="7"/>
        <v>2</v>
      </c>
    </row>
    <row r="14" spans="1:19" x14ac:dyDescent="0.3">
      <c r="A14" s="120" t="s">
        <v>608</v>
      </c>
      <c r="B14" s="121">
        <f>VLOOKUP($A14,'Return Data'!$B$7:$R$2292,3,0)</f>
        <v>44958</v>
      </c>
      <c r="C14" s="122">
        <f>VLOOKUP($A14,'Return Data'!$B$7:$R$2292,4,0)</f>
        <v>26.895299999999999</v>
      </c>
      <c r="D14" s="122">
        <f>VLOOKUP($A14,'Return Data'!$B$7:$R$2292,9,0)</f>
        <v>5.6089000000000002</v>
      </c>
      <c r="E14" s="123">
        <f t="shared" si="0"/>
        <v>14</v>
      </c>
      <c r="F14" s="122">
        <f>VLOOKUP($A14,'Return Data'!$B$7:$R$2292,10,0)</f>
        <v>6.7419000000000002</v>
      </c>
      <c r="G14" s="123">
        <f t="shared" si="1"/>
        <v>9</v>
      </c>
      <c r="H14" s="122">
        <f>VLOOKUP($A14,'Return Data'!$B$7:$R$2292,11,0)</f>
        <v>5.9146000000000001</v>
      </c>
      <c r="I14" s="123">
        <f t="shared" si="2"/>
        <v>4</v>
      </c>
      <c r="J14" s="122">
        <f>VLOOKUP($A14,'Return Data'!$B$7:$R$2292,12,0)</f>
        <v>4.3327999999999998</v>
      </c>
      <c r="K14" s="123">
        <f t="shared" si="3"/>
        <v>6</v>
      </c>
      <c r="L14" s="122">
        <f>VLOOKUP($A14,'Return Data'!$B$7:$R$2292,13,0)</f>
        <v>4.0011000000000001</v>
      </c>
      <c r="M14" s="123">
        <f t="shared" si="4"/>
        <v>7</v>
      </c>
      <c r="N14" s="122">
        <f>VLOOKUP($A14,'Return Data'!$B$7:$R$2292,17,0)</f>
        <v>4.1007999999999996</v>
      </c>
      <c r="O14" s="123">
        <f t="shared" si="5"/>
        <v>7</v>
      </c>
      <c r="P14" s="122">
        <f>VLOOKUP($A14,'Return Data'!$B$7:$R$2292,14,0)</f>
        <v>6.1726999999999999</v>
      </c>
      <c r="Q14" s="123">
        <f t="shared" si="6"/>
        <v>3</v>
      </c>
      <c r="R14" s="122">
        <f>VLOOKUP($A14,'Return Data'!$B$7:$R$2292,16,0)</f>
        <v>8.1668000000000003</v>
      </c>
      <c r="S14" s="123">
        <f t="shared" si="7"/>
        <v>3</v>
      </c>
    </row>
    <row r="15" spans="1:19" x14ac:dyDescent="0.3">
      <c r="A15" s="94" t="s">
        <v>1678</v>
      </c>
      <c r="B15" s="121">
        <f>VLOOKUP($A15,'Return Data'!$B$7:$R$2292,3,0)</f>
        <v>44958</v>
      </c>
      <c r="C15" s="122">
        <f>VLOOKUP($A15,'Return Data'!$B$7:$R$2292,4,0)</f>
        <v>60.998600000000003</v>
      </c>
      <c r="D15" s="122">
        <f>VLOOKUP($A15,'Return Data'!$B$7:$R$2292,9,0)</f>
        <v>5.8220000000000001</v>
      </c>
      <c r="E15" s="123">
        <f t="shared" si="0"/>
        <v>11</v>
      </c>
      <c r="F15" s="122">
        <f>VLOOKUP($A15,'Return Data'!$B$7:$R$2292,10,0)</f>
        <v>8.7385999999999999</v>
      </c>
      <c r="G15" s="123">
        <f t="shared" si="1"/>
        <v>1</v>
      </c>
      <c r="H15" s="122">
        <f>VLOOKUP($A15,'Return Data'!$B$7:$R$2292,11,0)</f>
        <v>5.8574000000000002</v>
      </c>
      <c r="I15" s="123">
        <f t="shared" si="2"/>
        <v>5</v>
      </c>
      <c r="J15" s="122">
        <f>VLOOKUP($A15,'Return Data'!$B$7:$R$2292,12,0)</f>
        <v>4.4737999999999998</v>
      </c>
      <c r="K15" s="123">
        <f t="shared" si="3"/>
        <v>4</v>
      </c>
      <c r="L15" s="122">
        <f>VLOOKUP($A15,'Return Data'!$B$7:$R$2292,13,0)</f>
        <v>3.7871000000000001</v>
      </c>
      <c r="M15" s="123">
        <f t="shared" si="4"/>
        <v>9</v>
      </c>
      <c r="N15" s="122">
        <f>VLOOKUP($A15,'Return Data'!$B$7:$R$2292,17,0)</f>
        <v>3.6951999999999998</v>
      </c>
      <c r="O15" s="123">
        <f t="shared" si="5"/>
        <v>12</v>
      </c>
      <c r="P15" s="122">
        <f>VLOOKUP($A15,'Return Data'!$B$7:$R$2292,14,0)</f>
        <v>6.0270999999999999</v>
      </c>
      <c r="Q15" s="123">
        <f t="shared" si="6"/>
        <v>5</v>
      </c>
      <c r="R15" s="122">
        <f>VLOOKUP($A15,'Return Data'!$B$7:$R$2292,16,0)</f>
        <v>7.2435</v>
      </c>
      <c r="S15" s="123">
        <f t="shared" si="7"/>
        <v>6</v>
      </c>
    </row>
    <row r="16" spans="1:19" x14ac:dyDescent="0.3">
      <c r="A16" s="120" t="s">
        <v>610</v>
      </c>
      <c r="B16" s="121">
        <f>VLOOKUP($A16,'Return Data'!$B$7:$R$2292,3,0)</f>
        <v>44958</v>
      </c>
      <c r="C16" s="122">
        <f>VLOOKUP($A16,'Return Data'!$B$7:$R$2292,4,0)</f>
        <v>24.676400000000001</v>
      </c>
      <c r="D16" s="122">
        <f>VLOOKUP($A16,'Return Data'!$B$7:$R$2292,9,0)</f>
        <v>5.8305999999999996</v>
      </c>
      <c r="E16" s="123">
        <f t="shared" si="0"/>
        <v>10</v>
      </c>
      <c r="F16" s="122">
        <f>VLOOKUP($A16,'Return Data'!$B$7:$R$2292,10,0)</f>
        <v>6.0244</v>
      </c>
      <c r="G16" s="123">
        <f t="shared" si="1"/>
        <v>18</v>
      </c>
      <c r="H16" s="122">
        <f>VLOOKUP($A16,'Return Data'!$B$7:$R$2292,11,0)</f>
        <v>6.8399000000000001</v>
      </c>
      <c r="I16" s="123">
        <f t="shared" si="2"/>
        <v>1</v>
      </c>
      <c r="J16" s="122">
        <f>VLOOKUP($A16,'Return Data'!$B$7:$R$2292,12,0)</f>
        <v>5.5593000000000004</v>
      </c>
      <c r="K16" s="123">
        <f t="shared" si="3"/>
        <v>1</v>
      </c>
      <c r="L16" s="122">
        <f>VLOOKUP($A16,'Return Data'!$B$7:$R$2292,13,0)</f>
        <v>5.3587999999999996</v>
      </c>
      <c r="M16" s="123">
        <f t="shared" si="4"/>
        <v>1</v>
      </c>
      <c r="N16" s="122">
        <f>VLOOKUP($A16,'Return Data'!$B$7:$R$2292,17,0)</f>
        <v>4.6144999999999996</v>
      </c>
      <c r="O16" s="123">
        <f t="shared" si="5"/>
        <v>2</v>
      </c>
      <c r="P16" s="122">
        <f>VLOOKUP($A16,'Return Data'!$B$7:$R$2292,14,0)</f>
        <v>6.2214</v>
      </c>
      <c r="Q16" s="123">
        <f t="shared" si="6"/>
        <v>2</v>
      </c>
      <c r="R16" s="122">
        <f>VLOOKUP($A16,'Return Data'!$B$7:$R$2292,16,0)</f>
        <v>6.9276999999999997</v>
      </c>
      <c r="S16" s="123">
        <f t="shared" si="7"/>
        <v>11</v>
      </c>
    </row>
    <row r="17" spans="1:19" x14ac:dyDescent="0.3">
      <c r="A17" s="120" t="s">
        <v>613</v>
      </c>
      <c r="B17" s="121">
        <f>VLOOKUP($A17,'Return Data'!$B$7:$R$2292,3,0)</f>
        <v>44958</v>
      </c>
      <c r="C17" s="122">
        <f>VLOOKUP($A17,'Return Data'!$B$7:$R$2292,4,0)</f>
        <v>16.069700000000001</v>
      </c>
      <c r="D17" s="122">
        <f>VLOOKUP($A17,'Return Data'!$B$7:$R$2292,9,0)</f>
        <v>5.4157000000000002</v>
      </c>
      <c r="E17" s="123">
        <f t="shared" si="0"/>
        <v>15</v>
      </c>
      <c r="F17" s="122">
        <f>VLOOKUP($A17,'Return Data'!$B$7:$R$2292,10,0)</f>
        <v>6.4965999999999999</v>
      </c>
      <c r="G17" s="123">
        <f t="shared" si="1"/>
        <v>13</v>
      </c>
      <c r="H17" s="122">
        <f>VLOOKUP($A17,'Return Data'!$B$7:$R$2292,11,0)</f>
        <v>4.7306999999999997</v>
      </c>
      <c r="I17" s="123">
        <f t="shared" si="2"/>
        <v>15</v>
      </c>
      <c r="J17" s="122">
        <f>VLOOKUP($A17,'Return Data'!$B$7:$R$2292,12,0)</f>
        <v>3.258</v>
      </c>
      <c r="K17" s="123">
        <f t="shared" si="3"/>
        <v>16</v>
      </c>
      <c r="L17" s="122">
        <f>VLOOKUP($A17,'Return Data'!$B$7:$R$2292,13,0)</f>
        <v>3.0604</v>
      </c>
      <c r="M17" s="123">
        <f t="shared" si="4"/>
        <v>15</v>
      </c>
      <c r="N17" s="122">
        <f>VLOOKUP($A17,'Return Data'!$B$7:$R$2292,17,0)</f>
        <v>3.7418</v>
      </c>
      <c r="O17" s="123">
        <f t="shared" si="5"/>
        <v>11</v>
      </c>
      <c r="P17" s="122">
        <f>VLOOKUP($A17,'Return Data'!$B$7:$R$2292,14,0)</f>
        <v>5.8300999999999998</v>
      </c>
      <c r="Q17" s="123">
        <f t="shared" si="6"/>
        <v>8</v>
      </c>
      <c r="R17" s="122">
        <f>VLOOKUP($A17,'Return Data'!$B$7:$R$2292,16,0)</f>
        <v>6.9493999999999998</v>
      </c>
      <c r="S17" s="123">
        <f t="shared" si="7"/>
        <v>9</v>
      </c>
    </row>
    <row r="18" spans="1:19" x14ac:dyDescent="0.3">
      <c r="A18" s="120" t="s">
        <v>614</v>
      </c>
      <c r="B18" s="121">
        <f>VLOOKUP($A18,'Return Data'!$B$7:$R$2292,3,0)</f>
        <v>44958</v>
      </c>
      <c r="C18" s="122">
        <f>VLOOKUP($A18,'Return Data'!$B$7:$R$2292,4,0)</f>
        <v>2648.3341999999998</v>
      </c>
      <c r="D18" s="122">
        <f>VLOOKUP($A18,'Return Data'!$B$7:$R$2292,9,0)</f>
        <v>6.2133000000000003</v>
      </c>
      <c r="E18" s="123">
        <f t="shared" si="0"/>
        <v>5</v>
      </c>
      <c r="F18" s="122">
        <f>VLOOKUP($A18,'Return Data'!$B$7:$R$2292,10,0)</f>
        <v>6.9244000000000003</v>
      </c>
      <c r="G18" s="123">
        <f t="shared" si="1"/>
        <v>6</v>
      </c>
      <c r="H18" s="122">
        <f>VLOOKUP($A18,'Return Data'!$B$7:$R$2292,11,0)</f>
        <v>5.0750999999999999</v>
      </c>
      <c r="I18" s="123">
        <f t="shared" si="2"/>
        <v>11</v>
      </c>
      <c r="J18" s="122">
        <f>VLOOKUP($A18,'Return Data'!$B$7:$R$2292,12,0)</f>
        <v>3.6038000000000001</v>
      </c>
      <c r="K18" s="123">
        <f t="shared" si="3"/>
        <v>13</v>
      </c>
      <c r="L18" s="122">
        <f>VLOOKUP($A18,'Return Data'!$B$7:$R$2292,13,0)</f>
        <v>3.4782000000000002</v>
      </c>
      <c r="M18" s="123">
        <f t="shared" si="4"/>
        <v>13</v>
      </c>
      <c r="N18" s="122">
        <f>VLOOKUP($A18,'Return Data'!$B$7:$R$2292,17,0)</f>
        <v>3.6865000000000001</v>
      </c>
      <c r="O18" s="123">
        <f t="shared" si="5"/>
        <v>13</v>
      </c>
      <c r="P18" s="122">
        <f>VLOOKUP($A18,'Return Data'!$B$7:$R$2292,14,0)</f>
        <v>5.2718999999999996</v>
      </c>
      <c r="Q18" s="123">
        <f t="shared" si="6"/>
        <v>13</v>
      </c>
      <c r="R18" s="122">
        <f>VLOOKUP($A18,'Return Data'!$B$7:$R$2292,16,0)</f>
        <v>6.4797000000000002</v>
      </c>
      <c r="S18" s="123">
        <f t="shared" si="7"/>
        <v>16</v>
      </c>
    </row>
    <row r="19" spans="1:19" x14ac:dyDescent="0.3">
      <c r="A19" s="120" t="s">
        <v>616</v>
      </c>
      <c r="B19" s="121">
        <f>VLOOKUP($A19,'Return Data'!$B$7:$R$2292,3,0)</f>
        <v>44958</v>
      </c>
      <c r="C19" s="122">
        <f>VLOOKUP($A19,'Return Data'!$B$7:$R$2292,4,0)</f>
        <v>3129.9106999999999</v>
      </c>
      <c r="D19" s="122">
        <f>VLOOKUP($A19,'Return Data'!$B$7:$R$2292,9,0)</f>
        <v>5.1969000000000003</v>
      </c>
      <c r="E19" s="123">
        <f t="shared" si="0"/>
        <v>17</v>
      </c>
      <c r="F19" s="122">
        <f>VLOOKUP($A19,'Return Data'!$B$7:$R$2292,10,0)</f>
        <v>6.1063000000000001</v>
      </c>
      <c r="G19" s="123">
        <f t="shared" si="1"/>
        <v>16</v>
      </c>
      <c r="H19" s="122">
        <f>VLOOKUP($A19,'Return Data'!$B$7:$R$2292,11,0)</f>
        <v>5.4367999999999999</v>
      </c>
      <c r="I19" s="123">
        <f t="shared" si="2"/>
        <v>6</v>
      </c>
      <c r="J19" s="122">
        <f>VLOOKUP($A19,'Return Data'!$B$7:$R$2292,12,0)</f>
        <v>4.1403999999999996</v>
      </c>
      <c r="K19" s="123">
        <f t="shared" si="3"/>
        <v>7</v>
      </c>
      <c r="L19" s="122">
        <f>VLOOKUP($A19,'Return Data'!$B$7:$R$2292,13,0)</f>
        <v>4.0250000000000004</v>
      </c>
      <c r="M19" s="123">
        <f t="shared" si="4"/>
        <v>6</v>
      </c>
      <c r="N19" s="122">
        <f>VLOOKUP($A19,'Return Data'!$B$7:$R$2292,17,0)</f>
        <v>4.1786000000000003</v>
      </c>
      <c r="O19" s="123">
        <f t="shared" si="5"/>
        <v>4</v>
      </c>
      <c r="P19" s="122">
        <f>VLOOKUP($A19,'Return Data'!$B$7:$R$2292,14,0)</f>
        <v>5.5350999999999999</v>
      </c>
      <c r="Q19" s="123">
        <f t="shared" si="6"/>
        <v>10</v>
      </c>
      <c r="R19" s="122">
        <f>VLOOKUP($A19,'Return Data'!$B$7:$R$2292,16,0)</f>
        <v>7.7032999999999996</v>
      </c>
      <c r="S19" s="123">
        <f t="shared" si="7"/>
        <v>4</v>
      </c>
    </row>
    <row r="20" spans="1:19" x14ac:dyDescent="0.3">
      <c r="A20" s="94" t="s">
        <v>1598</v>
      </c>
      <c r="B20" s="121">
        <f>VLOOKUP($A20,'Return Data'!$B$7:$R$2292,3,0)</f>
        <v>44958</v>
      </c>
      <c r="C20" s="122">
        <f>VLOOKUP($A20,'Return Data'!$B$7:$R$2292,4,0)</f>
        <v>49.605600000000003</v>
      </c>
      <c r="D20" s="122">
        <f>VLOOKUP($A20,'Return Data'!$B$7:$R$2292,9,0)</f>
        <v>7.3869999999999996</v>
      </c>
      <c r="E20" s="123">
        <f t="shared" si="0"/>
        <v>1</v>
      </c>
      <c r="F20" s="122">
        <f>VLOOKUP($A20,'Return Data'!$B$7:$R$2292,10,0)</f>
        <v>7.8186999999999998</v>
      </c>
      <c r="G20" s="123">
        <f t="shared" si="1"/>
        <v>2</v>
      </c>
      <c r="H20" s="122">
        <f>VLOOKUP($A20,'Return Data'!$B$7:$R$2292,11,0)</f>
        <v>6.3986999999999998</v>
      </c>
      <c r="I20" s="123">
        <f t="shared" si="2"/>
        <v>2</v>
      </c>
      <c r="J20" s="122">
        <f>VLOOKUP($A20,'Return Data'!$B$7:$R$2292,12,0)</f>
        <v>5.0248999999999997</v>
      </c>
      <c r="K20" s="123">
        <f t="shared" si="3"/>
        <v>2</v>
      </c>
      <c r="L20" s="122">
        <f>VLOOKUP($A20,'Return Data'!$B$7:$R$2292,13,0)</f>
        <v>4.8243</v>
      </c>
      <c r="M20" s="123">
        <f t="shared" si="4"/>
        <v>2</v>
      </c>
      <c r="N20" s="122">
        <f>VLOOKUP($A20,'Return Data'!$B$7:$R$2292,17,0)</f>
        <v>4.9561000000000002</v>
      </c>
      <c r="O20" s="123">
        <f t="shared" si="5"/>
        <v>1</v>
      </c>
      <c r="P20" s="122">
        <f>VLOOKUP($A20,'Return Data'!$B$7:$R$2292,14,0)</f>
        <v>6.0216000000000003</v>
      </c>
      <c r="Q20" s="123">
        <f t="shared" si="6"/>
        <v>6</v>
      </c>
      <c r="R20" s="122">
        <f>VLOOKUP($A20,'Return Data'!$B$7:$R$2292,16,0)</f>
        <v>7.4123999999999999</v>
      </c>
      <c r="S20" s="123">
        <f t="shared" si="7"/>
        <v>5</v>
      </c>
    </row>
    <row r="21" spans="1:19" x14ac:dyDescent="0.3">
      <c r="A21" s="120" t="s">
        <v>1887</v>
      </c>
      <c r="B21" s="121">
        <f>VLOOKUP($A21,'Return Data'!$B$7:$R$2292,3,0)</f>
        <v>44958</v>
      </c>
      <c r="C21" s="122">
        <f>VLOOKUP($A21,'Return Data'!$B$7:$R$2292,4,0)</f>
        <v>36.2624</v>
      </c>
      <c r="D21" s="122">
        <f>VLOOKUP($A21,'Return Data'!$B$7:$R$2292,9,0)</f>
        <v>6.165</v>
      </c>
      <c r="E21" s="123">
        <f t="shared" si="0"/>
        <v>6</v>
      </c>
      <c r="F21" s="122">
        <f>VLOOKUP($A21,'Return Data'!$B$7:$R$2292,10,0)</f>
        <v>6.0503</v>
      </c>
      <c r="G21" s="123">
        <f t="shared" si="1"/>
        <v>17</v>
      </c>
      <c r="H21" s="122">
        <f>VLOOKUP($A21,'Return Data'!$B$7:$R$2292,11,0)</f>
        <v>4.4223999999999997</v>
      </c>
      <c r="I21" s="123">
        <f t="shared" si="2"/>
        <v>18</v>
      </c>
      <c r="J21" s="122">
        <f>VLOOKUP($A21,'Return Data'!$B$7:$R$2292,12,0)</f>
        <v>3.7050000000000001</v>
      </c>
      <c r="K21" s="123">
        <f t="shared" si="3"/>
        <v>12</v>
      </c>
      <c r="L21" s="122">
        <f>VLOOKUP($A21,'Return Data'!$B$7:$R$2292,13,0)</f>
        <v>3.6021000000000001</v>
      </c>
      <c r="M21" s="123">
        <f t="shared" si="4"/>
        <v>12</v>
      </c>
      <c r="N21" s="122">
        <f>VLOOKUP($A21,'Return Data'!$B$7:$R$2292,17,0)</f>
        <v>4.0111999999999997</v>
      </c>
      <c r="O21" s="123">
        <f t="shared" si="5"/>
        <v>8</v>
      </c>
      <c r="P21" s="122">
        <f>VLOOKUP($A21,'Return Data'!$B$7:$R$2292,14,0)</f>
        <v>5.4382000000000001</v>
      </c>
      <c r="Q21" s="123">
        <f t="shared" si="6"/>
        <v>11</v>
      </c>
      <c r="R21" s="122">
        <f>VLOOKUP($A21,'Return Data'!$B$7:$R$2292,16,0)</f>
        <v>6.6463999999999999</v>
      </c>
      <c r="S21" s="123">
        <f t="shared" si="7"/>
        <v>14</v>
      </c>
    </row>
    <row r="22" spans="1:19" x14ac:dyDescent="0.3">
      <c r="A22" s="120" t="s">
        <v>619</v>
      </c>
      <c r="B22" s="121">
        <f>VLOOKUP($A22,'Return Data'!$B$7:$R$2292,3,0)</f>
        <v>44958</v>
      </c>
      <c r="C22" s="122">
        <f>VLOOKUP($A22,'Return Data'!$B$7:$R$2292,4,0)</f>
        <v>12.943899999999999</v>
      </c>
      <c r="D22" s="122">
        <f>VLOOKUP($A22,'Return Data'!$B$7:$R$2292,9,0)</f>
        <v>6.1436000000000002</v>
      </c>
      <c r="E22" s="123">
        <f t="shared" si="0"/>
        <v>7</v>
      </c>
      <c r="F22" s="122">
        <f>VLOOKUP($A22,'Return Data'!$B$7:$R$2292,10,0)</f>
        <v>6.9962</v>
      </c>
      <c r="G22" s="123">
        <f t="shared" si="1"/>
        <v>5</v>
      </c>
      <c r="H22" s="122">
        <f>VLOOKUP($A22,'Return Data'!$B$7:$R$2292,11,0)</f>
        <v>5.3010999999999999</v>
      </c>
      <c r="I22" s="123">
        <f t="shared" si="2"/>
        <v>9</v>
      </c>
      <c r="J22" s="122">
        <f>VLOOKUP($A22,'Return Data'!$B$7:$R$2292,12,0)</f>
        <v>3.9216000000000002</v>
      </c>
      <c r="K22" s="123">
        <f t="shared" si="3"/>
        <v>10</v>
      </c>
      <c r="L22" s="122">
        <f>VLOOKUP($A22,'Return Data'!$B$7:$R$2292,13,0)</f>
        <v>3.7130000000000001</v>
      </c>
      <c r="M22" s="123">
        <f t="shared" si="4"/>
        <v>10</v>
      </c>
      <c r="N22" s="122">
        <f>VLOOKUP($A22,'Return Data'!$B$7:$R$2292,17,0)</f>
        <v>3.6858</v>
      </c>
      <c r="O22" s="123">
        <f t="shared" si="5"/>
        <v>14</v>
      </c>
      <c r="P22" s="122">
        <f>VLOOKUP($A22,'Return Data'!$B$7:$R$2292,14,0)</f>
        <v>5.3940000000000001</v>
      </c>
      <c r="Q22" s="123">
        <f t="shared" si="6"/>
        <v>12</v>
      </c>
      <c r="R22" s="122">
        <f>VLOOKUP($A22,'Return Data'!$B$7:$R$2292,16,0)</f>
        <v>6.6589</v>
      </c>
      <c r="S22" s="123">
        <f t="shared" si="7"/>
        <v>13</v>
      </c>
    </row>
    <row r="23" spans="1:19" x14ac:dyDescent="0.3">
      <c r="A23" s="120" t="s">
        <v>620</v>
      </c>
      <c r="B23" s="121">
        <f>VLOOKUP($A23,'Return Data'!$B$7:$R$2292,3,0)</f>
        <v>44958</v>
      </c>
      <c r="C23" s="122">
        <f>VLOOKUP($A23,'Return Data'!$B$7:$R$2292,4,0)</f>
        <v>33.644399999999997</v>
      </c>
      <c r="D23" s="122">
        <f>VLOOKUP($A23,'Return Data'!$B$7:$R$2292,9,0)</f>
        <v>5.9294000000000002</v>
      </c>
      <c r="E23" s="123">
        <f t="shared" si="0"/>
        <v>9</v>
      </c>
      <c r="F23" s="122">
        <f>VLOOKUP($A23,'Return Data'!$B$7:$R$2292,10,0)</f>
        <v>6.5629999999999997</v>
      </c>
      <c r="G23" s="123">
        <f t="shared" si="1"/>
        <v>11</v>
      </c>
      <c r="H23" s="122">
        <f>VLOOKUP($A23,'Return Data'!$B$7:$R$2292,11,0)</f>
        <v>5.3583999999999996</v>
      </c>
      <c r="I23" s="123">
        <f t="shared" si="2"/>
        <v>7</v>
      </c>
      <c r="J23" s="122">
        <f>VLOOKUP($A23,'Return Data'!$B$7:$R$2292,12,0)</f>
        <v>4.0829000000000004</v>
      </c>
      <c r="K23" s="123">
        <f t="shared" si="3"/>
        <v>8</v>
      </c>
      <c r="L23" s="122">
        <f>VLOOKUP($A23,'Return Data'!$B$7:$R$2292,13,0)</f>
        <v>4.0385</v>
      </c>
      <c r="M23" s="123">
        <f t="shared" si="4"/>
        <v>5</v>
      </c>
      <c r="N23" s="122">
        <f>VLOOKUP($A23,'Return Data'!$B$7:$R$2292,17,0)</f>
        <v>4.1273</v>
      </c>
      <c r="O23" s="123">
        <f t="shared" si="5"/>
        <v>6</v>
      </c>
      <c r="P23" s="122">
        <f>VLOOKUP($A23,'Return Data'!$B$7:$R$2292,14,0)</f>
        <v>5.8505000000000003</v>
      </c>
      <c r="Q23" s="123">
        <f t="shared" si="6"/>
        <v>7</v>
      </c>
      <c r="R23" s="122">
        <f>VLOOKUP($A23,'Return Data'!$B$7:$R$2292,16,0)</f>
        <v>6.9322999999999997</v>
      </c>
      <c r="S23" s="123">
        <f t="shared" si="7"/>
        <v>10</v>
      </c>
    </row>
    <row r="24" spans="1:19" x14ac:dyDescent="0.3">
      <c r="A24" s="120" t="s">
        <v>625</v>
      </c>
      <c r="B24" s="121">
        <f>VLOOKUP($A24,'Return Data'!$B$7:$R$2292,3,0)</f>
        <v>44958</v>
      </c>
      <c r="C24" s="122">
        <f>VLOOKUP($A24,'Return Data'!$B$7:$R$2292,4,0)</f>
        <v>12.7661</v>
      </c>
      <c r="D24" s="122">
        <f>VLOOKUP($A24,'Return Data'!$B$7:$R$2292,9,0)</f>
        <v>6.3699000000000003</v>
      </c>
      <c r="E24" s="123">
        <f t="shared" si="0"/>
        <v>4</v>
      </c>
      <c r="F24" s="122">
        <f>VLOOKUP($A24,'Return Data'!$B$7:$R$2292,10,0)</f>
        <v>6.6387</v>
      </c>
      <c r="G24" s="123">
        <f t="shared" si="1"/>
        <v>10</v>
      </c>
      <c r="H24" s="122">
        <f>VLOOKUP($A24,'Return Data'!$B$7:$R$2292,11,0)</f>
        <v>4.6859000000000002</v>
      </c>
      <c r="I24" s="123">
        <f t="shared" si="2"/>
        <v>16</v>
      </c>
      <c r="J24" s="122">
        <f>VLOOKUP($A24,'Return Data'!$B$7:$R$2292,12,0)</f>
        <v>3.1046999999999998</v>
      </c>
      <c r="K24" s="123">
        <f t="shared" si="3"/>
        <v>17</v>
      </c>
      <c r="L24" s="122">
        <f>VLOOKUP($A24,'Return Data'!$B$7:$R$2292,13,0)</f>
        <v>2.9988999999999999</v>
      </c>
      <c r="M24" s="123">
        <f t="shared" si="4"/>
        <v>16</v>
      </c>
      <c r="N24" s="122">
        <f>VLOOKUP($A24,'Return Data'!$B$7:$R$2292,17,0)</f>
        <v>3.3163</v>
      </c>
      <c r="O24" s="123">
        <f t="shared" si="5"/>
        <v>16</v>
      </c>
      <c r="P24" s="122">
        <f>VLOOKUP($A24,'Return Data'!$B$7:$R$2292,14,0)</f>
        <v>5.2016</v>
      </c>
      <c r="Q24" s="123">
        <f t="shared" si="6"/>
        <v>14</v>
      </c>
      <c r="R24" s="122">
        <f>VLOOKUP($A24,'Return Data'!$B$7:$R$2292,16,0)</f>
        <v>5.3413000000000004</v>
      </c>
      <c r="S24" s="123">
        <f t="shared" si="7"/>
        <v>18</v>
      </c>
    </row>
    <row r="25" spans="1:19" x14ac:dyDescent="0.3">
      <c r="A25" s="120" t="s">
        <v>627</v>
      </c>
      <c r="B25" s="121">
        <f>VLOOKUP($A25,'Return Data'!$B$7:$R$2292,3,0)</f>
        <v>44958</v>
      </c>
      <c r="C25" s="122">
        <f>VLOOKUP($A25,'Return Data'!$B$7:$R$2292,4,0)</f>
        <v>13.6488</v>
      </c>
      <c r="D25" s="122">
        <f>VLOOKUP($A25,'Return Data'!$B$7:$R$2292,9,0)</f>
        <v>5.7346000000000004</v>
      </c>
      <c r="E25" s="123">
        <f t="shared" si="0"/>
        <v>12</v>
      </c>
      <c r="F25" s="122">
        <f>VLOOKUP($A25,'Return Data'!$B$7:$R$2292,10,0)</f>
        <v>6.5327000000000002</v>
      </c>
      <c r="G25" s="123">
        <f t="shared" si="1"/>
        <v>12</v>
      </c>
      <c r="H25" s="122">
        <f>VLOOKUP($A25,'Return Data'!$B$7:$R$2292,11,0)</f>
        <v>5.1456999999999997</v>
      </c>
      <c r="I25" s="123">
        <f t="shared" si="2"/>
        <v>10</v>
      </c>
      <c r="J25" s="122">
        <f>VLOOKUP($A25,'Return Data'!$B$7:$R$2292,12,0)</f>
        <v>4.0171000000000001</v>
      </c>
      <c r="K25" s="123">
        <f t="shared" si="3"/>
        <v>9</v>
      </c>
      <c r="L25" s="122">
        <f>VLOOKUP($A25,'Return Data'!$B$7:$R$2292,13,0)</f>
        <v>3.9457</v>
      </c>
      <c r="M25" s="123">
        <f t="shared" si="4"/>
        <v>8</v>
      </c>
      <c r="N25" s="122">
        <f>VLOOKUP($A25,'Return Data'!$B$7:$R$2292,17,0)</f>
        <v>3.9443000000000001</v>
      </c>
      <c r="O25" s="123">
        <f t="shared" si="5"/>
        <v>9</v>
      </c>
      <c r="P25" s="122">
        <f>VLOOKUP($A25,'Return Data'!$B$7:$R$2292,14,0)</f>
        <v>5.7382</v>
      </c>
      <c r="Q25" s="123">
        <f t="shared" si="6"/>
        <v>9</v>
      </c>
      <c r="R25" s="122">
        <f>VLOOKUP($A25,'Return Data'!$B$7:$R$2292,16,0)</f>
        <v>7.1775000000000002</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5.924616666666668</v>
      </c>
      <c r="E27" s="83"/>
      <c r="F27" s="84">
        <f>AVERAGE(F8:F25)</f>
        <v>6.8148722222222222</v>
      </c>
      <c r="G27" s="83"/>
      <c r="H27" s="84">
        <f>AVERAGE(H8:H25)</f>
        <v>5.3348166666666677</v>
      </c>
      <c r="I27" s="83"/>
      <c r="J27" s="84">
        <f>AVERAGE(J8:J25)</f>
        <v>4.011849999999999</v>
      </c>
      <c r="K27" s="83"/>
      <c r="L27" s="84">
        <f>AVERAGE(L8:L25)</f>
        <v>3.7761500000000003</v>
      </c>
      <c r="M27" s="83"/>
      <c r="N27" s="84">
        <f>AVERAGE(N8:N25)</f>
        <v>3.8577166666666667</v>
      </c>
      <c r="O27" s="83"/>
      <c r="P27" s="84">
        <f>AVERAGE(P8:P25)</f>
        <v>5.5858166666666671</v>
      </c>
      <c r="Q27" s="83"/>
      <c r="R27" s="84">
        <f>AVERAGE(R8:R25)</f>
        <v>7.0871222222222219</v>
      </c>
      <c r="S27" s="85"/>
    </row>
    <row r="28" spans="1:19" x14ac:dyDescent="0.3">
      <c r="A28" s="82" t="s">
        <v>28</v>
      </c>
      <c r="B28" s="83"/>
      <c r="C28" s="83"/>
      <c r="D28" s="84">
        <f>MIN(D8:D25)</f>
        <v>4.8087999999999997</v>
      </c>
      <c r="E28" s="83"/>
      <c r="F28" s="84">
        <f>MIN(F8:F25)</f>
        <v>6.0244</v>
      </c>
      <c r="G28" s="83"/>
      <c r="H28" s="84">
        <f>MIN(H8:H25)</f>
        <v>4.4223999999999997</v>
      </c>
      <c r="I28" s="83"/>
      <c r="J28" s="84">
        <f>MIN(J8:J25)</f>
        <v>3.0428999999999999</v>
      </c>
      <c r="K28" s="83"/>
      <c r="L28" s="84">
        <f>MIN(L8:L25)</f>
        <v>2.6288999999999998</v>
      </c>
      <c r="M28" s="83"/>
      <c r="N28" s="84">
        <f>MIN(N8:N25)</f>
        <v>2.3946999999999998</v>
      </c>
      <c r="O28" s="83"/>
      <c r="P28" s="84">
        <f>MIN(P8:P25)</f>
        <v>4.3540999999999999</v>
      </c>
      <c r="Q28" s="83"/>
      <c r="R28" s="84">
        <f>MIN(R8:R25)</f>
        <v>5.3413000000000004</v>
      </c>
      <c r="S28" s="85"/>
    </row>
    <row r="29" spans="1:19" ht="15" thickBot="1" x14ac:dyDescent="0.35">
      <c r="A29" s="86" t="s">
        <v>29</v>
      </c>
      <c r="B29" s="87"/>
      <c r="C29" s="87"/>
      <c r="D29" s="88">
        <f>MAX(D8:D25)</f>
        <v>7.3869999999999996</v>
      </c>
      <c r="E29" s="87"/>
      <c r="F29" s="88">
        <f>MAX(F8:F25)</f>
        <v>8.7385999999999999</v>
      </c>
      <c r="G29" s="87"/>
      <c r="H29" s="88">
        <f>MAX(H8:H25)</f>
        <v>6.8399000000000001</v>
      </c>
      <c r="I29" s="87"/>
      <c r="J29" s="88">
        <f>MAX(J8:J25)</f>
        <v>5.5593000000000004</v>
      </c>
      <c r="K29" s="87"/>
      <c r="L29" s="88">
        <f>MAX(L8:L25)</f>
        <v>5.3587999999999996</v>
      </c>
      <c r="M29" s="87"/>
      <c r="N29" s="88">
        <f>MAX(N8:N25)</f>
        <v>4.9561000000000002</v>
      </c>
      <c r="O29" s="87"/>
      <c r="P29" s="88">
        <f>MAX(P8:P25)</f>
        <v>6.5281000000000002</v>
      </c>
      <c r="Q29" s="87"/>
      <c r="R29" s="88">
        <f>MAX(R8:R25)</f>
        <v>8.9936000000000007</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888</v>
      </c>
      <c r="B8" s="59">
        <f>VLOOKUP($A8,'Return Data'!$B$7:$R$2292,3,0)</f>
        <v>44958</v>
      </c>
      <c r="C8" s="60">
        <f>VLOOKUP($A8,'Return Data'!$B$7:$R$2292,4,0)</f>
        <v>342.65</v>
      </c>
      <c r="D8" s="60">
        <f>VLOOKUP($A8,'Return Data'!$B$7:$R$2292,10,0)</f>
        <v>-3.0583</v>
      </c>
      <c r="E8" s="61">
        <f t="shared" ref="E8:E34" si="0">RANK(D8,D$8:D$34,0)</f>
        <v>12</v>
      </c>
      <c r="F8" s="60">
        <f>VLOOKUP($A8,'Return Data'!$B$7:$R$2292,11,0)</f>
        <v>1.5770999999999999</v>
      </c>
      <c r="G8" s="61">
        <f t="shared" ref="G8:G34" si="1">RANK(F8,F$8:F$34,0)</f>
        <v>11</v>
      </c>
      <c r="H8" s="60">
        <f>VLOOKUP($A8,'Return Data'!$B$7:$R$2292,12,0)</f>
        <v>3.9657</v>
      </c>
      <c r="I8" s="61">
        <f t="shared" ref="I8:I34" si="2">RANK(H8,H$8:H$34,0)</f>
        <v>11</v>
      </c>
      <c r="J8" s="60">
        <f>VLOOKUP($A8,'Return Data'!$B$7:$R$2292,13,0)</f>
        <v>-0.60050000000000003</v>
      </c>
      <c r="K8" s="61">
        <f t="shared" ref="K8:K34" si="3">RANK(J8,J$8:J$34,0)</f>
        <v>12</v>
      </c>
      <c r="L8" s="60">
        <f>VLOOKUP($A8,'Return Data'!$B$7:$R$2292,17,0)</f>
        <v>11.9894</v>
      </c>
      <c r="M8" s="61">
        <f t="shared" ref="M8:M34" si="4">RANK(L8,L$8:L$34,0)</f>
        <v>7</v>
      </c>
      <c r="N8" s="60">
        <f>VLOOKUP($A8,'Return Data'!$B$7:$R$2292,14,0)</f>
        <v>14.0054</v>
      </c>
      <c r="O8" s="61">
        <f t="shared" ref="O8:O34" si="5">RANK(N8,N$8:N$34,0)</f>
        <v>9</v>
      </c>
      <c r="P8" s="60">
        <f>VLOOKUP($A8,'Return Data'!$B$7:$R$2292,15,0)</f>
        <v>8.6190999999999995</v>
      </c>
      <c r="Q8" s="61">
        <f t="shared" ref="Q8:Q25" si="6">RANK(P8,P$8:P$34,0)</f>
        <v>16</v>
      </c>
      <c r="R8" s="60">
        <f>VLOOKUP($A8,'Return Data'!$B$7:$R$2292,16,0)</f>
        <v>18.8767</v>
      </c>
      <c r="S8" s="62">
        <f t="shared" ref="S8:S34" si="7">RANK(R8,R$8:R$34,0)</f>
        <v>3</v>
      </c>
    </row>
    <row r="9" spans="1:20" x14ac:dyDescent="0.3">
      <c r="A9" s="58" t="s">
        <v>891</v>
      </c>
      <c r="B9" s="59">
        <f>VLOOKUP($A9,'Return Data'!$B$7:$R$2292,3,0)</f>
        <v>44958</v>
      </c>
      <c r="C9" s="60">
        <f>VLOOKUP($A9,'Return Data'!$B$7:$R$2292,4,0)</f>
        <v>42.09</v>
      </c>
      <c r="D9" s="60">
        <f>VLOOKUP($A9,'Return Data'!$B$7:$R$2292,10,0)</f>
        <v>-5.9862000000000002</v>
      </c>
      <c r="E9" s="61">
        <f t="shared" si="0"/>
        <v>26</v>
      </c>
      <c r="F9" s="60">
        <f>VLOOKUP($A9,'Return Data'!$B$7:$R$2292,11,0)</f>
        <v>-3.3081</v>
      </c>
      <c r="G9" s="61">
        <f t="shared" si="1"/>
        <v>26</v>
      </c>
      <c r="H9" s="60">
        <f>VLOOKUP($A9,'Return Data'!$B$7:$R$2292,12,0)</f>
        <v>-2.1844999999999999</v>
      </c>
      <c r="I9" s="61">
        <f t="shared" si="2"/>
        <v>26</v>
      </c>
      <c r="J9" s="60">
        <f>VLOOKUP($A9,'Return Data'!$B$7:$R$2292,13,0)</f>
        <v>-7.7782999999999998</v>
      </c>
      <c r="K9" s="61">
        <f t="shared" si="3"/>
        <v>27</v>
      </c>
      <c r="L9" s="60">
        <f>VLOOKUP($A9,'Return Data'!$B$7:$R$2292,17,0)</f>
        <v>5.1886999999999999</v>
      </c>
      <c r="M9" s="61">
        <f t="shared" si="4"/>
        <v>26</v>
      </c>
      <c r="N9" s="60">
        <f>VLOOKUP($A9,'Return Data'!$B$7:$R$2292,14,0)</f>
        <v>9.2759</v>
      </c>
      <c r="O9" s="61">
        <f t="shared" si="5"/>
        <v>24</v>
      </c>
      <c r="P9" s="60">
        <f>VLOOKUP($A9,'Return Data'!$B$7:$R$2292,15,0)</f>
        <v>10.3721</v>
      </c>
      <c r="Q9" s="61">
        <f t="shared" si="6"/>
        <v>2</v>
      </c>
      <c r="R9" s="60">
        <f>VLOOKUP($A9,'Return Data'!$B$7:$R$2292,16,0)</f>
        <v>11.612299999999999</v>
      </c>
      <c r="S9" s="62">
        <f t="shared" si="7"/>
        <v>17</v>
      </c>
    </row>
    <row r="10" spans="1:20" x14ac:dyDescent="0.3">
      <c r="A10" s="58" t="s">
        <v>1943</v>
      </c>
      <c r="B10" s="59">
        <f>VLOOKUP($A10,'Return Data'!$B$7:$R$2292,3,0)</f>
        <v>44958</v>
      </c>
      <c r="C10" s="60">
        <f>VLOOKUP($A10,'Return Data'!$B$7:$R$2292,4,0)</f>
        <v>141.72800000000001</v>
      </c>
      <c r="D10" s="60">
        <f>VLOOKUP($A10,'Return Data'!$B$7:$R$2292,10,0)</f>
        <v>-3.0150000000000001</v>
      </c>
      <c r="E10" s="61">
        <f t="shared" si="0"/>
        <v>11</v>
      </c>
      <c r="F10" s="60">
        <f>VLOOKUP($A10,'Return Data'!$B$7:$R$2292,11,0)</f>
        <v>1.782</v>
      </c>
      <c r="G10" s="61">
        <f t="shared" si="1"/>
        <v>10</v>
      </c>
      <c r="H10" s="60">
        <f>VLOOKUP($A10,'Return Data'!$B$7:$R$2292,12,0)</f>
        <v>4.6661999999999999</v>
      </c>
      <c r="I10" s="61">
        <f t="shared" si="2"/>
        <v>9</v>
      </c>
      <c r="J10" s="60">
        <f>VLOOKUP($A10,'Return Data'!$B$7:$R$2292,13,0)</f>
        <v>0.36680000000000001</v>
      </c>
      <c r="K10" s="61">
        <f t="shared" si="3"/>
        <v>7</v>
      </c>
      <c r="L10" s="60">
        <f>VLOOKUP($A10,'Return Data'!$B$7:$R$2292,17,0)</f>
        <v>10.4681</v>
      </c>
      <c r="M10" s="61">
        <f t="shared" si="4"/>
        <v>14</v>
      </c>
      <c r="N10" s="60">
        <f>VLOOKUP($A10,'Return Data'!$B$7:$R$2292,14,0)</f>
        <v>13.130100000000001</v>
      </c>
      <c r="O10" s="61">
        <f t="shared" si="5"/>
        <v>16</v>
      </c>
      <c r="P10" s="60">
        <f>VLOOKUP($A10,'Return Data'!$B$7:$R$2292,15,0)</f>
        <v>10.0022</v>
      </c>
      <c r="Q10" s="61">
        <f t="shared" si="6"/>
        <v>5</v>
      </c>
      <c r="R10" s="60">
        <f>VLOOKUP($A10,'Return Data'!$B$7:$R$2292,16,0)</f>
        <v>15.5265</v>
      </c>
      <c r="S10" s="62">
        <f t="shared" si="7"/>
        <v>9</v>
      </c>
    </row>
    <row r="11" spans="1:20" x14ac:dyDescent="0.3">
      <c r="A11" s="58" t="s">
        <v>895</v>
      </c>
      <c r="B11" s="59">
        <f>VLOOKUP($A11,'Return Data'!$B$7:$R$2292,3,0)</f>
        <v>44958</v>
      </c>
      <c r="C11" s="60">
        <f>VLOOKUP($A11,'Return Data'!$B$7:$R$2292,4,0)</f>
        <v>41.09</v>
      </c>
      <c r="D11" s="60">
        <f>VLOOKUP($A11,'Return Data'!$B$7:$R$2292,10,0)</f>
        <v>-3.4312999999999998</v>
      </c>
      <c r="E11" s="61">
        <f t="shared" si="0"/>
        <v>15</v>
      </c>
      <c r="F11" s="60">
        <f>VLOOKUP($A11,'Return Data'!$B$7:$R$2292,11,0)</f>
        <v>1.4818</v>
      </c>
      <c r="G11" s="61">
        <f t="shared" si="1"/>
        <v>13</v>
      </c>
      <c r="H11" s="60">
        <f>VLOOKUP($A11,'Return Data'!$B$7:$R$2292,12,0)</f>
        <v>3.2671999999999999</v>
      </c>
      <c r="I11" s="61">
        <f t="shared" si="2"/>
        <v>12</v>
      </c>
      <c r="J11" s="60">
        <f>VLOOKUP($A11,'Return Data'!$B$7:$R$2292,13,0)</f>
        <v>-2.0266999999999999</v>
      </c>
      <c r="K11" s="61">
        <f t="shared" si="3"/>
        <v>17</v>
      </c>
      <c r="L11" s="60">
        <f>VLOOKUP($A11,'Return Data'!$B$7:$R$2292,17,0)</f>
        <v>9.7074999999999996</v>
      </c>
      <c r="M11" s="61">
        <f t="shared" si="4"/>
        <v>17</v>
      </c>
      <c r="N11" s="60">
        <f>VLOOKUP($A11,'Return Data'!$B$7:$R$2292,14,0)</f>
        <v>14.2677</v>
      </c>
      <c r="O11" s="61">
        <f t="shared" si="5"/>
        <v>6</v>
      </c>
      <c r="P11" s="60">
        <f>VLOOKUP($A11,'Return Data'!$B$7:$R$2292,15,0)</f>
        <v>11.9026</v>
      </c>
      <c r="Q11" s="61">
        <f t="shared" si="6"/>
        <v>1</v>
      </c>
      <c r="R11" s="60">
        <f>VLOOKUP($A11,'Return Data'!$B$7:$R$2292,16,0)</f>
        <v>12.009600000000001</v>
      </c>
      <c r="S11" s="62">
        <f t="shared" si="7"/>
        <v>15</v>
      </c>
    </row>
    <row r="12" spans="1:20" x14ac:dyDescent="0.3">
      <c r="A12" s="58" t="s">
        <v>897</v>
      </c>
      <c r="B12" s="59">
        <f>VLOOKUP($A12,'Return Data'!$B$7:$R$2292,3,0)</f>
        <v>44958</v>
      </c>
      <c r="C12" s="60">
        <f>VLOOKUP($A12,'Return Data'!$B$7:$R$2292,4,0)</f>
        <v>289.94200000000001</v>
      </c>
      <c r="D12" s="60">
        <f>VLOOKUP($A12,'Return Data'!$B$7:$R$2292,10,0)</f>
        <v>-3.4971000000000001</v>
      </c>
      <c r="E12" s="61">
        <f t="shared" si="0"/>
        <v>16</v>
      </c>
      <c r="F12" s="60">
        <f>VLOOKUP($A12,'Return Data'!$B$7:$R$2292,11,0)</f>
        <v>1.8105</v>
      </c>
      <c r="G12" s="61">
        <f t="shared" si="1"/>
        <v>9</v>
      </c>
      <c r="H12" s="60">
        <f>VLOOKUP($A12,'Return Data'!$B$7:$R$2292,12,0)</f>
        <v>6.3863000000000003</v>
      </c>
      <c r="I12" s="61">
        <f t="shared" si="2"/>
        <v>3</v>
      </c>
      <c r="J12" s="60">
        <f>VLOOKUP($A12,'Return Data'!$B$7:$R$2292,13,0)</f>
        <v>-0.47989999999999999</v>
      </c>
      <c r="K12" s="61">
        <f t="shared" si="3"/>
        <v>11</v>
      </c>
      <c r="L12" s="60">
        <f>VLOOKUP($A12,'Return Data'!$B$7:$R$2292,17,0)</f>
        <v>8.0747</v>
      </c>
      <c r="M12" s="61">
        <f t="shared" si="4"/>
        <v>23</v>
      </c>
      <c r="N12" s="60">
        <f>VLOOKUP($A12,'Return Data'!$B$7:$R$2292,14,0)</f>
        <v>8.8152000000000008</v>
      </c>
      <c r="O12" s="61">
        <f t="shared" si="5"/>
        <v>26</v>
      </c>
      <c r="P12" s="60">
        <f>VLOOKUP($A12,'Return Data'!$B$7:$R$2292,15,0)</f>
        <v>6.9321999999999999</v>
      </c>
      <c r="Q12" s="61">
        <f t="shared" si="6"/>
        <v>23</v>
      </c>
      <c r="R12" s="60">
        <f>VLOOKUP($A12,'Return Data'!$B$7:$R$2292,16,0)</f>
        <v>18.423400000000001</v>
      </c>
      <c r="S12" s="62">
        <f t="shared" si="7"/>
        <v>7</v>
      </c>
    </row>
    <row r="13" spans="1:20" x14ac:dyDescent="0.3">
      <c r="A13" s="58" t="s">
        <v>1977</v>
      </c>
      <c r="B13" s="59">
        <f>VLOOKUP($A13,'Return Data'!$B$7:$R$2292,3,0)</f>
        <v>44958</v>
      </c>
      <c r="C13" s="60">
        <f>VLOOKUP($A13,'Return Data'!$B$7:$R$2292,4,0)</f>
        <v>55.31</v>
      </c>
      <c r="D13" s="60">
        <f>VLOOKUP($A13,'Return Data'!$B$7:$R$2292,10,0)</f>
        <v>-2.1234999999999999</v>
      </c>
      <c r="E13" s="61">
        <f t="shared" si="0"/>
        <v>7</v>
      </c>
      <c r="F13" s="60">
        <f>VLOOKUP($A13,'Return Data'!$B$7:$R$2292,11,0)</f>
        <v>2.9790000000000001</v>
      </c>
      <c r="G13" s="61">
        <f t="shared" si="1"/>
        <v>6</v>
      </c>
      <c r="H13" s="60">
        <f>VLOOKUP($A13,'Return Data'!$B$7:$R$2292,12,0)</f>
        <v>4.7538</v>
      </c>
      <c r="I13" s="61">
        <f t="shared" si="2"/>
        <v>8</v>
      </c>
      <c r="J13" s="60">
        <f>VLOOKUP($A13,'Return Data'!$B$7:$R$2292,13,0)</f>
        <v>0.4723</v>
      </c>
      <c r="K13" s="61">
        <f t="shared" si="3"/>
        <v>6</v>
      </c>
      <c r="L13" s="60">
        <f>VLOOKUP($A13,'Return Data'!$B$7:$R$2292,17,0)</f>
        <v>11.1745</v>
      </c>
      <c r="M13" s="61">
        <f t="shared" si="4"/>
        <v>10</v>
      </c>
      <c r="N13" s="60">
        <f>VLOOKUP($A13,'Return Data'!$B$7:$R$2292,14,0)</f>
        <v>13.253299999999999</v>
      </c>
      <c r="O13" s="61">
        <f t="shared" si="5"/>
        <v>14</v>
      </c>
      <c r="P13" s="60">
        <f>VLOOKUP($A13,'Return Data'!$B$7:$R$2292,15,0)</f>
        <v>9.875</v>
      </c>
      <c r="Q13" s="61">
        <f t="shared" si="6"/>
        <v>6</v>
      </c>
      <c r="R13" s="60">
        <f>VLOOKUP($A13,'Return Data'!$B$7:$R$2292,16,0)</f>
        <v>13.2845</v>
      </c>
      <c r="S13" s="62">
        <f t="shared" si="7"/>
        <v>13</v>
      </c>
    </row>
    <row r="14" spans="1:20" x14ac:dyDescent="0.3">
      <c r="A14" s="58" t="s">
        <v>899</v>
      </c>
      <c r="B14" s="59">
        <f>VLOOKUP($A14,'Return Data'!$B$7:$R$2292,3,0)</f>
        <v>44958</v>
      </c>
      <c r="C14" s="60">
        <f>VLOOKUP($A14,'Return Data'!$B$7:$R$2292,4,0)</f>
        <v>1638.0206321036901</v>
      </c>
      <c r="D14" s="60">
        <f>VLOOKUP($A14,'Return Data'!$B$7:$R$2292,10,0)</f>
        <v>-2.1307999999999998</v>
      </c>
      <c r="E14" s="61">
        <f t="shared" si="0"/>
        <v>8</v>
      </c>
      <c r="F14" s="60">
        <f>VLOOKUP($A14,'Return Data'!$B$7:$R$2292,11,0)</f>
        <v>2.3300000000000001E-2</v>
      </c>
      <c r="G14" s="61">
        <f t="shared" si="1"/>
        <v>19</v>
      </c>
      <c r="H14" s="60">
        <f>VLOOKUP($A14,'Return Data'!$B$7:$R$2292,12,0)</f>
        <v>1.6351</v>
      </c>
      <c r="I14" s="61">
        <f t="shared" si="2"/>
        <v>19</v>
      </c>
      <c r="J14" s="60">
        <f>VLOOKUP($A14,'Return Data'!$B$7:$R$2292,13,0)</f>
        <v>-4.0137999999999998</v>
      </c>
      <c r="K14" s="61">
        <f t="shared" si="3"/>
        <v>21</v>
      </c>
      <c r="L14" s="60">
        <f>VLOOKUP($A14,'Return Data'!$B$7:$R$2292,17,0)</f>
        <v>9.3064999999999998</v>
      </c>
      <c r="M14" s="61">
        <f t="shared" si="4"/>
        <v>18</v>
      </c>
      <c r="N14" s="60">
        <f>VLOOKUP($A14,'Return Data'!$B$7:$R$2292,14,0)</f>
        <v>13.296900000000001</v>
      </c>
      <c r="O14" s="61">
        <f t="shared" si="5"/>
        <v>11</v>
      </c>
      <c r="P14" s="60">
        <f>VLOOKUP($A14,'Return Data'!$B$7:$R$2292,15,0)</f>
        <v>7.4215</v>
      </c>
      <c r="Q14" s="61">
        <f t="shared" si="6"/>
        <v>22</v>
      </c>
      <c r="R14" s="60">
        <f>VLOOKUP($A14,'Return Data'!$B$7:$R$2292,16,0)</f>
        <v>19.086200000000002</v>
      </c>
      <c r="S14" s="62">
        <f t="shared" si="7"/>
        <v>1</v>
      </c>
    </row>
    <row r="15" spans="1:20" x14ac:dyDescent="0.3">
      <c r="A15" s="58" t="s">
        <v>901</v>
      </c>
      <c r="B15" s="59">
        <f>VLOOKUP($A15,'Return Data'!$B$7:$R$2292,3,0)</f>
        <v>44958</v>
      </c>
      <c r="C15" s="60">
        <f>VLOOKUP($A15,'Return Data'!$B$7:$R$2292,4,0)</f>
        <v>908.35955973006901</v>
      </c>
      <c r="D15" s="60">
        <f>VLOOKUP($A15,'Return Data'!$B$7:$R$2292,10,0)</f>
        <v>-1.3266</v>
      </c>
      <c r="E15" s="61">
        <f t="shared" si="0"/>
        <v>2</v>
      </c>
      <c r="F15" s="60">
        <f>VLOOKUP($A15,'Return Data'!$B$7:$R$2292,11,0)</f>
        <v>4.4513999999999996</v>
      </c>
      <c r="G15" s="61">
        <f t="shared" si="1"/>
        <v>2</v>
      </c>
      <c r="H15" s="60">
        <f>VLOOKUP($A15,'Return Data'!$B$7:$R$2292,12,0)</f>
        <v>7.5404</v>
      </c>
      <c r="I15" s="61">
        <f t="shared" si="2"/>
        <v>2</v>
      </c>
      <c r="J15" s="60">
        <f>VLOOKUP($A15,'Return Data'!$B$7:$R$2292,13,0)</f>
        <v>5.3411999999999997</v>
      </c>
      <c r="K15" s="61">
        <f t="shared" si="3"/>
        <v>2</v>
      </c>
      <c r="L15" s="60">
        <f>VLOOKUP($A15,'Return Data'!$B$7:$R$2292,17,0)</f>
        <v>15.450900000000001</v>
      </c>
      <c r="M15" s="61">
        <f t="shared" si="4"/>
        <v>2</v>
      </c>
      <c r="N15" s="60">
        <f>VLOOKUP($A15,'Return Data'!$B$7:$R$2292,14,0)</f>
        <v>15.027200000000001</v>
      </c>
      <c r="O15" s="61">
        <f t="shared" si="5"/>
        <v>4</v>
      </c>
      <c r="P15" s="60">
        <f>VLOOKUP($A15,'Return Data'!$B$7:$R$2292,15,0)</f>
        <v>9.0729000000000006</v>
      </c>
      <c r="Q15" s="61">
        <f t="shared" si="6"/>
        <v>12</v>
      </c>
      <c r="R15" s="60">
        <f>VLOOKUP($A15,'Return Data'!$B$7:$R$2292,16,0)</f>
        <v>18.602</v>
      </c>
      <c r="S15" s="62">
        <f t="shared" si="7"/>
        <v>5</v>
      </c>
    </row>
    <row r="16" spans="1:20" x14ac:dyDescent="0.3">
      <c r="A16" t="s">
        <v>2033</v>
      </c>
      <c r="B16" s="59">
        <f>VLOOKUP($A16,'Return Data'!$B$7:$R$2292,3,0)</f>
        <v>44958</v>
      </c>
      <c r="C16" s="60">
        <f>VLOOKUP($A16,'Return Data'!$B$7:$R$2292,4,0)</f>
        <v>310.01319999999998</v>
      </c>
      <c r="D16" s="60">
        <f>VLOOKUP($A16,'Return Data'!$B$7:$R$2292,10,0)</f>
        <v>-4.9043000000000001</v>
      </c>
      <c r="E16" s="61">
        <f t="shared" si="0"/>
        <v>23</v>
      </c>
      <c r="F16" s="60">
        <f>VLOOKUP($A16,'Return Data'!$B$7:$R$2292,11,0)</f>
        <v>-1.1511</v>
      </c>
      <c r="G16" s="61">
        <f t="shared" si="1"/>
        <v>23</v>
      </c>
      <c r="H16" s="60">
        <f>VLOOKUP($A16,'Return Data'!$B$7:$R$2292,12,0)</f>
        <v>2.3717999999999999</v>
      </c>
      <c r="I16" s="61">
        <f t="shared" si="2"/>
        <v>15</v>
      </c>
      <c r="J16" s="60">
        <f>VLOOKUP($A16,'Return Data'!$B$7:$R$2292,13,0)</f>
        <v>-4.0148999999999999</v>
      </c>
      <c r="K16" s="61">
        <f t="shared" si="3"/>
        <v>22</v>
      </c>
      <c r="L16" s="60">
        <f>VLOOKUP($A16,'Return Data'!$B$7:$R$2292,17,0)</f>
        <v>7.3891999999999998</v>
      </c>
      <c r="M16" s="61">
        <f t="shared" si="4"/>
        <v>24</v>
      </c>
      <c r="N16" s="60">
        <f>VLOOKUP($A16,'Return Data'!$B$7:$R$2292,14,0)</f>
        <v>11.179600000000001</v>
      </c>
      <c r="O16" s="61">
        <f t="shared" si="5"/>
        <v>21</v>
      </c>
      <c r="P16" s="60">
        <f>VLOOKUP($A16,'Return Data'!$B$7:$R$2292,15,0)</f>
        <v>7.9371</v>
      </c>
      <c r="Q16" s="61">
        <f t="shared" si="6"/>
        <v>20</v>
      </c>
      <c r="R16" s="60">
        <f>VLOOKUP($A16,'Return Data'!$B$7:$R$2292,16,0)</f>
        <v>18.5717</v>
      </c>
      <c r="S16" s="62">
        <f t="shared" si="7"/>
        <v>6</v>
      </c>
    </row>
    <row r="17" spans="1:19" x14ac:dyDescent="0.3">
      <c r="A17" s="58" t="s">
        <v>903</v>
      </c>
      <c r="B17" s="59">
        <f>VLOOKUP($A17,'Return Data'!$B$7:$R$2292,3,0)</f>
        <v>44958</v>
      </c>
      <c r="C17" s="60">
        <f>VLOOKUP($A17,'Return Data'!$B$7:$R$2292,4,0)</f>
        <v>68.239999999999995</v>
      </c>
      <c r="D17" s="60">
        <f>VLOOKUP($A17,'Return Data'!$B$7:$R$2292,10,0)</f>
        <v>-2.1648999999999998</v>
      </c>
      <c r="E17" s="61">
        <f t="shared" si="0"/>
        <v>9</v>
      </c>
      <c r="F17" s="60">
        <f>VLOOKUP($A17,'Return Data'!$B$7:$R$2292,11,0)</f>
        <v>3.8029000000000002</v>
      </c>
      <c r="G17" s="61">
        <f t="shared" si="1"/>
        <v>4</v>
      </c>
      <c r="H17" s="60">
        <f>VLOOKUP($A17,'Return Data'!$B$7:$R$2292,12,0)</f>
        <v>6.0286</v>
      </c>
      <c r="I17" s="61">
        <f t="shared" si="2"/>
        <v>5</v>
      </c>
      <c r="J17" s="60">
        <f>VLOOKUP($A17,'Return Data'!$B$7:$R$2292,13,0)</f>
        <v>2.1556999999999999</v>
      </c>
      <c r="K17" s="61">
        <f t="shared" si="3"/>
        <v>4</v>
      </c>
      <c r="L17" s="60">
        <f>VLOOKUP($A17,'Return Data'!$B$7:$R$2292,17,0)</f>
        <v>14.248799999999999</v>
      </c>
      <c r="M17" s="61">
        <f t="shared" si="4"/>
        <v>3</v>
      </c>
      <c r="N17" s="60">
        <f>VLOOKUP($A17,'Return Data'!$B$7:$R$2292,14,0)</f>
        <v>15.7475</v>
      </c>
      <c r="O17" s="61">
        <f t="shared" si="5"/>
        <v>1</v>
      </c>
      <c r="P17" s="60">
        <f>VLOOKUP($A17,'Return Data'!$B$7:$R$2292,15,0)</f>
        <v>10.3567</v>
      </c>
      <c r="Q17" s="61">
        <f t="shared" si="6"/>
        <v>3</v>
      </c>
      <c r="R17" s="60">
        <f>VLOOKUP($A17,'Return Data'!$B$7:$R$2292,16,0)</f>
        <v>13.9519</v>
      </c>
      <c r="S17" s="62">
        <f t="shared" si="7"/>
        <v>11</v>
      </c>
    </row>
    <row r="18" spans="1:19" x14ac:dyDescent="0.3">
      <c r="A18" s="58" t="s">
        <v>905</v>
      </c>
      <c r="B18" s="59">
        <f>VLOOKUP($A18,'Return Data'!$B$7:$R$2292,3,0)</f>
        <v>44958</v>
      </c>
      <c r="C18" s="60">
        <f>VLOOKUP($A18,'Return Data'!$B$7:$R$2292,4,0)</f>
        <v>39.380000000000003</v>
      </c>
      <c r="D18" s="60">
        <f>VLOOKUP($A18,'Return Data'!$B$7:$R$2292,10,0)</f>
        <v>-4.1616</v>
      </c>
      <c r="E18" s="61">
        <f t="shared" si="0"/>
        <v>19</v>
      </c>
      <c r="F18" s="60">
        <f>VLOOKUP($A18,'Return Data'!$B$7:$R$2292,11,0)</f>
        <v>0.53610000000000002</v>
      </c>
      <c r="G18" s="61">
        <f t="shared" si="1"/>
        <v>16</v>
      </c>
      <c r="H18" s="60">
        <f>VLOOKUP($A18,'Return Data'!$B$7:$R$2292,12,0)</f>
        <v>2.3654999999999999</v>
      </c>
      <c r="I18" s="61">
        <f t="shared" si="2"/>
        <v>16</v>
      </c>
      <c r="J18" s="60">
        <f>VLOOKUP($A18,'Return Data'!$B$7:$R$2292,13,0)</f>
        <v>-1.3032999999999999</v>
      </c>
      <c r="K18" s="61">
        <f t="shared" si="3"/>
        <v>14</v>
      </c>
      <c r="L18" s="60">
        <f>VLOOKUP($A18,'Return Data'!$B$7:$R$2292,17,0)</f>
        <v>13.479900000000001</v>
      </c>
      <c r="M18" s="61">
        <f t="shared" si="4"/>
        <v>4</v>
      </c>
      <c r="N18" s="60">
        <f>VLOOKUP($A18,'Return Data'!$B$7:$R$2292,14,0)</f>
        <v>15.1084</v>
      </c>
      <c r="O18" s="61">
        <f t="shared" si="5"/>
        <v>3</v>
      </c>
      <c r="P18" s="60">
        <f>VLOOKUP($A18,'Return Data'!$B$7:$R$2292,15,0)</f>
        <v>9.6574000000000009</v>
      </c>
      <c r="Q18" s="61">
        <f t="shared" si="6"/>
        <v>10</v>
      </c>
      <c r="R18" s="60">
        <f>VLOOKUP($A18,'Return Data'!$B$7:$R$2292,16,0)</f>
        <v>13.6351</v>
      </c>
      <c r="S18" s="62">
        <f t="shared" si="7"/>
        <v>12</v>
      </c>
    </row>
    <row r="19" spans="1:19" x14ac:dyDescent="0.3">
      <c r="A19" s="58" t="s">
        <v>908</v>
      </c>
      <c r="B19" s="59">
        <f>VLOOKUP($A19,'Return Data'!$B$7:$R$2292,3,0)</f>
        <v>44958</v>
      </c>
      <c r="C19" s="60">
        <f>VLOOKUP($A19,'Return Data'!$B$7:$R$2292,4,0)</f>
        <v>47.933999999999997</v>
      </c>
      <c r="D19" s="60">
        <f>VLOOKUP($A19,'Return Data'!$B$7:$R$2292,10,0)</f>
        <v>-5.1506999999999996</v>
      </c>
      <c r="E19" s="61">
        <f t="shared" si="0"/>
        <v>24</v>
      </c>
      <c r="F19" s="60">
        <f>VLOOKUP($A19,'Return Data'!$B$7:$R$2292,11,0)</f>
        <v>-2.335</v>
      </c>
      <c r="G19" s="61">
        <f t="shared" si="1"/>
        <v>25</v>
      </c>
      <c r="H19" s="60">
        <f>VLOOKUP($A19,'Return Data'!$B$7:$R$2292,12,0)</f>
        <v>0.32229999999999998</v>
      </c>
      <c r="I19" s="61">
        <f t="shared" si="2"/>
        <v>22</v>
      </c>
      <c r="J19" s="60">
        <f>VLOOKUP($A19,'Return Data'!$B$7:$R$2292,13,0)</f>
        <v>-5.8826000000000001</v>
      </c>
      <c r="K19" s="61">
        <f t="shared" si="3"/>
        <v>25</v>
      </c>
      <c r="L19" s="60">
        <f>VLOOKUP($A19,'Return Data'!$B$7:$R$2292,17,0)</f>
        <v>8.0863999999999994</v>
      </c>
      <c r="M19" s="61">
        <f t="shared" si="4"/>
        <v>22</v>
      </c>
      <c r="N19" s="60">
        <f>VLOOKUP($A19,'Return Data'!$B$7:$R$2292,14,0)</f>
        <v>11.866199999999999</v>
      </c>
      <c r="O19" s="61">
        <f t="shared" si="5"/>
        <v>18</v>
      </c>
      <c r="P19" s="60">
        <f>VLOOKUP($A19,'Return Data'!$B$7:$R$2292,15,0)</f>
        <v>8.0145999999999997</v>
      </c>
      <c r="Q19" s="61">
        <f t="shared" si="6"/>
        <v>19</v>
      </c>
      <c r="R19" s="60">
        <f>VLOOKUP($A19,'Return Data'!$B$7:$R$2292,16,0)</f>
        <v>9.8636999999999997</v>
      </c>
      <c r="S19" s="62">
        <f t="shared" si="7"/>
        <v>23</v>
      </c>
    </row>
    <row r="20" spans="1:19" x14ac:dyDescent="0.3">
      <c r="A20" s="58" t="s">
        <v>1840</v>
      </c>
      <c r="B20" s="59">
        <f>VLOOKUP($A20,'Return Data'!$B$7:$R$2292,3,0)</f>
        <v>44958</v>
      </c>
      <c r="C20" s="60">
        <f>VLOOKUP($A20,'Return Data'!$B$7:$R$2292,4,0)</f>
        <v>28.83</v>
      </c>
      <c r="D20" s="60">
        <f>VLOOKUP($A20,'Return Data'!$B$7:$R$2292,10,0)</f>
        <v>-3.7717000000000001</v>
      </c>
      <c r="E20" s="61">
        <f t="shared" si="0"/>
        <v>18</v>
      </c>
      <c r="F20" s="60">
        <f>VLOOKUP($A20,'Return Data'!$B$7:$R$2292,11,0)</f>
        <v>1.1578999999999999</v>
      </c>
      <c r="G20" s="61">
        <f t="shared" si="1"/>
        <v>14</v>
      </c>
      <c r="H20" s="60">
        <f>VLOOKUP($A20,'Return Data'!$B$7:$R$2292,12,0)</f>
        <v>3.1116000000000001</v>
      </c>
      <c r="I20" s="61">
        <f t="shared" si="2"/>
        <v>13</v>
      </c>
      <c r="J20" s="60">
        <f>VLOOKUP($A20,'Return Data'!$B$7:$R$2292,13,0)</f>
        <v>-1.1316999999999999</v>
      </c>
      <c r="K20" s="61">
        <f t="shared" si="3"/>
        <v>13</v>
      </c>
      <c r="L20" s="60">
        <f>VLOOKUP($A20,'Return Data'!$B$7:$R$2292,17,0)</f>
        <v>8.5216999999999992</v>
      </c>
      <c r="M20" s="61">
        <f t="shared" si="4"/>
        <v>20</v>
      </c>
      <c r="N20" s="60">
        <f>VLOOKUP($A20,'Return Data'!$B$7:$R$2292,14,0)</f>
        <v>9.1168999999999993</v>
      </c>
      <c r="O20" s="61">
        <f t="shared" si="5"/>
        <v>25</v>
      </c>
      <c r="P20" s="60">
        <f>VLOOKUP($A20,'Return Data'!$B$7:$R$2292,15,0)</f>
        <v>6.5292000000000003</v>
      </c>
      <c r="Q20" s="61">
        <f t="shared" si="6"/>
        <v>24</v>
      </c>
      <c r="R20" s="60">
        <f>VLOOKUP($A20,'Return Data'!$B$7:$R$2292,16,0)</f>
        <v>10.120100000000001</v>
      </c>
      <c r="S20" s="62">
        <f t="shared" si="7"/>
        <v>21</v>
      </c>
    </row>
    <row r="21" spans="1:19" x14ac:dyDescent="0.3">
      <c r="A21" s="58" t="s">
        <v>910</v>
      </c>
      <c r="B21" s="59">
        <f>VLOOKUP($A21,'Return Data'!$B$7:$R$2292,3,0)</f>
        <v>44958</v>
      </c>
      <c r="C21" s="60">
        <f>VLOOKUP($A21,'Return Data'!$B$7:$R$2292,4,0)</f>
        <v>42.19</v>
      </c>
      <c r="D21" s="60">
        <f>VLOOKUP($A21,'Return Data'!$B$7:$R$2292,10,0)</f>
        <v>-5.5518000000000001</v>
      </c>
      <c r="E21" s="61">
        <f t="shared" si="0"/>
        <v>25</v>
      </c>
      <c r="F21" s="60">
        <f>VLOOKUP($A21,'Return Data'!$B$7:$R$2292,11,0)</f>
        <v>-2.1795</v>
      </c>
      <c r="G21" s="61">
        <f t="shared" si="1"/>
        <v>24</v>
      </c>
      <c r="H21" s="60">
        <f>VLOOKUP($A21,'Return Data'!$B$7:$R$2292,12,0)</f>
        <v>-0.82279999999999998</v>
      </c>
      <c r="I21" s="61">
        <f t="shared" si="2"/>
        <v>25</v>
      </c>
      <c r="J21" s="60">
        <f>VLOOKUP($A21,'Return Data'!$B$7:$R$2292,13,0)</f>
        <v>-7.7007000000000003</v>
      </c>
      <c r="K21" s="61">
        <f t="shared" si="3"/>
        <v>26</v>
      </c>
      <c r="L21" s="60">
        <f>VLOOKUP($A21,'Return Data'!$B$7:$R$2292,17,0)</f>
        <v>10.632899999999999</v>
      </c>
      <c r="M21" s="61">
        <f t="shared" si="4"/>
        <v>12</v>
      </c>
      <c r="N21" s="60">
        <f>VLOOKUP($A21,'Return Data'!$B$7:$R$2292,14,0)</f>
        <v>11.8531</v>
      </c>
      <c r="O21" s="61">
        <f t="shared" si="5"/>
        <v>19</v>
      </c>
      <c r="P21" s="60">
        <f>VLOOKUP($A21,'Return Data'!$B$7:$R$2292,15,0)</f>
        <v>8.1493000000000002</v>
      </c>
      <c r="Q21" s="61">
        <f t="shared" si="6"/>
        <v>18</v>
      </c>
      <c r="R21" s="60">
        <f>VLOOKUP($A21,'Return Data'!$B$7:$R$2292,16,0)</f>
        <v>11.2905</v>
      </c>
      <c r="S21" s="62">
        <f t="shared" si="7"/>
        <v>20</v>
      </c>
    </row>
    <row r="22" spans="1:19" x14ac:dyDescent="0.3">
      <c r="A22" s="58" t="s">
        <v>1957</v>
      </c>
      <c r="B22" s="59">
        <f>VLOOKUP($A22,'Return Data'!$B$7:$R$2292,3,0)</f>
        <v>44958</v>
      </c>
      <c r="C22" s="60">
        <f>VLOOKUP($A22,'Return Data'!$B$7:$R$2292,4,0)</f>
        <v>101.2713</v>
      </c>
      <c r="D22" s="60">
        <f>VLOOKUP($A22,'Return Data'!$B$7:$R$2292,10,0)</f>
        <v>-1.7681</v>
      </c>
      <c r="E22" s="61">
        <f t="shared" si="0"/>
        <v>3</v>
      </c>
      <c r="F22" s="60">
        <f>VLOOKUP($A22,'Return Data'!$B$7:$R$2292,11,0)</f>
        <v>4.6242999999999999</v>
      </c>
      <c r="G22" s="61">
        <f t="shared" si="1"/>
        <v>1</v>
      </c>
      <c r="H22" s="60">
        <f>VLOOKUP($A22,'Return Data'!$B$7:$R$2292,12,0)</f>
        <v>6.1439000000000004</v>
      </c>
      <c r="I22" s="61">
        <f t="shared" si="2"/>
        <v>4</v>
      </c>
      <c r="J22" s="60">
        <f>VLOOKUP($A22,'Return Data'!$B$7:$R$2292,13,0)</f>
        <v>1.3311999999999999</v>
      </c>
      <c r="K22" s="61">
        <f t="shared" si="3"/>
        <v>5</v>
      </c>
      <c r="L22" s="60">
        <f>VLOOKUP($A22,'Return Data'!$B$7:$R$2292,17,0)</f>
        <v>11.3674</v>
      </c>
      <c r="M22" s="61">
        <f t="shared" si="4"/>
        <v>9</v>
      </c>
      <c r="N22" s="60">
        <f>VLOOKUP($A22,'Return Data'!$B$7:$R$2292,14,0)</f>
        <v>14.2677</v>
      </c>
      <c r="O22" s="61">
        <f t="shared" si="5"/>
        <v>6</v>
      </c>
      <c r="P22" s="60">
        <f>VLOOKUP($A22,'Return Data'!$B$7:$R$2292,15,0)</f>
        <v>8.6900999999999993</v>
      </c>
      <c r="Q22" s="61">
        <f t="shared" si="6"/>
        <v>14</v>
      </c>
      <c r="R22" s="60">
        <f>VLOOKUP($A22,'Return Data'!$B$7:$R$2292,16,0)</f>
        <v>8.6660000000000004</v>
      </c>
      <c r="S22" s="62">
        <f t="shared" si="7"/>
        <v>26</v>
      </c>
    </row>
    <row r="23" spans="1:19" x14ac:dyDescent="0.3">
      <c r="A23" s="58" t="s">
        <v>1722</v>
      </c>
      <c r="B23" s="59">
        <f>VLOOKUP($A23,'Return Data'!$B$7:$R$2292,3,0)</f>
        <v>44958</v>
      </c>
      <c r="C23" s="60">
        <f>VLOOKUP($A23,'Return Data'!$B$7:$R$2292,4,0)</f>
        <v>376.72199999999998</v>
      </c>
      <c r="D23" s="60">
        <f>VLOOKUP($A23,'Return Data'!$B$7:$R$2292,10,0)</f>
        <v>-2.2938000000000001</v>
      </c>
      <c r="E23" s="61">
        <f t="shared" si="0"/>
        <v>10</v>
      </c>
      <c r="F23" s="60">
        <f>VLOOKUP($A23,'Return Data'!$B$7:$R$2292,11,0)</f>
        <v>2.2307000000000001</v>
      </c>
      <c r="G23" s="61">
        <f t="shared" si="1"/>
        <v>8</v>
      </c>
      <c r="H23" s="60">
        <f>VLOOKUP($A23,'Return Data'!$B$7:$R$2292,12,0)</f>
        <v>4.2382</v>
      </c>
      <c r="I23" s="61">
        <f t="shared" si="2"/>
        <v>10</v>
      </c>
      <c r="J23" s="60">
        <f>VLOOKUP($A23,'Return Data'!$B$7:$R$2292,13,0)</f>
        <v>-0.313</v>
      </c>
      <c r="K23" s="61">
        <f t="shared" si="3"/>
        <v>10</v>
      </c>
      <c r="L23" s="60">
        <f>VLOOKUP($A23,'Return Data'!$B$7:$R$2292,17,0)</f>
        <v>11.800700000000001</v>
      </c>
      <c r="M23" s="61">
        <f t="shared" si="4"/>
        <v>8</v>
      </c>
      <c r="N23" s="60">
        <f>VLOOKUP($A23,'Return Data'!$B$7:$R$2292,14,0)</f>
        <v>14.237500000000001</v>
      </c>
      <c r="O23" s="61">
        <f t="shared" si="5"/>
        <v>8</v>
      </c>
      <c r="P23" s="60">
        <f>VLOOKUP($A23,'Return Data'!$B$7:$R$2292,15,0)</f>
        <v>10.130100000000001</v>
      </c>
      <c r="Q23" s="61">
        <f t="shared" si="6"/>
        <v>4</v>
      </c>
      <c r="R23" s="60">
        <f>VLOOKUP($A23,'Return Data'!$B$7:$R$2292,16,0)</f>
        <v>18.7851</v>
      </c>
      <c r="S23" s="62">
        <f t="shared" si="7"/>
        <v>4</v>
      </c>
    </row>
    <row r="24" spans="1:19" x14ac:dyDescent="0.3">
      <c r="A24" s="58" t="s">
        <v>914</v>
      </c>
      <c r="B24" s="59">
        <f>VLOOKUP($A24,'Return Data'!$B$7:$R$2292,3,0)</f>
        <v>0</v>
      </c>
      <c r="C24" s="60">
        <f>VLOOKUP($A24,'Return Data'!$B$7:$R$2292,4,0)</f>
        <v>0</v>
      </c>
      <c r="D24" s="60">
        <f>VLOOKUP($A24,'Return Data'!$B$7:$R$2292,10,0)</f>
        <v>0</v>
      </c>
      <c r="E24" s="61">
        <f t="shared" si="0"/>
        <v>1</v>
      </c>
      <c r="F24" s="60">
        <f>VLOOKUP($A24,'Return Data'!$B$7:$R$2292,11,0)</f>
        <v>0</v>
      </c>
      <c r="G24" s="61">
        <f t="shared" si="1"/>
        <v>20</v>
      </c>
      <c r="H24" s="60">
        <f>VLOOKUP($A24,'Return Data'!$B$7:$R$2292,12,0)</f>
        <v>0</v>
      </c>
      <c r="I24" s="61">
        <f t="shared" si="2"/>
        <v>24</v>
      </c>
      <c r="J24" s="60">
        <f>VLOOKUP($A24,'Return Data'!$B$7:$R$2292,13,0)</f>
        <v>0</v>
      </c>
      <c r="K24" s="61">
        <f t="shared" si="3"/>
        <v>8</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1833</v>
      </c>
      <c r="B25" s="59">
        <f>VLOOKUP($A25,'Return Data'!$B$7:$R$2292,3,0)</f>
        <v>44958</v>
      </c>
      <c r="C25" s="60">
        <f>VLOOKUP($A25,'Return Data'!$B$7:$R$2292,4,0)</f>
        <v>43.721765980547403</v>
      </c>
      <c r="D25" s="60">
        <f>VLOOKUP($A25,'Return Data'!$B$7:$R$2292,10,0)</f>
        <v>-4.5829000000000004</v>
      </c>
      <c r="E25" s="61">
        <f t="shared" si="0"/>
        <v>21</v>
      </c>
      <c r="F25" s="60">
        <f>VLOOKUP($A25,'Return Data'!$B$7:$R$2292,11,0)</f>
        <v>-0.71509999999999996</v>
      </c>
      <c r="G25" s="61">
        <f t="shared" si="1"/>
        <v>22</v>
      </c>
      <c r="H25" s="60">
        <f>VLOOKUP($A25,'Return Data'!$B$7:$R$2292,12,0)</f>
        <v>0.2248</v>
      </c>
      <c r="I25" s="61">
        <f t="shared" si="2"/>
        <v>23</v>
      </c>
      <c r="J25" s="60">
        <f>VLOOKUP($A25,'Return Data'!$B$7:$R$2292,13,0)</f>
        <v>-4.6143999999999998</v>
      </c>
      <c r="K25" s="61">
        <f t="shared" si="3"/>
        <v>24</v>
      </c>
      <c r="L25" s="60">
        <f>VLOOKUP($A25,'Return Data'!$B$7:$R$2292,17,0)</f>
        <v>8.3897999999999993</v>
      </c>
      <c r="M25" s="61">
        <f t="shared" si="4"/>
        <v>21</v>
      </c>
      <c r="N25" s="60">
        <f>VLOOKUP($A25,'Return Data'!$B$7:$R$2292,14,0)</f>
        <v>10.1271</v>
      </c>
      <c r="O25" s="61">
        <f t="shared" si="5"/>
        <v>22</v>
      </c>
      <c r="P25" s="60">
        <f>VLOOKUP($A25,'Return Data'!$B$7:$R$2292,15,0)</f>
        <v>8.9618000000000002</v>
      </c>
      <c r="Q25" s="61">
        <f t="shared" si="6"/>
        <v>13</v>
      </c>
      <c r="R25" s="60">
        <f>VLOOKUP($A25,'Return Data'!$B$7:$R$2292,16,0)</f>
        <v>9.9042999999999992</v>
      </c>
      <c r="S25" s="62">
        <f t="shared" si="7"/>
        <v>22</v>
      </c>
    </row>
    <row r="26" spans="1:19" x14ac:dyDescent="0.3">
      <c r="A26" s="58" t="s">
        <v>917</v>
      </c>
      <c r="B26" s="59">
        <f>VLOOKUP($A26,'Return Data'!$B$7:$R$2292,3,0)</f>
        <v>44958</v>
      </c>
      <c r="C26" s="60">
        <f>VLOOKUP($A26,'Return Data'!$B$7:$R$2292,4,0)</f>
        <v>15.3398</v>
      </c>
      <c r="D26" s="60">
        <f>VLOOKUP($A26,'Return Data'!$B$7:$R$2292,10,0)</f>
        <v>-4.6637000000000004</v>
      </c>
      <c r="E26" s="61">
        <f t="shared" si="0"/>
        <v>22</v>
      </c>
      <c r="F26" s="60">
        <f>VLOOKUP($A26,'Return Data'!$B$7:$R$2292,11,0)</f>
        <v>-7.2999999999999995E-2</v>
      </c>
      <c r="G26" s="61">
        <f t="shared" si="1"/>
        <v>21</v>
      </c>
      <c r="H26" s="60">
        <f>VLOOKUP($A26,'Return Data'!$B$7:$R$2292,12,0)</f>
        <v>0.39729999999999999</v>
      </c>
      <c r="I26" s="61">
        <f t="shared" si="2"/>
        <v>21</v>
      </c>
      <c r="J26" s="60">
        <f>VLOOKUP($A26,'Return Data'!$B$7:$R$2292,13,0)</f>
        <v>-3.3664999999999998</v>
      </c>
      <c r="K26" s="61">
        <f t="shared" si="3"/>
        <v>19</v>
      </c>
      <c r="L26" s="60">
        <f>VLOOKUP($A26,'Return Data'!$B$7:$R$2292,17,0)</f>
        <v>10.386900000000001</v>
      </c>
      <c r="M26" s="61">
        <f t="shared" si="4"/>
        <v>16</v>
      </c>
      <c r="N26" s="60">
        <f>VLOOKUP($A26,'Return Data'!$B$7:$R$2292,14,0)</f>
        <v>12.7293</v>
      </c>
      <c r="O26" s="61">
        <f t="shared" si="5"/>
        <v>17</v>
      </c>
      <c r="P26" s="60"/>
      <c r="Q26" s="61"/>
      <c r="R26" s="60">
        <f>VLOOKUP($A26,'Return Data'!$B$7:$R$2292,16,0)</f>
        <v>11.6342</v>
      </c>
      <c r="S26" s="62">
        <f t="shared" si="7"/>
        <v>16</v>
      </c>
    </row>
    <row r="27" spans="1:19" x14ac:dyDescent="0.3">
      <c r="A27" s="58" t="s">
        <v>919</v>
      </c>
      <c r="B27" s="59">
        <f>VLOOKUP($A27,'Return Data'!$B$7:$R$2292,3,0)</f>
        <v>44958</v>
      </c>
      <c r="C27" s="60">
        <f>VLOOKUP($A27,'Return Data'!$B$7:$R$2292,4,0)</f>
        <v>77.983000000000004</v>
      </c>
      <c r="D27" s="60">
        <f>VLOOKUP($A27,'Return Data'!$B$7:$R$2292,10,0)</f>
        <v>-3.2805</v>
      </c>
      <c r="E27" s="61">
        <f t="shared" si="0"/>
        <v>14</v>
      </c>
      <c r="F27" s="60">
        <f>VLOOKUP($A27,'Return Data'!$B$7:$R$2292,11,0)</f>
        <v>0.81710000000000005</v>
      </c>
      <c r="G27" s="61">
        <f t="shared" si="1"/>
        <v>15</v>
      </c>
      <c r="H27" s="60">
        <f>VLOOKUP($A27,'Return Data'!$B$7:$R$2292,12,0)</f>
        <v>2.3359000000000001</v>
      </c>
      <c r="I27" s="61">
        <f t="shared" si="2"/>
        <v>17</v>
      </c>
      <c r="J27" s="60">
        <f>VLOOKUP($A27,'Return Data'!$B$7:$R$2292,13,0)</f>
        <v>-1.5266999999999999</v>
      </c>
      <c r="K27" s="61">
        <f t="shared" si="3"/>
        <v>15</v>
      </c>
      <c r="L27" s="60">
        <f>VLOOKUP($A27,'Return Data'!$B$7:$R$2292,17,0)</f>
        <v>10.777699999999999</v>
      </c>
      <c r="M27" s="61">
        <f t="shared" si="4"/>
        <v>11</v>
      </c>
      <c r="N27" s="60">
        <f>VLOOKUP($A27,'Return Data'!$B$7:$R$2292,14,0)</f>
        <v>13.268599999999999</v>
      </c>
      <c r="O27" s="61">
        <f t="shared" si="5"/>
        <v>12</v>
      </c>
      <c r="P27" s="60">
        <f>VLOOKUP($A27,'Return Data'!$B$7:$R$2292,15,0)</f>
        <v>9.4822000000000006</v>
      </c>
      <c r="Q27" s="61">
        <f t="shared" ref="Q27:Q34" si="8">RANK(P27,P$8:P$34,0)</f>
        <v>11</v>
      </c>
      <c r="R27" s="60">
        <f>VLOOKUP($A27,'Return Data'!$B$7:$R$2292,16,0)</f>
        <v>14.845599999999999</v>
      </c>
      <c r="S27" s="62">
        <f t="shared" si="7"/>
        <v>10</v>
      </c>
    </row>
    <row r="28" spans="1:19" x14ac:dyDescent="0.3">
      <c r="A28" s="58" t="s">
        <v>920</v>
      </c>
      <c r="B28" s="59">
        <f>VLOOKUP($A28,'Return Data'!$B$7:$R$2292,3,0)</f>
        <v>44958</v>
      </c>
      <c r="C28" s="60">
        <f>VLOOKUP($A28,'Return Data'!$B$7:$R$2292,4,0)</f>
        <v>54.394300000000001</v>
      </c>
      <c r="D28" s="60">
        <f>VLOOKUP($A28,'Return Data'!$B$7:$R$2292,10,0)</f>
        <v>-1.9769000000000001</v>
      </c>
      <c r="E28" s="61">
        <f t="shared" si="0"/>
        <v>4</v>
      </c>
      <c r="F28" s="60">
        <f>VLOOKUP($A28,'Return Data'!$B$7:$R$2292,11,0)</f>
        <v>4.3494000000000002</v>
      </c>
      <c r="G28" s="61">
        <f t="shared" si="1"/>
        <v>3</v>
      </c>
      <c r="H28" s="60">
        <f>VLOOKUP($A28,'Return Data'!$B$7:$R$2292,12,0)</f>
        <v>9.2529000000000003</v>
      </c>
      <c r="I28" s="61">
        <f t="shared" si="2"/>
        <v>1</v>
      </c>
      <c r="J28" s="60">
        <f>VLOOKUP($A28,'Return Data'!$B$7:$R$2292,13,0)</f>
        <v>6.3646000000000003</v>
      </c>
      <c r="K28" s="61">
        <f t="shared" si="3"/>
        <v>1</v>
      </c>
      <c r="L28" s="60">
        <f>VLOOKUP($A28,'Return Data'!$B$7:$R$2292,17,0)</f>
        <v>18.204499999999999</v>
      </c>
      <c r="M28" s="61">
        <f t="shared" si="4"/>
        <v>1</v>
      </c>
      <c r="N28" s="60">
        <f>VLOOKUP($A28,'Return Data'!$B$7:$R$2292,14,0)</f>
        <v>15.4207</v>
      </c>
      <c r="O28" s="61">
        <f t="shared" si="5"/>
        <v>2</v>
      </c>
      <c r="P28" s="60">
        <f>VLOOKUP($A28,'Return Data'!$B$7:$R$2292,15,0)</f>
        <v>9.7222000000000008</v>
      </c>
      <c r="Q28" s="61">
        <f t="shared" si="8"/>
        <v>9</v>
      </c>
      <c r="R28" s="60">
        <f>VLOOKUP($A28,'Return Data'!$B$7:$R$2292,16,0)</f>
        <v>11.5495</v>
      </c>
      <c r="S28" s="62">
        <f t="shared" si="7"/>
        <v>18</v>
      </c>
    </row>
    <row r="29" spans="1:19" x14ac:dyDescent="0.3">
      <c r="A29" s="58" t="s">
        <v>922</v>
      </c>
      <c r="B29" s="59">
        <f>VLOOKUP($A29,'Return Data'!$B$7:$R$2292,3,0)</f>
        <v>44958</v>
      </c>
      <c r="C29" s="60">
        <f>VLOOKUP($A29,'Return Data'!$B$7:$R$2292,4,0)</f>
        <v>244</v>
      </c>
      <c r="D29" s="60">
        <f>VLOOKUP($A29,'Return Data'!$B$7:$R$2292,10,0)</f>
        <v>-2.0630999999999999</v>
      </c>
      <c r="E29" s="61">
        <f t="shared" si="0"/>
        <v>6</v>
      </c>
      <c r="F29" s="60">
        <f>VLOOKUP($A29,'Return Data'!$B$7:$R$2292,11,0)</f>
        <v>3.1015000000000001</v>
      </c>
      <c r="G29" s="61">
        <f t="shared" si="1"/>
        <v>5</v>
      </c>
      <c r="H29" s="60">
        <f>VLOOKUP($A29,'Return Data'!$B$7:$R$2292,12,0)</f>
        <v>4.9824000000000002</v>
      </c>
      <c r="I29" s="61">
        <f t="shared" si="2"/>
        <v>7</v>
      </c>
      <c r="J29" s="60">
        <f>VLOOKUP($A29,'Return Data'!$B$7:$R$2292,13,0)</f>
        <v>-0.18</v>
      </c>
      <c r="K29" s="61">
        <f t="shared" si="3"/>
        <v>9</v>
      </c>
      <c r="L29" s="60">
        <f>VLOOKUP($A29,'Return Data'!$B$7:$R$2292,17,0)</f>
        <v>8.5936000000000003</v>
      </c>
      <c r="M29" s="61">
        <f t="shared" si="4"/>
        <v>19</v>
      </c>
      <c r="N29" s="60">
        <f>VLOOKUP($A29,'Return Data'!$B$7:$R$2292,14,0)</f>
        <v>11.2181</v>
      </c>
      <c r="O29" s="61">
        <f t="shared" si="5"/>
        <v>20</v>
      </c>
      <c r="P29" s="60">
        <f>VLOOKUP($A29,'Return Data'!$B$7:$R$2292,15,0)</f>
        <v>7.8082000000000003</v>
      </c>
      <c r="Q29" s="61">
        <f t="shared" si="8"/>
        <v>21</v>
      </c>
      <c r="R29" s="60">
        <f>VLOOKUP($A29,'Return Data'!$B$7:$R$2292,16,0)</f>
        <v>17.301400000000001</v>
      </c>
      <c r="S29" s="62">
        <f t="shared" si="7"/>
        <v>8</v>
      </c>
    </row>
    <row r="30" spans="1:19" x14ac:dyDescent="0.3">
      <c r="A30" s="58" t="s">
        <v>925</v>
      </c>
      <c r="B30" s="59">
        <f>VLOOKUP($A30,'Return Data'!$B$7:$R$2292,3,0)</f>
        <v>44958</v>
      </c>
      <c r="C30" s="60">
        <f>VLOOKUP($A30,'Return Data'!$B$7:$R$2292,4,0)</f>
        <v>62.800899999999999</v>
      </c>
      <c r="D30" s="60">
        <f>VLOOKUP($A30,'Return Data'!$B$7:$R$2292,10,0)</f>
        <v>-1.9988999999999999</v>
      </c>
      <c r="E30" s="61">
        <f t="shared" si="0"/>
        <v>5</v>
      </c>
      <c r="F30" s="60">
        <f>VLOOKUP($A30,'Return Data'!$B$7:$R$2292,11,0)</f>
        <v>2.9056000000000002</v>
      </c>
      <c r="G30" s="61">
        <f t="shared" si="1"/>
        <v>7</v>
      </c>
      <c r="H30" s="60">
        <f>VLOOKUP($A30,'Return Data'!$B$7:$R$2292,12,0)</f>
        <v>5.7309000000000001</v>
      </c>
      <c r="I30" s="61">
        <f t="shared" si="2"/>
        <v>6</v>
      </c>
      <c r="J30" s="60">
        <f>VLOOKUP($A30,'Return Data'!$B$7:$R$2292,13,0)</f>
        <v>2.5981000000000001</v>
      </c>
      <c r="K30" s="61">
        <f t="shared" si="3"/>
        <v>3</v>
      </c>
      <c r="L30" s="60">
        <f>VLOOKUP($A30,'Return Data'!$B$7:$R$2292,17,0)</f>
        <v>12.3255</v>
      </c>
      <c r="M30" s="61">
        <f t="shared" si="4"/>
        <v>6</v>
      </c>
      <c r="N30" s="60">
        <f>VLOOKUP($A30,'Return Data'!$B$7:$R$2292,14,0)</f>
        <v>14.627000000000001</v>
      </c>
      <c r="O30" s="61">
        <f t="shared" si="5"/>
        <v>5</v>
      </c>
      <c r="P30" s="60">
        <f>VLOOKUP($A30,'Return Data'!$B$7:$R$2292,15,0)</f>
        <v>9.7946000000000009</v>
      </c>
      <c r="Q30" s="61">
        <f t="shared" si="8"/>
        <v>7</v>
      </c>
      <c r="R30" s="60">
        <f>VLOOKUP($A30,'Return Data'!$B$7:$R$2292,16,0)</f>
        <v>11.382899999999999</v>
      </c>
      <c r="S30" s="62">
        <f t="shared" si="7"/>
        <v>19</v>
      </c>
    </row>
    <row r="31" spans="1:19" x14ac:dyDescent="0.3">
      <c r="A31" s="58" t="s">
        <v>2065</v>
      </c>
      <c r="B31" s="59">
        <f>VLOOKUP($A31,'Return Data'!$B$7:$R$2292,3,0)</f>
        <v>44958</v>
      </c>
      <c r="C31" s="60">
        <f>VLOOKUP($A31,'Return Data'!$B$7:$R$2292,4,0)</f>
        <v>728.09861036208804</v>
      </c>
      <c r="D31" s="60">
        <f>VLOOKUP($A31,'Return Data'!$B$7:$R$2292,10,0)</f>
        <v>-3.2702</v>
      </c>
      <c r="E31" s="61">
        <f t="shared" si="0"/>
        <v>13</v>
      </c>
      <c r="F31" s="60">
        <f>VLOOKUP($A31,'Return Data'!$B$7:$R$2292,11,0)</f>
        <v>1.5152000000000001</v>
      </c>
      <c r="G31" s="61">
        <f t="shared" si="1"/>
        <v>12</v>
      </c>
      <c r="H31" s="60">
        <f>VLOOKUP($A31,'Return Data'!$B$7:$R$2292,12,0)</f>
        <v>2.7681</v>
      </c>
      <c r="I31" s="61">
        <f t="shared" si="2"/>
        <v>14</v>
      </c>
      <c r="J31" s="60">
        <f>VLOOKUP($A31,'Return Data'!$B$7:$R$2292,13,0)</f>
        <v>-1.9695</v>
      </c>
      <c r="K31" s="61">
        <f t="shared" si="3"/>
        <v>16</v>
      </c>
      <c r="L31" s="60">
        <f>VLOOKUP($A31,'Return Data'!$B$7:$R$2292,17,0)</f>
        <v>12.757300000000001</v>
      </c>
      <c r="M31" s="61">
        <f t="shared" si="4"/>
        <v>5</v>
      </c>
      <c r="N31" s="60">
        <f>VLOOKUP($A31,'Return Data'!$B$7:$R$2292,14,0)</f>
        <v>13.238300000000001</v>
      </c>
      <c r="O31" s="61">
        <f t="shared" si="5"/>
        <v>15</v>
      </c>
      <c r="P31" s="60">
        <f>VLOOKUP($A31,'Return Data'!$B$7:$R$2292,15,0)</f>
        <v>8.6689000000000007</v>
      </c>
      <c r="Q31" s="61">
        <f t="shared" si="8"/>
        <v>15</v>
      </c>
      <c r="R31" s="60">
        <f>VLOOKUP($A31,'Return Data'!$B$7:$R$2292,16,0)</f>
        <v>18.910799999999998</v>
      </c>
      <c r="S31" s="62">
        <f t="shared" si="7"/>
        <v>2</v>
      </c>
    </row>
    <row r="32" spans="1:19" x14ac:dyDescent="0.3">
      <c r="A32" s="58" t="s">
        <v>928</v>
      </c>
      <c r="B32" s="59">
        <f>VLOOKUP($A32,'Return Data'!$B$7:$R$2292,3,0)</f>
        <v>44958</v>
      </c>
      <c r="C32" s="60">
        <f>VLOOKUP($A32,'Return Data'!$B$7:$R$2292,4,0)</f>
        <v>131.893333333333</v>
      </c>
      <c r="D32" s="60">
        <f>VLOOKUP($A32,'Return Data'!$B$7:$R$2292,10,0)</f>
        <v>-9.1976999999999993</v>
      </c>
      <c r="E32" s="61">
        <f t="shared" si="0"/>
        <v>27</v>
      </c>
      <c r="F32" s="60">
        <f>VLOOKUP($A32,'Return Data'!$B$7:$R$2292,11,0)</f>
        <v>-4.7930999999999999</v>
      </c>
      <c r="G32" s="61">
        <f t="shared" si="1"/>
        <v>27</v>
      </c>
      <c r="H32" s="60">
        <f>VLOOKUP($A32,'Return Data'!$B$7:$R$2292,12,0)</f>
        <v>-4.1287000000000003</v>
      </c>
      <c r="I32" s="61">
        <f t="shared" si="2"/>
        <v>27</v>
      </c>
      <c r="J32" s="60">
        <f>VLOOKUP($A32,'Return Data'!$B$7:$R$2292,13,0)</f>
        <v>-4.0171000000000001</v>
      </c>
      <c r="K32" s="61">
        <f t="shared" si="3"/>
        <v>23</v>
      </c>
      <c r="L32" s="60">
        <f>VLOOKUP($A32,'Return Data'!$B$7:$R$2292,17,0)</f>
        <v>6.8026999999999997</v>
      </c>
      <c r="M32" s="61">
        <f t="shared" si="4"/>
        <v>25</v>
      </c>
      <c r="N32" s="60">
        <f>VLOOKUP($A32,'Return Data'!$B$7:$R$2292,14,0)</f>
        <v>9.8576999999999995</v>
      </c>
      <c r="O32" s="61">
        <f t="shared" si="5"/>
        <v>23</v>
      </c>
      <c r="P32" s="60">
        <f>VLOOKUP($A32,'Return Data'!$B$7:$R$2292,15,0)</f>
        <v>5.4710000000000001</v>
      </c>
      <c r="Q32" s="61">
        <f t="shared" si="8"/>
        <v>25</v>
      </c>
      <c r="R32" s="60">
        <f>VLOOKUP($A32,'Return Data'!$B$7:$R$2292,16,0)</f>
        <v>9.6696000000000009</v>
      </c>
      <c r="S32" s="62">
        <f t="shared" si="7"/>
        <v>24</v>
      </c>
    </row>
    <row r="33" spans="1:19" x14ac:dyDescent="0.3">
      <c r="A33" s="58" t="s">
        <v>930</v>
      </c>
      <c r="B33" s="59">
        <f>VLOOKUP($A33,'Return Data'!$B$7:$R$2292,3,0)</f>
        <v>44958</v>
      </c>
      <c r="C33" s="60">
        <f>VLOOKUP($A33,'Return Data'!$B$7:$R$2292,4,0)</f>
        <v>16.27</v>
      </c>
      <c r="D33" s="60">
        <f>VLOOKUP($A33,'Return Data'!$B$7:$R$2292,10,0)</f>
        <v>-3.6707999999999998</v>
      </c>
      <c r="E33" s="61">
        <f t="shared" si="0"/>
        <v>17</v>
      </c>
      <c r="F33" s="60">
        <f>VLOOKUP($A33,'Return Data'!$B$7:$R$2292,11,0)</f>
        <v>0.49409999999999998</v>
      </c>
      <c r="G33" s="61">
        <f t="shared" si="1"/>
        <v>17</v>
      </c>
      <c r="H33" s="60">
        <f>VLOOKUP($A33,'Return Data'!$B$7:$R$2292,12,0)</f>
        <v>1.8785000000000001</v>
      </c>
      <c r="I33" s="61">
        <f t="shared" si="2"/>
        <v>18</v>
      </c>
      <c r="J33" s="60">
        <f>VLOOKUP($A33,'Return Data'!$B$7:$R$2292,13,0)</f>
        <v>-2.1059000000000001</v>
      </c>
      <c r="K33" s="61">
        <f t="shared" si="3"/>
        <v>18</v>
      </c>
      <c r="L33" s="60">
        <f>VLOOKUP($A33,'Return Data'!$B$7:$R$2292,17,0)</f>
        <v>10.4373</v>
      </c>
      <c r="M33" s="61">
        <f t="shared" si="4"/>
        <v>15</v>
      </c>
      <c r="N33" s="60">
        <f>VLOOKUP($A33,'Return Data'!$B$7:$R$2292,14,0)</f>
        <v>13.262700000000001</v>
      </c>
      <c r="O33" s="61">
        <f t="shared" si="5"/>
        <v>13</v>
      </c>
      <c r="P33" s="60">
        <f>VLOOKUP($A33,'Return Data'!$B$7:$R$2292,15,0)</f>
        <v>8.5358999999999998</v>
      </c>
      <c r="Q33" s="61">
        <f t="shared" si="8"/>
        <v>17</v>
      </c>
      <c r="R33" s="60">
        <f>VLOOKUP($A33,'Return Data'!$B$7:$R$2292,16,0)</f>
        <v>8.8633000000000006</v>
      </c>
      <c r="S33" s="62">
        <f t="shared" si="7"/>
        <v>25</v>
      </c>
    </row>
    <row r="34" spans="1:19" x14ac:dyDescent="0.3">
      <c r="A34" s="58" t="s">
        <v>1727</v>
      </c>
      <c r="B34" s="59">
        <f>VLOOKUP($A34,'Return Data'!$B$7:$R$2292,3,0)</f>
        <v>44958</v>
      </c>
      <c r="C34" s="60">
        <f>VLOOKUP($A34,'Return Data'!$B$7:$R$2292,4,0)</f>
        <v>190.22040000000001</v>
      </c>
      <c r="D34" s="60">
        <f>VLOOKUP($A34,'Return Data'!$B$7:$R$2292,10,0)</f>
        <v>-4.3570000000000002</v>
      </c>
      <c r="E34" s="61">
        <f t="shared" si="0"/>
        <v>20</v>
      </c>
      <c r="F34" s="60">
        <f>VLOOKUP($A34,'Return Data'!$B$7:$R$2292,11,0)</f>
        <v>0.22750000000000001</v>
      </c>
      <c r="G34" s="61">
        <f t="shared" si="1"/>
        <v>18</v>
      </c>
      <c r="H34" s="60">
        <f>VLOOKUP($A34,'Return Data'!$B$7:$R$2292,12,0)</f>
        <v>1.1121000000000001</v>
      </c>
      <c r="I34" s="61">
        <f t="shared" si="2"/>
        <v>20</v>
      </c>
      <c r="J34" s="60">
        <f>VLOOKUP($A34,'Return Data'!$B$7:$R$2292,13,0)</f>
        <v>-3.9801000000000002</v>
      </c>
      <c r="K34" s="61">
        <f t="shared" si="3"/>
        <v>20</v>
      </c>
      <c r="L34" s="60">
        <f>VLOOKUP($A34,'Return Data'!$B$7:$R$2292,17,0)</f>
        <v>10.5472</v>
      </c>
      <c r="M34" s="61">
        <f t="shared" si="4"/>
        <v>13</v>
      </c>
      <c r="N34" s="60">
        <f>VLOOKUP($A34,'Return Data'!$B$7:$R$2292,14,0)</f>
        <v>13.709</v>
      </c>
      <c r="O34" s="61">
        <f t="shared" si="5"/>
        <v>10</v>
      </c>
      <c r="P34" s="60">
        <f>VLOOKUP($A34,'Return Data'!$B$7:$R$2292,15,0)</f>
        <v>9.7299000000000007</v>
      </c>
      <c r="Q34" s="61">
        <f t="shared" si="8"/>
        <v>8</v>
      </c>
      <c r="R34" s="60">
        <f>VLOOKUP($A34,'Return Data'!$B$7:$R$2292,16,0)</f>
        <v>12.8072</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-3.4591629629629632</v>
      </c>
      <c r="E36" s="69"/>
      <c r="F36" s="70">
        <f>AVERAGE(F8:F34)</f>
        <v>0.93750000000000011</v>
      </c>
      <c r="G36" s="69"/>
      <c r="H36" s="70">
        <f>AVERAGE(H8:H34)</f>
        <v>2.9016111111111118</v>
      </c>
      <c r="I36" s="69"/>
      <c r="J36" s="70">
        <f>AVERAGE(J8:J34)</f>
        <v>-1.4213222222222224</v>
      </c>
      <c r="K36" s="69"/>
      <c r="L36" s="70">
        <f>AVERAGE(L8:L34)</f>
        <v>10.226288888888892</v>
      </c>
      <c r="M36" s="69"/>
      <c r="N36" s="70">
        <f>AVERAGE(N8:N34)</f>
        <v>12.292855555555557</v>
      </c>
      <c r="O36" s="69"/>
      <c r="P36" s="70">
        <f>AVERAGE(P8:P34)</f>
        <v>8.532184615384617</v>
      </c>
      <c r="Q36" s="69"/>
      <c r="R36" s="70">
        <f>AVERAGE(R8:R34)</f>
        <v>13.302744444444444</v>
      </c>
      <c r="S36" s="71"/>
    </row>
    <row r="37" spans="1:19" x14ac:dyDescent="0.3">
      <c r="A37" s="68" t="s">
        <v>28</v>
      </c>
      <c r="B37" s="69"/>
      <c r="C37" s="69"/>
      <c r="D37" s="70">
        <f>MIN(D8:D34)</f>
        <v>-9.1976999999999993</v>
      </c>
      <c r="E37" s="69"/>
      <c r="F37" s="70">
        <f>MIN(F8:F34)</f>
        <v>-4.7930999999999999</v>
      </c>
      <c r="G37" s="69"/>
      <c r="H37" s="70">
        <f>MIN(H8:H34)</f>
        <v>-4.1287000000000003</v>
      </c>
      <c r="I37" s="69"/>
      <c r="J37" s="70">
        <f>MIN(J8:J34)</f>
        <v>-7.7782999999999998</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0</v>
      </c>
      <c r="E38" s="73"/>
      <c r="F38" s="74">
        <f>MAX(F8:F34)</f>
        <v>4.6242999999999999</v>
      </c>
      <c r="G38" s="73"/>
      <c r="H38" s="74">
        <f>MAX(H8:H34)</f>
        <v>9.2529000000000003</v>
      </c>
      <c r="I38" s="73"/>
      <c r="J38" s="74">
        <f>MAX(J8:J34)</f>
        <v>6.3646000000000003</v>
      </c>
      <c r="K38" s="73"/>
      <c r="L38" s="74">
        <f>MAX(L8:L34)</f>
        <v>18.204499999999999</v>
      </c>
      <c r="M38" s="73"/>
      <c r="N38" s="74">
        <f>MAX(N8:N34)</f>
        <v>15.7475</v>
      </c>
      <c r="O38" s="73"/>
      <c r="P38" s="74">
        <f>MAX(P8:P34)</f>
        <v>11.9026</v>
      </c>
      <c r="Q38" s="73"/>
      <c r="R38" s="74">
        <f>MAX(R8:R34)</f>
        <v>19.086200000000002</v>
      </c>
      <c r="S38" s="75"/>
    </row>
    <row r="39" spans="1:19" x14ac:dyDescent="0.3">
      <c r="A39" s="99" t="s">
        <v>428</v>
      </c>
    </row>
    <row r="40" spans="1:19" x14ac:dyDescent="0.3">
      <c r="A40" s="14" t="s">
        <v>340</v>
      </c>
    </row>
  </sheetData>
  <sheetProtection algorithmName="SHA-512" hashValue="6i/o+sO0gSDp5GtYGOKPU+Mymg+qWFcHliVHz98gzGdWHU/l++/RFn49XhwT1kw/d1VU5skEMQsDxnugCc4mSQ==" saltValue="FXHUU3D04R4XYwPuI4Txa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44958</v>
      </c>
      <c r="C8" s="60">
        <f>VLOOKUP($A8,'Return Data'!$B$7:$R$2292,4,0)</f>
        <v>40.519300000000001</v>
      </c>
      <c r="D8" s="60">
        <f>VLOOKUP($A8,'Return Data'!$B$7:$R$2292,9,0)</f>
        <v>7.5940000000000003</v>
      </c>
      <c r="E8" s="61">
        <f t="shared" ref="E8:E32" si="0">RANK(D8,D$8:D$32,0)</f>
        <v>12</v>
      </c>
      <c r="F8" s="60">
        <f>VLOOKUP($A8,'Return Data'!$B$7:$R$2292,10,0)</f>
        <v>7.8583999999999996</v>
      </c>
      <c r="G8" s="61">
        <f t="shared" ref="G8:G32" si="1">RANK(F8,F$8:F$32,0)</f>
        <v>10</v>
      </c>
      <c r="H8" s="60">
        <f>VLOOKUP($A8,'Return Data'!$B$7:$R$2292,11,0)</f>
        <v>6.1280000000000001</v>
      </c>
      <c r="I8" s="61">
        <f t="shared" ref="I8:I32" si="2">RANK(H8,H$8:H$32,0)</f>
        <v>10</v>
      </c>
      <c r="J8" s="60">
        <f>VLOOKUP($A8,'Return Data'!$B$7:$R$2292,12,0)</f>
        <v>9.1202000000000005</v>
      </c>
      <c r="K8" s="61">
        <f t="shared" ref="K8:K32" si="3">RANK(J8,J$8:J$32,0)</f>
        <v>2</v>
      </c>
      <c r="L8" s="60">
        <f>VLOOKUP($A8,'Return Data'!$B$7:$R$2292,13,0)</f>
        <v>7.6486999999999998</v>
      </c>
      <c r="M8" s="61">
        <f t="shared" ref="M8:M32" si="4">RANK(L8,L$8:L$32,0)</f>
        <v>2</v>
      </c>
      <c r="N8" s="60">
        <f>VLOOKUP($A8,'Return Data'!$B$7:$R$2292,17,0)</f>
        <v>6.5090000000000003</v>
      </c>
      <c r="O8" s="61">
        <f t="shared" ref="O8:O30" si="5">RANK(N8,N$8:N$32,0)</f>
        <v>2</v>
      </c>
      <c r="P8" s="60">
        <f>VLOOKUP($A8,'Return Data'!$B$7:$R$2292,14,0)</f>
        <v>7.3448000000000002</v>
      </c>
      <c r="Q8" s="61">
        <f>RANK(P8,P$8:P$32,0)</f>
        <v>3</v>
      </c>
      <c r="R8" s="60">
        <f>VLOOKUP($A8,'Return Data'!$B$7:$R$2292,16,0)</f>
        <v>7.5544000000000002</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44958</v>
      </c>
      <c r="C10" s="60">
        <f>VLOOKUP($A10,'Return Data'!$B$7:$R$2292,4,0)</f>
        <v>26.799600000000002</v>
      </c>
      <c r="D10" s="60">
        <f>VLOOKUP($A10,'Return Data'!$B$7:$R$2292,9,0)</f>
        <v>6.7641999999999998</v>
      </c>
      <c r="E10" s="61">
        <f t="shared" si="0"/>
        <v>15</v>
      </c>
      <c r="F10" s="60">
        <f>VLOOKUP($A10,'Return Data'!$B$7:$R$2292,10,0)</f>
        <v>9.3926999999999996</v>
      </c>
      <c r="G10" s="61">
        <f t="shared" si="1"/>
        <v>4</v>
      </c>
      <c r="H10" s="60">
        <f>VLOOKUP($A10,'Return Data'!$B$7:$R$2292,11,0)</f>
        <v>7.2473000000000001</v>
      </c>
      <c r="I10" s="61">
        <f t="shared" si="2"/>
        <v>5</v>
      </c>
      <c r="J10" s="60">
        <f>VLOOKUP($A10,'Return Data'!$B$7:$R$2292,12,0)</f>
        <v>4.9301000000000004</v>
      </c>
      <c r="K10" s="61">
        <f t="shared" si="3"/>
        <v>12</v>
      </c>
      <c r="L10" s="60">
        <f>VLOOKUP($A10,'Return Data'!$B$7:$R$2292,13,0)</f>
        <v>4.3696000000000002</v>
      </c>
      <c r="M10" s="61">
        <f t="shared" si="4"/>
        <v>11</v>
      </c>
      <c r="N10" s="60">
        <f>VLOOKUP($A10,'Return Data'!$B$7:$R$2292,17,0)</f>
        <v>4.101</v>
      </c>
      <c r="O10" s="61">
        <f t="shared" si="5"/>
        <v>13</v>
      </c>
      <c r="P10" s="60">
        <f>VLOOKUP($A10,'Return Data'!$B$7:$R$2292,14,0)</f>
        <v>6.4340000000000002</v>
      </c>
      <c r="Q10" s="61">
        <f t="shared" ref="Q10:Q30" si="7">RANK(P10,P$8:P$32,0)</f>
        <v>5</v>
      </c>
      <c r="R10" s="60">
        <f>VLOOKUP($A10,'Return Data'!$B$7:$R$2292,16,0)</f>
        <v>8.6029</v>
      </c>
      <c r="S10" s="62">
        <f t="shared" si="6"/>
        <v>3</v>
      </c>
    </row>
    <row r="11" spans="1:19" x14ac:dyDescent="0.3">
      <c r="A11" s="77" t="s">
        <v>1913</v>
      </c>
      <c r="B11" s="59">
        <f>VLOOKUP($A11,'Return Data'!$B$7:$R$2292,3,0)</f>
        <v>44958</v>
      </c>
      <c r="C11" s="60">
        <f>VLOOKUP($A11,'Return Data'!$B$7:$R$2292,4,0)</f>
        <v>41.664900000000003</v>
      </c>
      <c r="D11" s="60">
        <f>VLOOKUP($A11,'Return Data'!$B$7:$R$2292,9,0)</f>
        <v>9.7454000000000001</v>
      </c>
      <c r="E11" s="61">
        <f t="shared" si="0"/>
        <v>2</v>
      </c>
      <c r="F11" s="60">
        <f>VLOOKUP($A11,'Return Data'!$B$7:$R$2292,10,0)</f>
        <v>9.2281999999999993</v>
      </c>
      <c r="G11" s="61">
        <f t="shared" si="1"/>
        <v>6</v>
      </c>
      <c r="H11" s="60">
        <f>VLOOKUP($A11,'Return Data'!$B$7:$R$2292,11,0)</f>
        <v>8.2887000000000004</v>
      </c>
      <c r="I11" s="61">
        <f t="shared" si="2"/>
        <v>2</v>
      </c>
      <c r="J11" s="60">
        <f>VLOOKUP($A11,'Return Data'!$B$7:$R$2292,12,0)</f>
        <v>6.8086000000000002</v>
      </c>
      <c r="K11" s="61">
        <f t="shared" si="3"/>
        <v>5</v>
      </c>
      <c r="L11" s="60">
        <f>VLOOKUP($A11,'Return Data'!$B$7:$R$2292,13,0)</f>
        <v>6.0251000000000001</v>
      </c>
      <c r="M11" s="61">
        <f t="shared" si="4"/>
        <v>5</v>
      </c>
      <c r="N11" s="60">
        <f>VLOOKUP($A11,'Return Data'!$B$7:$R$2292,17,0)</f>
        <v>4.5774999999999997</v>
      </c>
      <c r="O11" s="61">
        <f t="shared" si="5"/>
        <v>7</v>
      </c>
      <c r="P11" s="60">
        <f>VLOOKUP($A11,'Return Data'!$B$7:$R$2292,14,0)</f>
        <v>5.8121</v>
      </c>
      <c r="Q11" s="61">
        <f t="shared" si="7"/>
        <v>12</v>
      </c>
      <c r="R11" s="60">
        <f>VLOOKUP($A11,'Return Data'!$B$7:$R$2292,16,0)</f>
        <v>7.9873000000000003</v>
      </c>
      <c r="S11" s="62">
        <f t="shared" si="6"/>
        <v>9</v>
      </c>
    </row>
    <row r="12" spans="1:19" x14ac:dyDescent="0.3">
      <c r="A12" s="77" t="s">
        <v>58</v>
      </c>
      <c r="B12" s="59">
        <f>VLOOKUP($A12,'Return Data'!$B$7:$R$2292,3,0)</f>
        <v>44958</v>
      </c>
      <c r="C12" s="60">
        <f>VLOOKUP($A12,'Return Data'!$B$7:$R$2292,4,0)</f>
        <v>26.976800000000001</v>
      </c>
      <c r="D12" s="60">
        <f>VLOOKUP($A12,'Return Data'!$B$7:$R$2292,9,0)</f>
        <v>9.0817999999999994</v>
      </c>
      <c r="E12" s="61">
        <f t="shared" si="0"/>
        <v>4</v>
      </c>
      <c r="F12" s="60">
        <f>VLOOKUP($A12,'Return Data'!$B$7:$R$2292,10,0)</f>
        <v>9.2678999999999991</v>
      </c>
      <c r="G12" s="61">
        <f t="shared" si="1"/>
        <v>5</v>
      </c>
      <c r="H12" s="60">
        <f>VLOOKUP($A12,'Return Data'!$B$7:$R$2292,11,0)</f>
        <v>6.3973000000000004</v>
      </c>
      <c r="I12" s="61">
        <f t="shared" si="2"/>
        <v>8</v>
      </c>
      <c r="J12" s="60">
        <f>VLOOKUP($A12,'Return Data'!$B$7:$R$2292,12,0)</f>
        <v>5.6060999999999996</v>
      </c>
      <c r="K12" s="61">
        <f t="shared" si="3"/>
        <v>7</v>
      </c>
      <c r="L12" s="60">
        <f>VLOOKUP($A12,'Return Data'!$B$7:$R$2292,13,0)</f>
        <v>4.5171000000000001</v>
      </c>
      <c r="M12" s="61">
        <f t="shared" si="4"/>
        <v>9</v>
      </c>
      <c r="N12" s="60">
        <f>VLOOKUP($A12,'Return Data'!$B$7:$R$2292,17,0)</f>
        <v>3.5819000000000001</v>
      </c>
      <c r="O12" s="61">
        <f t="shared" si="5"/>
        <v>15</v>
      </c>
      <c r="P12" s="60">
        <f>VLOOKUP($A12,'Return Data'!$B$7:$R$2292,14,0)</f>
        <v>5.5179999999999998</v>
      </c>
      <c r="Q12" s="61">
        <f t="shared" si="7"/>
        <v>15</v>
      </c>
      <c r="R12" s="60">
        <f>VLOOKUP($A12,'Return Data'!$B$7:$R$2292,16,0)</f>
        <v>7.8665000000000003</v>
      </c>
      <c r="S12" s="62">
        <f t="shared" si="6"/>
        <v>11</v>
      </c>
    </row>
    <row r="13" spans="1:19" x14ac:dyDescent="0.3">
      <c r="A13" s="77" t="s">
        <v>59</v>
      </c>
      <c r="B13" s="59">
        <f>VLOOKUP($A13,'Return Data'!$B$7:$R$2292,3,0)</f>
        <v>44958</v>
      </c>
      <c r="C13" s="60">
        <f>VLOOKUP($A13,'Return Data'!$B$7:$R$2292,4,0)</f>
        <v>2890.2912000000001</v>
      </c>
      <c r="D13" s="60">
        <f>VLOOKUP($A13,'Return Data'!$B$7:$R$2292,9,0)</f>
        <v>7.1003999999999996</v>
      </c>
      <c r="E13" s="61">
        <f t="shared" si="0"/>
        <v>13</v>
      </c>
      <c r="F13" s="60">
        <f>VLOOKUP($A13,'Return Data'!$B$7:$R$2292,10,0)</f>
        <v>6.6618000000000004</v>
      </c>
      <c r="G13" s="61">
        <f t="shared" si="1"/>
        <v>16</v>
      </c>
      <c r="H13" s="60">
        <f>VLOOKUP($A13,'Return Data'!$B$7:$R$2292,11,0)</f>
        <v>4.6036999999999999</v>
      </c>
      <c r="I13" s="61">
        <f t="shared" si="2"/>
        <v>19</v>
      </c>
      <c r="J13" s="60">
        <f>VLOOKUP($A13,'Return Data'!$B$7:$R$2292,12,0)</f>
        <v>3.7393999999999998</v>
      </c>
      <c r="K13" s="61">
        <f t="shared" si="3"/>
        <v>19</v>
      </c>
      <c r="L13" s="60">
        <f>VLOOKUP($A13,'Return Data'!$B$7:$R$2292,13,0)</f>
        <v>3.2621000000000002</v>
      </c>
      <c r="M13" s="61">
        <f t="shared" si="4"/>
        <v>19</v>
      </c>
      <c r="N13" s="60">
        <f>VLOOKUP($A13,'Return Data'!$B$7:$R$2292,17,0)</f>
        <v>3.6153</v>
      </c>
      <c r="O13" s="61">
        <f t="shared" si="5"/>
        <v>14</v>
      </c>
      <c r="P13" s="60">
        <f>VLOOKUP($A13,'Return Data'!$B$7:$R$2292,14,0)</f>
        <v>6.1013999999999999</v>
      </c>
      <c r="Q13" s="61">
        <f t="shared" si="7"/>
        <v>9</v>
      </c>
      <c r="R13" s="60">
        <f>VLOOKUP($A13,'Return Data'!$B$7:$R$2292,16,0)</f>
        <v>7.9622000000000002</v>
      </c>
      <c r="S13" s="62">
        <f t="shared" si="6"/>
        <v>10</v>
      </c>
    </row>
    <row r="14" spans="1:19" x14ac:dyDescent="0.3">
      <c r="A14" s="77" t="s">
        <v>61</v>
      </c>
      <c r="B14" s="59">
        <f>VLOOKUP($A14,'Return Data'!$B$7:$R$2292,3,0)</f>
        <v>0</v>
      </c>
      <c r="C14" s="60">
        <f>VLOOKUP($A14,'Return Data'!$B$7:$R$2292,4,0)</f>
        <v>0</v>
      </c>
      <c r="D14" s="60">
        <f>VLOOKUP($A14,'Return Data'!$B$7:$R$2292,9,0)</f>
        <v>0</v>
      </c>
      <c r="E14" s="61">
        <f t="shared" si="0"/>
        <v>21</v>
      </c>
      <c r="F14" s="60">
        <f>VLOOKUP($A14,'Return Data'!$B$7:$R$2292,10,0)</f>
        <v>0</v>
      </c>
      <c r="G14" s="61">
        <f t="shared" si="1"/>
        <v>21</v>
      </c>
      <c r="H14" s="60">
        <f>VLOOKUP($A14,'Return Data'!$B$7:$R$2292,11,0)</f>
        <v>0</v>
      </c>
      <c r="I14" s="61">
        <f t="shared" si="2"/>
        <v>21</v>
      </c>
      <c r="J14" s="60">
        <f>VLOOKUP($A14,'Return Data'!$B$7:$R$2292,12,0)</f>
        <v>0</v>
      </c>
      <c r="K14" s="61">
        <f t="shared" si="3"/>
        <v>21</v>
      </c>
      <c r="L14" s="60">
        <f>VLOOKUP($A14,'Return Data'!$B$7:$R$2292,13,0)</f>
        <v>0</v>
      </c>
      <c r="M14" s="61">
        <f t="shared" si="4"/>
        <v>21</v>
      </c>
      <c r="N14" s="60">
        <f>VLOOKUP($A14,'Return Data'!$B$7:$R$2292,17,0)</f>
        <v>0</v>
      </c>
      <c r="O14" s="61">
        <f t="shared" si="5"/>
        <v>21</v>
      </c>
      <c r="P14" s="60">
        <f>VLOOKUP($A14,'Return Data'!$B$7:$R$2292,14,0)</f>
        <v>0</v>
      </c>
      <c r="Q14" s="61">
        <f t="shared" si="7"/>
        <v>21</v>
      </c>
      <c r="R14" s="60">
        <f>VLOOKUP($A14,'Return Data'!$B$7:$R$2292,16,0)</f>
        <v>0</v>
      </c>
      <c r="S14" s="62">
        <f t="shared" si="6"/>
        <v>21</v>
      </c>
    </row>
    <row r="15" spans="1:19" x14ac:dyDescent="0.3">
      <c r="A15" s="77" t="s">
        <v>62</v>
      </c>
      <c r="B15" s="59">
        <f>VLOOKUP($A15,'Return Data'!$B$7:$R$2292,3,0)</f>
        <v>44958</v>
      </c>
      <c r="C15" s="60">
        <f>VLOOKUP($A15,'Return Data'!$B$7:$R$2292,4,0)</f>
        <v>81.050899999999999</v>
      </c>
      <c r="D15" s="60">
        <f>VLOOKUP($A15,'Return Data'!$B$7:$R$2292,9,0)</f>
        <v>8.1783000000000001</v>
      </c>
      <c r="E15" s="61">
        <f t="shared" si="0"/>
        <v>5</v>
      </c>
      <c r="F15" s="60">
        <f>VLOOKUP($A15,'Return Data'!$B$7:$R$2292,10,0)</f>
        <v>7.7758000000000003</v>
      </c>
      <c r="G15" s="61">
        <f t="shared" si="1"/>
        <v>12</v>
      </c>
      <c r="H15" s="60">
        <f>VLOOKUP($A15,'Return Data'!$B$7:$R$2292,11,0)</f>
        <v>6.8963999999999999</v>
      </c>
      <c r="I15" s="61">
        <f t="shared" si="2"/>
        <v>7</v>
      </c>
      <c r="J15" s="60">
        <f>VLOOKUP($A15,'Return Data'!$B$7:$R$2292,12,0)</f>
        <v>5.4227999999999996</v>
      </c>
      <c r="K15" s="61">
        <f t="shared" si="3"/>
        <v>8</v>
      </c>
      <c r="L15" s="60">
        <f>VLOOKUP($A15,'Return Data'!$B$7:$R$2292,13,0)</f>
        <v>4.3059000000000003</v>
      </c>
      <c r="M15" s="61">
        <f t="shared" si="4"/>
        <v>12</v>
      </c>
      <c r="N15" s="60">
        <f>VLOOKUP($A15,'Return Data'!$B$7:$R$2292,17,0)</f>
        <v>6.0812999999999997</v>
      </c>
      <c r="O15" s="61">
        <f t="shared" si="5"/>
        <v>3</v>
      </c>
      <c r="P15" s="60">
        <f>VLOOKUP($A15,'Return Data'!$B$7:$R$2292,14,0)</f>
        <v>6.9324000000000003</v>
      </c>
      <c r="Q15" s="61">
        <f t="shared" si="7"/>
        <v>4</v>
      </c>
      <c r="R15" s="60">
        <f>VLOOKUP($A15,'Return Data'!$B$7:$R$2292,16,0)</f>
        <v>7.6642999999999999</v>
      </c>
      <c r="S15" s="62">
        <f t="shared" si="6"/>
        <v>14</v>
      </c>
    </row>
    <row r="16" spans="1:19" x14ac:dyDescent="0.3">
      <c r="A16" s="102" t="s">
        <v>2023</v>
      </c>
      <c r="B16" s="59">
        <f>VLOOKUP($A16,'Return Data'!$B$7:$R$2292,3,0)</f>
        <v>44958</v>
      </c>
      <c r="C16" s="60">
        <f>VLOOKUP($A16,'Return Data'!$B$7:$R$2292,4,0)</f>
        <v>26.369399999999999</v>
      </c>
      <c r="D16" s="60">
        <f>VLOOKUP($A16,'Return Data'!$B$7:$R$2292,9,0)</f>
        <v>7.7125000000000004</v>
      </c>
      <c r="E16" s="61">
        <f t="shared" si="0"/>
        <v>11</v>
      </c>
      <c r="F16" s="60">
        <f>VLOOKUP($A16,'Return Data'!$B$7:$R$2292,10,0)</f>
        <v>6.1635999999999997</v>
      </c>
      <c r="G16" s="61">
        <f t="shared" si="1"/>
        <v>19</v>
      </c>
      <c r="H16" s="60">
        <f>VLOOKUP($A16,'Return Data'!$B$7:$R$2292,11,0)</f>
        <v>4.8822000000000001</v>
      </c>
      <c r="I16" s="61">
        <f t="shared" si="2"/>
        <v>18</v>
      </c>
      <c r="J16" s="60">
        <f>VLOOKUP($A16,'Return Data'!$B$7:$R$2292,12,0)</f>
        <v>4.9947999999999997</v>
      </c>
      <c r="K16" s="61">
        <f t="shared" si="3"/>
        <v>11</v>
      </c>
      <c r="L16" s="60">
        <f>VLOOKUP($A16,'Return Data'!$B$7:$R$2292,13,0)</f>
        <v>4.4577</v>
      </c>
      <c r="M16" s="61">
        <f t="shared" si="4"/>
        <v>10</v>
      </c>
      <c r="N16" s="60">
        <f>VLOOKUP($A16,'Return Data'!$B$7:$R$2292,17,0)</f>
        <v>3.4569999999999999</v>
      </c>
      <c r="O16" s="61">
        <f t="shared" si="5"/>
        <v>17</v>
      </c>
      <c r="P16" s="60">
        <f>VLOOKUP($A16,'Return Data'!$B$7:$R$2292,14,0)</f>
        <v>5.4272999999999998</v>
      </c>
      <c r="Q16" s="61">
        <f t="shared" si="7"/>
        <v>18</v>
      </c>
      <c r="R16" s="60">
        <f>VLOOKUP($A16,'Return Data'!$B$7:$R$2292,16,0)</f>
        <v>8.0548999999999999</v>
      </c>
      <c r="S16" s="62">
        <f t="shared" si="6"/>
        <v>8</v>
      </c>
    </row>
    <row r="17" spans="1:19" x14ac:dyDescent="0.3">
      <c r="A17" s="77" t="s">
        <v>63</v>
      </c>
      <c r="B17" s="59">
        <f>VLOOKUP($A17,'Return Data'!$B$7:$R$2292,3,0)</f>
        <v>0</v>
      </c>
      <c r="C17" s="60">
        <f>VLOOKUP($A17,'Return Data'!$B$7:$R$2292,4,0)</f>
        <v>0</v>
      </c>
      <c r="D17" s="60">
        <f>VLOOKUP($A17,'Return Data'!$B$7:$R$2292,9,0)</f>
        <v>0</v>
      </c>
      <c r="E17" s="61">
        <f t="shared" si="0"/>
        <v>21</v>
      </c>
      <c r="F17" s="60">
        <f>VLOOKUP($A17,'Return Data'!$B$7:$R$2292,10,0)</f>
        <v>0</v>
      </c>
      <c r="G17" s="61">
        <f t="shared" si="1"/>
        <v>21</v>
      </c>
      <c r="H17" s="60">
        <f>VLOOKUP($A17,'Return Data'!$B$7:$R$2292,11,0)</f>
        <v>0</v>
      </c>
      <c r="I17" s="61">
        <f t="shared" si="2"/>
        <v>21</v>
      </c>
      <c r="J17" s="60">
        <f>VLOOKUP($A17,'Return Data'!$B$7:$R$2292,12,0)</f>
        <v>0</v>
      </c>
      <c r="K17" s="61">
        <f t="shared" si="3"/>
        <v>21</v>
      </c>
      <c r="L17" s="60">
        <f>VLOOKUP($A17,'Return Data'!$B$7:$R$2292,13,0)</f>
        <v>0</v>
      </c>
      <c r="M17" s="61">
        <f t="shared" si="4"/>
        <v>21</v>
      </c>
      <c r="N17" s="60">
        <f>VLOOKUP($A17,'Return Data'!$B$7:$R$2292,17,0)</f>
        <v>0</v>
      </c>
      <c r="O17" s="61">
        <f t="shared" si="5"/>
        <v>21</v>
      </c>
      <c r="P17" s="60">
        <f>VLOOKUP($A17,'Return Data'!$B$7:$R$2292,14,0)</f>
        <v>0</v>
      </c>
      <c r="Q17" s="61">
        <f t="shared" si="7"/>
        <v>21</v>
      </c>
      <c r="R17" s="60">
        <f>VLOOKUP($A17,'Return Data'!$B$7:$R$2292,16,0)</f>
        <v>0</v>
      </c>
      <c r="S17" s="62">
        <f t="shared" si="6"/>
        <v>21</v>
      </c>
    </row>
    <row r="18" spans="1:19" x14ac:dyDescent="0.3">
      <c r="A18" s="77" t="s">
        <v>64</v>
      </c>
      <c r="B18" s="59">
        <f>VLOOKUP($A18,'Return Data'!$B$7:$R$2292,3,0)</f>
        <v>44958</v>
      </c>
      <c r="C18" s="60">
        <f>VLOOKUP($A18,'Return Data'!$B$7:$R$2292,4,0)</f>
        <v>32.399900000000002</v>
      </c>
      <c r="D18" s="60">
        <f>VLOOKUP($A18,'Return Data'!$B$7:$R$2292,9,0)</f>
        <v>6.9253</v>
      </c>
      <c r="E18" s="61">
        <f t="shared" si="0"/>
        <v>14</v>
      </c>
      <c r="F18" s="60">
        <f>VLOOKUP($A18,'Return Data'!$B$7:$R$2292,10,0)</f>
        <v>7.5313999999999997</v>
      </c>
      <c r="G18" s="61">
        <f t="shared" si="1"/>
        <v>14</v>
      </c>
      <c r="H18" s="60">
        <f>VLOOKUP($A18,'Return Data'!$B$7:$R$2292,11,0)</f>
        <v>7.9085999999999999</v>
      </c>
      <c r="I18" s="61">
        <f t="shared" si="2"/>
        <v>3</v>
      </c>
      <c r="J18" s="60">
        <f>VLOOKUP($A18,'Return Data'!$B$7:$R$2292,12,0)</f>
        <v>6.9485000000000001</v>
      </c>
      <c r="K18" s="61">
        <f t="shared" si="3"/>
        <v>3</v>
      </c>
      <c r="L18" s="60">
        <f>VLOOKUP($A18,'Return Data'!$B$7:$R$2292,13,0)</f>
        <v>6.6698000000000004</v>
      </c>
      <c r="M18" s="61">
        <f t="shared" si="4"/>
        <v>3</v>
      </c>
      <c r="N18" s="60">
        <f>VLOOKUP($A18,'Return Data'!$B$7:$R$2292,17,0)</f>
        <v>5.6394000000000002</v>
      </c>
      <c r="O18" s="61">
        <f t="shared" si="5"/>
        <v>4</v>
      </c>
      <c r="P18" s="60">
        <f>VLOOKUP($A18,'Return Data'!$B$7:$R$2292,14,0)</f>
        <v>7.5800999999999998</v>
      </c>
      <c r="Q18" s="61">
        <f t="shared" si="7"/>
        <v>2</v>
      </c>
      <c r="R18" s="60">
        <f>VLOOKUP($A18,'Return Data'!$B$7:$R$2292,16,0)</f>
        <v>9.8778000000000006</v>
      </c>
      <c r="S18" s="62">
        <f t="shared" si="6"/>
        <v>1</v>
      </c>
    </row>
    <row r="19" spans="1:19" x14ac:dyDescent="0.3">
      <c r="A19" s="77" t="s">
        <v>65</v>
      </c>
      <c r="B19" s="59">
        <f>VLOOKUP($A19,'Return Data'!$B$7:$R$2292,3,0)</f>
        <v>0</v>
      </c>
      <c r="C19" s="60">
        <f>VLOOKUP($A19,'Return Data'!$B$7:$R$2292,4,0)</f>
        <v>0</v>
      </c>
      <c r="D19" s="60">
        <f>VLOOKUP($A19,'Return Data'!$B$7:$R$2292,9,0)</f>
        <v>0</v>
      </c>
      <c r="E19" s="61">
        <f t="shared" si="0"/>
        <v>21</v>
      </c>
      <c r="F19" s="60">
        <f>VLOOKUP($A19,'Return Data'!$B$7:$R$2292,10,0)</f>
        <v>0</v>
      </c>
      <c r="G19" s="61">
        <f t="shared" si="1"/>
        <v>21</v>
      </c>
      <c r="H19" s="60">
        <f>VLOOKUP($A19,'Return Data'!$B$7:$R$2292,11,0)</f>
        <v>0</v>
      </c>
      <c r="I19" s="61">
        <f t="shared" si="2"/>
        <v>21</v>
      </c>
      <c r="J19" s="60">
        <f>VLOOKUP($A19,'Return Data'!$B$7:$R$2292,12,0)</f>
        <v>0</v>
      </c>
      <c r="K19" s="61">
        <f t="shared" si="3"/>
        <v>21</v>
      </c>
      <c r="L19" s="60">
        <f>VLOOKUP($A19,'Return Data'!$B$7:$R$2292,13,0)</f>
        <v>0</v>
      </c>
      <c r="M19" s="61">
        <f t="shared" si="4"/>
        <v>21</v>
      </c>
      <c r="N19" s="60">
        <f>VLOOKUP($A19,'Return Data'!$B$7:$R$2292,17,0)</f>
        <v>0</v>
      </c>
      <c r="O19" s="61">
        <f t="shared" si="5"/>
        <v>21</v>
      </c>
      <c r="P19" s="60">
        <f>VLOOKUP($A19,'Return Data'!$B$7:$R$2292,14,0)</f>
        <v>0</v>
      </c>
      <c r="Q19" s="61">
        <f t="shared" si="7"/>
        <v>21</v>
      </c>
      <c r="R19" s="60">
        <f>VLOOKUP($A19,'Return Data'!$B$7:$R$2292,16,0)</f>
        <v>0</v>
      </c>
      <c r="S19" s="62">
        <f t="shared" si="6"/>
        <v>21</v>
      </c>
    </row>
    <row r="20" spans="1:19" x14ac:dyDescent="0.3">
      <c r="A20" s="77" t="s">
        <v>66</v>
      </c>
      <c r="B20" s="59">
        <f>VLOOKUP($A20,'Return Data'!$B$7:$R$2292,3,0)</f>
        <v>44958</v>
      </c>
      <c r="C20" s="60">
        <f>VLOOKUP($A20,'Return Data'!$B$7:$R$2292,4,0)</f>
        <v>30.931799999999999</v>
      </c>
      <c r="D20" s="60">
        <f>VLOOKUP($A20,'Return Data'!$B$7:$R$2292,9,0)</f>
        <v>11.6462</v>
      </c>
      <c r="E20" s="61">
        <f t="shared" si="0"/>
        <v>1</v>
      </c>
      <c r="F20" s="60">
        <f>VLOOKUP($A20,'Return Data'!$B$7:$R$2292,10,0)</f>
        <v>9.9422999999999995</v>
      </c>
      <c r="G20" s="61">
        <f t="shared" si="1"/>
        <v>2</v>
      </c>
      <c r="H20" s="60">
        <f>VLOOKUP($A20,'Return Data'!$B$7:$R$2292,11,0)</f>
        <v>5.2877000000000001</v>
      </c>
      <c r="I20" s="61">
        <f t="shared" si="2"/>
        <v>16</v>
      </c>
      <c r="J20" s="60">
        <f>VLOOKUP($A20,'Return Data'!$B$7:$R$2292,12,0)</f>
        <v>4.0260999999999996</v>
      </c>
      <c r="K20" s="61">
        <f t="shared" si="3"/>
        <v>17</v>
      </c>
      <c r="L20" s="60">
        <f>VLOOKUP($A20,'Return Data'!$B$7:$R$2292,13,0)</f>
        <v>3.3147000000000002</v>
      </c>
      <c r="M20" s="61">
        <f t="shared" si="4"/>
        <v>18</v>
      </c>
      <c r="N20" s="60">
        <f>VLOOKUP($A20,'Return Data'!$B$7:$R$2292,17,0)</f>
        <v>3.4376000000000002</v>
      </c>
      <c r="O20" s="61">
        <f t="shared" si="5"/>
        <v>19</v>
      </c>
      <c r="P20" s="60">
        <f>VLOOKUP($A20,'Return Data'!$B$7:$R$2292,14,0)</f>
        <v>6.2079000000000004</v>
      </c>
      <c r="Q20" s="61">
        <f t="shared" si="7"/>
        <v>8</v>
      </c>
      <c r="R20" s="60">
        <f>VLOOKUP($A20,'Return Data'!$B$7:$R$2292,16,0)</f>
        <v>8.4413</v>
      </c>
      <c r="S20" s="62">
        <f t="shared" si="6"/>
        <v>4</v>
      </c>
    </row>
    <row r="21" spans="1:19" x14ac:dyDescent="0.3">
      <c r="A21" s="77" t="s">
        <v>67</v>
      </c>
      <c r="B21" s="59">
        <f>VLOOKUP($A21,'Return Data'!$B$7:$R$2292,3,0)</f>
        <v>44958</v>
      </c>
      <c r="C21" s="60">
        <f>VLOOKUP($A21,'Return Data'!$B$7:$R$2292,4,0)</f>
        <v>19.329499999999999</v>
      </c>
      <c r="D21" s="60">
        <f>VLOOKUP($A21,'Return Data'!$B$7:$R$2292,9,0)</f>
        <v>3.6743000000000001</v>
      </c>
      <c r="E21" s="61">
        <f t="shared" si="0"/>
        <v>19</v>
      </c>
      <c r="F21" s="60">
        <f>VLOOKUP($A21,'Return Data'!$B$7:$R$2292,10,0)</f>
        <v>5.3650000000000002</v>
      </c>
      <c r="G21" s="61">
        <f t="shared" si="1"/>
        <v>20</v>
      </c>
      <c r="H21" s="60">
        <f>VLOOKUP($A21,'Return Data'!$B$7:$R$2292,11,0)</f>
        <v>4.5271999999999997</v>
      </c>
      <c r="I21" s="61">
        <f t="shared" si="2"/>
        <v>20</v>
      </c>
      <c r="J21" s="60">
        <f>VLOOKUP($A21,'Return Data'!$B$7:$R$2292,12,0)</f>
        <v>3.6175000000000002</v>
      </c>
      <c r="K21" s="61">
        <f t="shared" si="3"/>
        <v>20</v>
      </c>
      <c r="L21" s="60">
        <f>VLOOKUP($A21,'Return Data'!$B$7:$R$2292,13,0)</f>
        <v>4.0048000000000004</v>
      </c>
      <c r="M21" s="61">
        <f t="shared" si="4"/>
        <v>15</v>
      </c>
      <c r="N21" s="60">
        <f>VLOOKUP($A21,'Return Data'!$B$7:$R$2292,17,0)</f>
        <v>5.2401999999999997</v>
      </c>
      <c r="O21" s="61">
        <f t="shared" si="5"/>
        <v>5</v>
      </c>
      <c r="P21" s="60">
        <f>VLOOKUP($A21,'Return Data'!$B$7:$R$2292,14,0)</f>
        <v>6.0106999999999999</v>
      </c>
      <c r="Q21" s="61">
        <f t="shared" si="7"/>
        <v>10</v>
      </c>
      <c r="R21" s="60">
        <f>VLOOKUP($A21,'Return Data'!$B$7:$R$2292,16,0)</f>
        <v>7.0956999999999999</v>
      </c>
      <c r="S21" s="62">
        <f t="shared" si="6"/>
        <v>17</v>
      </c>
    </row>
    <row r="22" spans="1:19" x14ac:dyDescent="0.3">
      <c r="A22" s="77" t="s">
        <v>68</v>
      </c>
      <c r="B22" s="59">
        <f>VLOOKUP($A22,'Return Data'!$B$7:$R$2292,3,0)</f>
        <v>44958</v>
      </c>
      <c r="C22" s="60">
        <f>VLOOKUP($A22,'Return Data'!$B$7:$R$2292,4,0)</f>
        <v>1293.6361999999999</v>
      </c>
      <c r="D22" s="60">
        <f>VLOOKUP($A22,'Return Data'!$B$7:$R$2292,9,0)</f>
        <v>9.2246000000000006</v>
      </c>
      <c r="E22" s="61">
        <f t="shared" si="0"/>
        <v>3</v>
      </c>
      <c r="F22" s="60">
        <f>VLOOKUP($A22,'Return Data'!$B$7:$R$2292,10,0)</f>
        <v>8.4345999999999997</v>
      </c>
      <c r="G22" s="61">
        <f t="shared" si="1"/>
        <v>9</v>
      </c>
      <c r="H22" s="60">
        <f>VLOOKUP($A22,'Return Data'!$B$7:$R$2292,11,0)</f>
        <v>6.3388</v>
      </c>
      <c r="I22" s="61">
        <f t="shared" si="2"/>
        <v>9</v>
      </c>
      <c r="J22" s="60">
        <f>VLOOKUP($A22,'Return Data'!$B$7:$R$2292,12,0)</f>
        <v>4.8174000000000001</v>
      </c>
      <c r="K22" s="61">
        <f t="shared" si="3"/>
        <v>13</v>
      </c>
      <c r="L22" s="60">
        <f>VLOOKUP($A22,'Return Data'!$B$7:$R$2292,13,0)</f>
        <v>4.1985000000000001</v>
      </c>
      <c r="M22" s="61">
        <f t="shared" si="4"/>
        <v>14</v>
      </c>
      <c r="N22" s="60">
        <f>VLOOKUP($A22,'Return Data'!$B$7:$R$2292,17,0)</f>
        <v>4.3075000000000001</v>
      </c>
      <c r="O22" s="61">
        <f t="shared" si="5"/>
        <v>10</v>
      </c>
      <c r="P22" s="60">
        <f>VLOOKUP($A22,'Return Data'!$B$7:$R$2292,14,0)</f>
        <v>5.0785999999999998</v>
      </c>
      <c r="Q22" s="61">
        <f t="shared" si="7"/>
        <v>19</v>
      </c>
      <c r="R22" s="60">
        <f>VLOOKUP($A22,'Return Data'!$B$7:$R$2292,16,0)</f>
        <v>6.3775000000000004</v>
      </c>
      <c r="S22" s="62">
        <f t="shared" si="6"/>
        <v>20</v>
      </c>
    </row>
    <row r="23" spans="1:19" x14ac:dyDescent="0.3">
      <c r="A23" s="77" t="s">
        <v>1940</v>
      </c>
      <c r="B23" s="59">
        <f>VLOOKUP($A23,'Return Data'!$B$7:$R$2292,3,0)</f>
        <v>44958</v>
      </c>
      <c r="C23" s="60">
        <f>VLOOKUP($A23,'Return Data'!$B$7:$R$2292,4,0)</f>
        <v>36.729700000000001</v>
      </c>
      <c r="D23" s="60">
        <f>VLOOKUP($A23,'Return Data'!$B$7:$R$2292,9,0)</f>
        <v>7.8181000000000003</v>
      </c>
      <c r="E23" s="61">
        <f t="shared" si="0"/>
        <v>9</v>
      </c>
      <c r="F23" s="60">
        <f>VLOOKUP($A23,'Return Data'!$B$7:$R$2292,10,0)</f>
        <v>7.6665000000000001</v>
      </c>
      <c r="G23" s="61">
        <f t="shared" si="1"/>
        <v>13</v>
      </c>
      <c r="H23" s="60">
        <f>VLOOKUP($A23,'Return Data'!$B$7:$R$2292,11,0)</f>
        <v>5.7638999999999996</v>
      </c>
      <c r="I23" s="61">
        <f t="shared" si="2"/>
        <v>12</v>
      </c>
      <c r="J23" s="60">
        <f>VLOOKUP($A23,'Return Data'!$B$7:$R$2292,12,0)</f>
        <v>5.2340999999999998</v>
      </c>
      <c r="K23" s="61">
        <f t="shared" si="3"/>
        <v>10</v>
      </c>
      <c r="L23" s="60">
        <f>VLOOKUP($A23,'Return Data'!$B$7:$R$2292,13,0)</f>
        <v>4.7561</v>
      </c>
      <c r="M23" s="61">
        <f t="shared" si="4"/>
        <v>7</v>
      </c>
      <c r="N23" s="60">
        <f>VLOOKUP($A23,'Return Data'!$B$7:$R$2292,17,0)</f>
        <v>4.5659000000000001</v>
      </c>
      <c r="O23" s="61">
        <f t="shared" si="5"/>
        <v>8</v>
      </c>
      <c r="P23" s="60">
        <f>VLOOKUP($A23,'Return Data'!$B$7:$R$2292,14,0)</f>
        <v>5.4474</v>
      </c>
      <c r="Q23" s="61">
        <f t="shared" si="7"/>
        <v>17</v>
      </c>
      <c r="R23" s="60">
        <f>VLOOKUP($A23,'Return Data'!$B$7:$R$2292,16,0)</f>
        <v>7.5395000000000003</v>
      </c>
      <c r="S23" s="62">
        <f t="shared" si="6"/>
        <v>16</v>
      </c>
    </row>
    <row r="24" spans="1:19" x14ac:dyDescent="0.3">
      <c r="A24" s="109" t="s">
        <v>70</v>
      </c>
      <c r="B24" s="59">
        <f>VLOOKUP($A24,'Return Data'!$B$7:$R$2292,3,0)</f>
        <v>44958</v>
      </c>
      <c r="C24" s="60">
        <f>VLOOKUP($A24,'Return Data'!$B$7:$R$2292,4,0)</f>
        <v>33.1098</v>
      </c>
      <c r="D24" s="60">
        <f>VLOOKUP($A24,'Return Data'!$B$7:$R$2292,9,0)</f>
        <v>2.7696000000000001</v>
      </c>
      <c r="E24" s="61">
        <f t="shared" si="0"/>
        <v>20</v>
      </c>
      <c r="F24" s="60">
        <f>VLOOKUP($A24,'Return Data'!$B$7:$R$2292,10,0)</f>
        <v>6.1919000000000004</v>
      </c>
      <c r="G24" s="61">
        <f t="shared" si="1"/>
        <v>18</v>
      </c>
      <c r="H24" s="60">
        <f>VLOOKUP($A24,'Return Data'!$B$7:$R$2292,11,0)</f>
        <v>5.7024999999999997</v>
      </c>
      <c r="I24" s="61">
        <f t="shared" si="2"/>
        <v>13</v>
      </c>
      <c r="J24" s="60">
        <f>VLOOKUP($A24,'Return Data'!$B$7:$R$2292,12,0)</f>
        <v>4.1147</v>
      </c>
      <c r="K24" s="61">
        <f t="shared" si="3"/>
        <v>15</v>
      </c>
      <c r="L24" s="60">
        <f>VLOOKUP($A24,'Return Data'!$B$7:$R$2292,13,0)</f>
        <v>3.9097</v>
      </c>
      <c r="M24" s="61">
        <f t="shared" si="4"/>
        <v>16</v>
      </c>
      <c r="N24" s="60">
        <f>VLOOKUP($A24,'Return Data'!$B$7:$R$2292,17,0)</f>
        <v>4.1569000000000003</v>
      </c>
      <c r="O24" s="61">
        <f t="shared" si="5"/>
        <v>12</v>
      </c>
      <c r="P24" s="60">
        <f>VLOOKUP($A24,'Return Data'!$B$7:$R$2292,14,0)</f>
        <v>6.3423999999999996</v>
      </c>
      <c r="Q24" s="61">
        <f t="shared" si="7"/>
        <v>6</v>
      </c>
      <c r="R24" s="60">
        <f>VLOOKUP($A24,'Return Data'!$B$7:$R$2292,16,0)</f>
        <v>8.7562999999999995</v>
      </c>
      <c r="S24" s="62">
        <f t="shared" si="6"/>
        <v>2</v>
      </c>
    </row>
    <row r="25" spans="1:19" x14ac:dyDescent="0.3">
      <c r="A25" s="77" t="s">
        <v>72</v>
      </c>
      <c r="B25" s="59">
        <f>VLOOKUP($A25,'Return Data'!$B$7:$R$2292,3,0)</f>
        <v>44958</v>
      </c>
      <c r="C25" s="60">
        <f>VLOOKUP($A25,'Return Data'!$B$7:$R$2292,4,0)</f>
        <v>14.7202</v>
      </c>
      <c r="D25" s="60">
        <f>VLOOKUP($A25,'Return Data'!$B$7:$R$2292,9,0)</f>
        <v>6.2870999999999997</v>
      </c>
      <c r="E25" s="61">
        <f t="shared" si="0"/>
        <v>17</v>
      </c>
      <c r="F25" s="60">
        <f>VLOOKUP($A25,'Return Data'!$B$7:$R$2292,10,0)</f>
        <v>8.7262000000000004</v>
      </c>
      <c r="G25" s="61">
        <f t="shared" si="1"/>
        <v>8</v>
      </c>
      <c r="H25" s="60">
        <f>VLOOKUP($A25,'Return Data'!$B$7:$R$2292,11,0)</f>
        <v>5.5182000000000002</v>
      </c>
      <c r="I25" s="61">
        <f t="shared" si="2"/>
        <v>14</v>
      </c>
      <c r="J25" s="60">
        <f>VLOOKUP($A25,'Return Data'!$B$7:$R$2292,12,0)</f>
        <v>4.2713999999999999</v>
      </c>
      <c r="K25" s="61">
        <f t="shared" si="3"/>
        <v>14</v>
      </c>
      <c r="L25" s="60">
        <f>VLOOKUP($A25,'Return Data'!$B$7:$R$2292,13,0)</f>
        <v>3.4782999999999999</v>
      </c>
      <c r="M25" s="61">
        <f t="shared" si="4"/>
        <v>17</v>
      </c>
      <c r="N25" s="60">
        <f>VLOOKUP($A25,'Return Data'!$B$7:$R$2292,17,0)</f>
        <v>3.4527999999999999</v>
      </c>
      <c r="O25" s="61">
        <f t="shared" si="5"/>
        <v>18</v>
      </c>
      <c r="P25" s="60">
        <f>VLOOKUP($A25,'Return Data'!$B$7:$R$2292,14,0)</f>
        <v>5.4962</v>
      </c>
      <c r="Q25" s="61">
        <f t="shared" si="7"/>
        <v>16</v>
      </c>
      <c r="R25" s="60">
        <f>VLOOKUP($A25,'Return Data'!$B$7:$R$2292,16,0)</f>
        <v>6.8167999999999997</v>
      </c>
      <c r="S25" s="62">
        <f t="shared" si="6"/>
        <v>18</v>
      </c>
    </row>
    <row r="26" spans="1:19" x14ac:dyDescent="0.3">
      <c r="A26" s="77" t="s">
        <v>73</v>
      </c>
      <c r="B26" s="59">
        <f>VLOOKUP($A26,'Return Data'!$B$7:$R$2292,3,0)</f>
        <v>44958</v>
      </c>
      <c r="C26" s="60">
        <f>VLOOKUP($A26,'Return Data'!$B$7:$R$2292,4,0)</f>
        <v>32.627299999999998</v>
      </c>
      <c r="D26" s="60">
        <f>VLOOKUP($A26,'Return Data'!$B$7:$R$2292,9,0)</f>
        <v>4.4793000000000003</v>
      </c>
      <c r="E26" s="61">
        <f t="shared" si="0"/>
        <v>18</v>
      </c>
      <c r="F26" s="60">
        <f>VLOOKUP($A26,'Return Data'!$B$7:$R$2292,10,0)</f>
        <v>10.0822</v>
      </c>
      <c r="G26" s="61">
        <f t="shared" si="1"/>
        <v>1</v>
      </c>
      <c r="H26" s="60">
        <f>VLOOKUP($A26,'Return Data'!$B$7:$R$2292,11,0)</f>
        <v>6.9622000000000002</v>
      </c>
      <c r="I26" s="61">
        <f t="shared" si="2"/>
        <v>6</v>
      </c>
      <c r="J26" s="60">
        <f>VLOOKUP($A26,'Return Data'!$B$7:$R$2292,12,0)</f>
        <v>4.0974000000000004</v>
      </c>
      <c r="K26" s="61">
        <f t="shared" si="3"/>
        <v>16</v>
      </c>
      <c r="L26" s="60">
        <f>VLOOKUP($A26,'Return Data'!$B$7:$R$2292,13,0)</f>
        <v>4.2375999999999996</v>
      </c>
      <c r="M26" s="61">
        <f t="shared" si="4"/>
        <v>13</v>
      </c>
      <c r="N26" s="60">
        <f>VLOOKUP($A26,'Return Data'!$B$7:$R$2292,17,0)</f>
        <v>3.5171000000000001</v>
      </c>
      <c r="O26" s="61">
        <f t="shared" si="5"/>
        <v>16</v>
      </c>
      <c r="P26" s="60">
        <f>VLOOKUP($A26,'Return Data'!$B$7:$R$2292,14,0)</f>
        <v>5.9539</v>
      </c>
      <c r="Q26" s="61">
        <f t="shared" si="7"/>
        <v>11</v>
      </c>
      <c r="R26" s="60">
        <f>VLOOKUP($A26,'Return Data'!$B$7:$R$2292,16,0)</f>
        <v>7.7304000000000004</v>
      </c>
      <c r="S26" s="62">
        <f t="shared" si="6"/>
        <v>13</v>
      </c>
    </row>
    <row r="27" spans="1:19" x14ac:dyDescent="0.3">
      <c r="A27" s="77" t="s">
        <v>74</v>
      </c>
      <c r="B27" s="59">
        <f>VLOOKUP($A27,'Return Data'!$B$7:$R$2292,3,0)</f>
        <v>44958</v>
      </c>
      <c r="C27" s="60">
        <f>VLOOKUP($A27,'Return Data'!$B$7:$R$2292,4,0)</f>
        <v>2426.1019000000001</v>
      </c>
      <c r="D27" s="60">
        <f>VLOOKUP($A27,'Return Data'!$B$7:$R$2292,9,0)</f>
        <v>8.1378000000000004</v>
      </c>
      <c r="E27" s="61">
        <f t="shared" si="0"/>
        <v>7</v>
      </c>
      <c r="F27" s="60">
        <f>VLOOKUP($A27,'Return Data'!$B$7:$R$2292,10,0)</f>
        <v>6.4378000000000002</v>
      </c>
      <c r="G27" s="61">
        <f t="shared" si="1"/>
        <v>17</v>
      </c>
      <c r="H27" s="60">
        <f>VLOOKUP($A27,'Return Data'!$B$7:$R$2292,11,0)</f>
        <v>5.4273999999999996</v>
      </c>
      <c r="I27" s="61">
        <f t="shared" si="2"/>
        <v>15</v>
      </c>
      <c r="J27" s="60">
        <f>VLOOKUP($A27,'Return Data'!$B$7:$R$2292,12,0)</f>
        <v>5.2674000000000003</v>
      </c>
      <c r="K27" s="61">
        <f t="shared" si="3"/>
        <v>9</v>
      </c>
      <c r="L27" s="60">
        <f>VLOOKUP($A27,'Return Data'!$B$7:$R$2292,13,0)</f>
        <v>4.7157</v>
      </c>
      <c r="M27" s="61">
        <f t="shared" si="4"/>
        <v>8</v>
      </c>
      <c r="N27" s="60">
        <f>VLOOKUP($A27,'Return Data'!$B$7:$R$2292,17,0)</f>
        <v>4.2645</v>
      </c>
      <c r="O27" s="61">
        <f t="shared" si="5"/>
        <v>11</v>
      </c>
      <c r="P27" s="60">
        <f>VLOOKUP($A27,'Return Data'!$B$7:$R$2292,14,0)</f>
        <v>5.6981000000000002</v>
      </c>
      <c r="Q27" s="61">
        <f t="shared" si="7"/>
        <v>14</v>
      </c>
      <c r="R27" s="60">
        <f>VLOOKUP($A27,'Return Data'!$B$7:$R$2292,16,0)</f>
        <v>8.2091999999999992</v>
      </c>
      <c r="S27" s="62">
        <f t="shared" si="6"/>
        <v>5</v>
      </c>
    </row>
    <row r="28" spans="1:19" x14ac:dyDescent="0.3">
      <c r="A28" s="77" t="s">
        <v>77</v>
      </c>
      <c r="B28" s="59">
        <f>VLOOKUP($A28,'Return Data'!$B$7:$R$2292,3,0)</f>
        <v>44958</v>
      </c>
      <c r="C28" s="60">
        <f>VLOOKUP($A28,'Return Data'!$B$7:$R$2292,4,0)</f>
        <v>17.790400000000002</v>
      </c>
      <c r="D28" s="60">
        <f>VLOOKUP($A28,'Return Data'!$B$7:$R$2292,9,0)</f>
        <v>8.0472000000000001</v>
      </c>
      <c r="E28" s="61">
        <f t="shared" si="0"/>
        <v>8</v>
      </c>
      <c r="F28" s="60">
        <f>VLOOKUP($A28,'Return Data'!$B$7:$R$2292,10,0)</f>
        <v>9.5507000000000009</v>
      </c>
      <c r="G28" s="61">
        <f t="shared" si="1"/>
        <v>3</v>
      </c>
      <c r="H28" s="60">
        <f>VLOOKUP($A28,'Return Data'!$B$7:$R$2292,11,0)</f>
        <v>7.3186</v>
      </c>
      <c r="I28" s="61">
        <f t="shared" si="2"/>
        <v>4</v>
      </c>
      <c r="J28" s="60">
        <f>VLOOKUP($A28,'Return Data'!$B$7:$R$2292,12,0)</f>
        <v>6.2209000000000003</v>
      </c>
      <c r="K28" s="61">
        <f t="shared" si="3"/>
        <v>6</v>
      </c>
      <c r="L28" s="60">
        <f>VLOOKUP($A28,'Return Data'!$B$7:$R$2292,13,0)</f>
        <v>5.7812999999999999</v>
      </c>
      <c r="M28" s="61">
        <f t="shared" si="4"/>
        <v>6</v>
      </c>
      <c r="N28" s="60">
        <f>VLOOKUP($A28,'Return Data'!$B$7:$R$2292,17,0)</f>
        <v>4.5324</v>
      </c>
      <c r="O28" s="61">
        <f t="shared" si="5"/>
        <v>9</v>
      </c>
      <c r="P28" s="60">
        <f>VLOOKUP($A28,'Return Data'!$B$7:$R$2292,14,0)</f>
        <v>5.8007</v>
      </c>
      <c r="Q28" s="61">
        <f t="shared" si="7"/>
        <v>13</v>
      </c>
      <c r="R28" s="60">
        <f>VLOOKUP($A28,'Return Data'!$B$7:$R$2292,16,0)</f>
        <v>7.7556000000000003</v>
      </c>
      <c r="S28" s="62">
        <f t="shared" si="6"/>
        <v>12</v>
      </c>
    </row>
    <row r="29" spans="1:19" x14ac:dyDescent="0.3">
      <c r="A29" s="77" t="s">
        <v>78</v>
      </c>
      <c r="B29" s="59">
        <f>VLOOKUP($A29,'Return Data'!$B$7:$R$2292,3,0)</f>
        <v>44958</v>
      </c>
      <c r="C29" s="60">
        <f>VLOOKUP($A29,'Return Data'!$B$7:$R$2292,4,0)</f>
        <v>31.828099999999999</v>
      </c>
      <c r="D29" s="60">
        <f>VLOOKUP($A29,'Return Data'!$B$7:$R$2292,9,0)</f>
        <v>7.7689000000000004</v>
      </c>
      <c r="E29" s="61">
        <f t="shared" si="0"/>
        <v>10</v>
      </c>
      <c r="F29" s="60">
        <f>VLOOKUP($A29,'Return Data'!$B$7:$R$2292,10,0)</f>
        <v>8.9308999999999994</v>
      </c>
      <c r="G29" s="61">
        <f t="shared" si="1"/>
        <v>7</v>
      </c>
      <c r="H29" s="60">
        <f>VLOOKUP($A29,'Return Data'!$B$7:$R$2292,11,0)</f>
        <v>8.9539000000000009</v>
      </c>
      <c r="I29" s="61">
        <f t="shared" si="2"/>
        <v>1</v>
      </c>
      <c r="J29" s="60">
        <f>VLOOKUP($A29,'Return Data'!$B$7:$R$2292,12,0)</f>
        <v>6.9421999999999997</v>
      </c>
      <c r="K29" s="61">
        <f t="shared" si="3"/>
        <v>4</v>
      </c>
      <c r="L29" s="60">
        <f>VLOOKUP($A29,'Return Data'!$B$7:$R$2292,13,0)</f>
        <v>6.0377999999999998</v>
      </c>
      <c r="M29" s="61">
        <f t="shared" si="4"/>
        <v>4</v>
      </c>
      <c r="N29" s="60">
        <f>VLOOKUP($A29,'Return Data'!$B$7:$R$2292,17,0)</f>
        <v>4.5946999999999996</v>
      </c>
      <c r="O29" s="61">
        <f t="shared" si="5"/>
        <v>6</v>
      </c>
      <c r="P29" s="60">
        <f>VLOOKUP($A29,'Return Data'!$B$7:$R$2292,14,0)</f>
        <v>6.2732000000000001</v>
      </c>
      <c r="Q29" s="61">
        <f t="shared" si="7"/>
        <v>7</v>
      </c>
      <c r="R29" s="60">
        <f>VLOOKUP($A29,'Return Data'!$B$7:$R$2292,16,0)</f>
        <v>8.2029999999999994</v>
      </c>
      <c r="S29" s="62">
        <f t="shared" si="6"/>
        <v>6</v>
      </c>
    </row>
    <row r="30" spans="1:19" x14ac:dyDescent="0.3">
      <c r="A30" s="77" t="s">
        <v>80</v>
      </c>
      <c r="B30" s="59">
        <f>VLOOKUP($A30,'Return Data'!$B$7:$R$2292,3,0)</f>
        <v>44958</v>
      </c>
      <c r="C30" s="60">
        <f>VLOOKUP($A30,'Return Data'!$B$7:$R$2292,4,0)</f>
        <v>20.5184</v>
      </c>
      <c r="D30" s="60">
        <f>VLOOKUP($A30,'Return Data'!$B$7:$R$2292,9,0)</f>
        <v>8.1782000000000004</v>
      </c>
      <c r="E30" s="61">
        <f t="shared" si="0"/>
        <v>6</v>
      </c>
      <c r="F30" s="60">
        <f>VLOOKUP($A30,'Return Data'!$B$7:$R$2292,10,0)</f>
        <v>7.8498999999999999</v>
      </c>
      <c r="G30" s="61">
        <f t="shared" si="1"/>
        <v>11</v>
      </c>
      <c r="H30" s="60">
        <f>VLOOKUP($A30,'Return Data'!$B$7:$R$2292,11,0)</f>
        <v>4.9882</v>
      </c>
      <c r="I30" s="61">
        <f t="shared" si="2"/>
        <v>17</v>
      </c>
      <c r="J30" s="60">
        <f>VLOOKUP($A30,'Return Data'!$B$7:$R$2292,12,0)</f>
        <v>3.7448000000000001</v>
      </c>
      <c r="K30" s="61">
        <f t="shared" si="3"/>
        <v>18</v>
      </c>
      <c r="L30" s="60">
        <f>VLOOKUP($A30,'Return Data'!$B$7:$R$2292,13,0)</f>
        <v>2.4399000000000002</v>
      </c>
      <c r="M30" s="61">
        <f t="shared" si="4"/>
        <v>20</v>
      </c>
      <c r="N30" s="60">
        <f>VLOOKUP($A30,'Return Data'!$B$7:$R$2292,17,0)</f>
        <v>2.3319999999999999</v>
      </c>
      <c r="O30" s="61">
        <f t="shared" si="5"/>
        <v>20</v>
      </c>
      <c r="P30" s="60">
        <f>VLOOKUP($A30,'Return Data'!$B$7:$R$2292,14,0)</f>
        <v>4.5807000000000002</v>
      </c>
      <c r="Q30" s="61">
        <f t="shared" si="7"/>
        <v>20</v>
      </c>
      <c r="R30" s="60">
        <f>VLOOKUP($A30,'Return Data'!$B$7:$R$2292,16,0)</f>
        <v>6.5387000000000004</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44958</v>
      </c>
      <c r="C32" s="60">
        <f>VLOOKUP($A32,'Return Data'!$B$7:$R$2292,4,0)</f>
        <v>27.565100000000001</v>
      </c>
      <c r="D32" s="60">
        <f>VLOOKUP($A32,'Return Data'!$B$7:$R$2292,9,0)</f>
        <v>6.6483999999999996</v>
      </c>
      <c r="E32" s="61">
        <f t="shared" si="0"/>
        <v>16</v>
      </c>
      <c r="F32" s="60">
        <f>VLOOKUP($A32,'Return Data'!$B$7:$R$2292,10,0)</f>
        <v>6.7018000000000004</v>
      </c>
      <c r="G32" s="61">
        <f t="shared" si="1"/>
        <v>15</v>
      </c>
      <c r="H32" s="60">
        <f>VLOOKUP($A32,'Return Data'!$B$7:$R$2292,11,0)</f>
        <v>5.9001999999999999</v>
      </c>
      <c r="I32" s="61">
        <f t="shared" si="2"/>
        <v>11</v>
      </c>
      <c r="J32" s="60">
        <f>VLOOKUP($A32,'Return Data'!$B$7:$R$2292,12,0)</f>
        <v>15.0342</v>
      </c>
      <c r="K32" s="61">
        <f t="shared" si="3"/>
        <v>1</v>
      </c>
      <c r="L32" s="60">
        <f>VLOOKUP($A32,'Return Data'!$B$7:$R$2292,13,0)</f>
        <v>11.8881</v>
      </c>
      <c r="M32" s="61">
        <f t="shared" si="4"/>
        <v>1</v>
      </c>
      <c r="N32" s="60">
        <f>VLOOKUP($A32,'Return Data'!$B$7:$R$2292,17,0)</f>
        <v>11.7026</v>
      </c>
      <c r="O32" s="61">
        <f>RANK(N32,N$8:N$32,0)</f>
        <v>1</v>
      </c>
      <c r="P32" s="60">
        <f>VLOOKUP($A32,'Return Data'!$B$7:$R$2292,14,0)</f>
        <v>10.432600000000001</v>
      </c>
      <c r="Q32" s="61">
        <f>RANK(P32,P$8:P$32,0)</f>
        <v>1</v>
      </c>
      <c r="R32" s="60">
        <f>VLOOKUP($A32,'Return Data'!$B$7:$R$2292,16,0)</f>
        <v>8.1282999999999994</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5.9112640000000001</v>
      </c>
      <c r="E34" s="83"/>
      <c r="F34" s="84">
        <f>AVERAGE(F8:F32)</f>
        <v>6.3903839999999992</v>
      </c>
      <c r="G34" s="83"/>
      <c r="H34" s="84">
        <f>AVERAGE(H8:H32)</f>
        <v>5.0016400000000001</v>
      </c>
      <c r="I34" s="83"/>
      <c r="J34" s="84">
        <f>AVERAGE(J8:J32)</f>
        <v>4.598344</v>
      </c>
      <c r="K34" s="83"/>
      <c r="L34" s="84">
        <f>AVERAGE(L8:L32)</f>
        <v>4.0007400000000004</v>
      </c>
      <c r="M34" s="83"/>
      <c r="N34" s="84">
        <f>AVERAGE(N8:N32)</f>
        <v>3.9027750000000001</v>
      </c>
      <c r="O34" s="83"/>
      <c r="P34" s="84">
        <f>AVERAGE(P8:P32)</f>
        <v>5.4118478260869578</v>
      </c>
      <c r="Q34" s="83"/>
      <c r="R34" s="84">
        <f>AVERAGE(R8:R32)</f>
        <v>6.2865039999999999</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11.6462</v>
      </c>
      <c r="E36" s="87"/>
      <c r="F36" s="88">
        <f>MAX(F8:F32)</f>
        <v>10.0822</v>
      </c>
      <c r="G36" s="87"/>
      <c r="H36" s="88">
        <f>MAX(H8:H32)</f>
        <v>8.9539000000000009</v>
      </c>
      <c r="I36" s="87"/>
      <c r="J36" s="88">
        <f>MAX(J8:J32)</f>
        <v>15.0342</v>
      </c>
      <c r="K36" s="87"/>
      <c r="L36" s="88">
        <f>MAX(L8:L32)</f>
        <v>11.8881</v>
      </c>
      <c r="M36" s="87"/>
      <c r="N36" s="88">
        <f>MAX(N8:N32)</f>
        <v>11.7026</v>
      </c>
      <c r="O36" s="87"/>
      <c r="P36" s="88">
        <f>MAX(P8:P32)</f>
        <v>10.432600000000001</v>
      </c>
      <c r="Q36" s="87"/>
      <c r="R36" s="88">
        <f>MAX(R8:R32)</f>
        <v>9.8778000000000006</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44958</v>
      </c>
      <c r="C8" s="60">
        <f>VLOOKUP($A8,'Return Data'!$B$7:$R$2292,4,0)</f>
        <v>26.491399999999999</v>
      </c>
      <c r="D8" s="60">
        <f>VLOOKUP($A8,'Return Data'!$B$7:$R$2292,9,0)</f>
        <v>6.9828999999999999</v>
      </c>
      <c r="E8" s="61">
        <f t="shared" ref="E8:E36" si="0">RANK(D8,D$8:D$36,0)</f>
        <v>10</v>
      </c>
      <c r="F8" s="60">
        <f>VLOOKUP($A8,'Return Data'!$B$7:$R$2292,10,0)</f>
        <v>7.242</v>
      </c>
      <c r="G8" s="61">
        <f t="shared" ref="G8:G36" si="1">RANK(F8,F$8:F$36,0)</f>
        <v>13</v>
      </c>
      <c r="H8" s="60">
        <f>VLOOKUP($A8,'Return Data'!$B$7:$R$2292,11,0)</f>
        <v>5.5000999999999998</v>
      </c>
      <c r="I8" s="61">
        <f t="shared" ref="I8:I36" si="2">RANK(H8,H$8:H$36,0)</f>
        <v>11</v>
      </c>
      <c r="J8" s="60">
        <f>VLOOKUP($A8,'Return Data'!$B$7:$R$2292,12,0)</f>
        <v>8.4715000000000007</v>
      </c>
      <c r="K8" s="61">
        <f t="shared" ref="K8:K36" si="3">RANK(J8,J$8:J$36,0)</f>
        <v>2</v>
      </c>
      <c r="L8" s="60">
        <f>VLOOKUP($A8,'Return Data'!$B$7:$R$2292,13,0)</f>
        <v>6.9931999999999999</v>
      </c>
      <c r="M8" s="61">
        <f t="shared" ref="M8:M36" si="4">RANK(L8,L$8:L$36,0)</f>
        <v>3</v>
      </c>
      <c r="N8" s="60">
        <f>VLOOKUP($A8,'Return Data'!$B$7:$R$2292,17,0)</f>
        <v>5.8898999999999999</v>
      </c>
      <c r="O8" s="61">
        <f t="shared" ref="O8:O34" si="5">RANK(N8,N$8:N$36,0)</f>
        <v>3</v>
      </c>
      <c r="P8" s="60">
        <f>VLOOKUP($A8,'Return Data'!$B$7:$R$2292,14,0)</f>
        <v>6.7199</v>
      </c>
      <c r="Q8" s="61">
        <f>RANK(P8,P$8:P$36,0)</f>
        <v>4</v>
      </c>
      <c r="R8" s="60">
        <f>VLOOKUP($A8,'Return Data'!$B$7:$R$2292,16,0)</f>
        <v>7.2998000000000003</v>
      </c>
      <c r="S8" s="62">
        <f t="shared" ref="S8:S36" si="6">RANK(R8,R$8:R$36,0)</f>
        <v>13</v>
      </c>
    </row>
    <row r="9" spans="1:19" x14ac:dyDescent="0.3">
      <c r="A9" s="77" t="s">
        <v>83</v>
      </c>
      <c r="B9" s="59">
        <f>VLOOKUP($A9,'Return Data'!$B$7:$R$2292,3,0)</f>
        <v>44958</v>
      </c>
      <c r="C9" s="60">
        <f>VLOOKUP($A9,'Return Data'!$B$7:$R$2292,4,0)</f>
        <v>38.305</v>
      </c>
      <c r="D9" s="60">
        <f>VLOOKUP($A9,'Return Data'!$B$7:$R$2292,9,0)</f>
        <v>6.9795999999999996</v>
      </c>
      <c r="E9" s="61">
        <f t="shared" si="0"/>
        <v>11</v>
      </c>
      <c r="F9" s="60">
        <f>VLOOKUP($A9,'Return Data'!$B$7:$R$2292,10,0)</f>
        <v>7.2422000000000004</v>
      </c>
      <c r="G9" s="61">
        <f t="shared" si="1"/>
        <v>12</v>
      </c>
      <c r="H9" s="60">
        <f>VLOOKUP($A9,'Return Data'!$B$7:$R$2292,11,0)</f>
        <v>5.4957000000000003</v>
      </c>
      <c r="I9" s="61">
        <f t="shared" si="2"/>
        <v>12</v>
      </c>
      <c r="J9" s="60">
        <f>VLOOKUP($A9,'Return Data'!$B$7:$R$2292,12,0)</f>
        <v>8.4697999999999993</v>
      </c>
      <c r="K9" s="61">
        <f t="shared" si="3"/>
        <v>3</v>
      </c>
      <c r="L9" s="60">
        <f>VLOOKUP($A9,'Return Data'!$B$7:$R$2292,13,0)</f>
        <v>6.9962999999999997</v>
      </c>
      <c r="M9" s="61">
        <f t="shared" si="4"/>
        <v>2</v>
      </c>
      <c r="N9" s="60">
        <f>VLOOKUP($A9,'Return Data'!$B$7:$R$2292,17,0)</f>
        <v>5.8954000000000004</v>
      </c>
      <c r="O9" s="61">
        <f t="shared" si="5"/>
        <v>2</v>
      </c>
      <c r="P9" s="60">
        <f>VLOOKUP($A9,'Return Data'!$B$7:$R$2292,14,0)</f>
        <v>6.7275999999999998</v>
      </c>
      <c r="Q9" s="61">
        <f>RANK(P9,P$8:P$36,0)</f>
        <v>3</v>
      </c>
      <c r="R9" s="60">
        <f>VLOOKUP($A9,'Return Data'!$B$7:$R$2292,16,0)</f>
        <v>7.5894000000000004</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44958</v>
      </c>
      <c r="C12" s="60">
        <f>VLOOKUP($A12,'Return Data'!$B$7:$R$2292,4,0)</f>
        <v>24.5898</v>
      </c>
      <c r="D12" s="60">
        <f>VLOOKUP($A12,'Return Data'!$B$7:$R$2292,9,0)</f>
        <v>6.3651999999999997</v>
      </c>
      <c r="E12" s="61">
        <f t="shared" si="0"/>
        <v>17</v>
      </c>
      <c r="F12" s="60">
        <f>VLOOKUP($A12,'Return Data'!$B$7:$R$2292,10,0)</f>
        <v>8.9891000000000005</v>
      </c>
      <c r="G12" s="61">
        <f t="shared" si="1"/>
        <v>4</v>
      </c>
      <c r="H12" s="60">
        <f>VLOOKUP($A12,'Return Data'!$B$7:$R$2292,11,0)</f>
        <v>6.8303000000000003</v>
      </c>
      <c r="I12" s="61">
        <f t="shared" si="2"/>
        <v>5</v>
      </c>
      <c r="J12" s="60">
        <f>VLOOKUP($A12,'Return Data'!$B$7:$R$2292,12,0)</f>
        <v>4.5105000000000004</v>
      </c>
      <c r="K12" s="61">
        <f t="shared" si="3"/>
        <v>9</v>
      </c>
      <c r="L12" s="60">
        <f>VLOOKUP($A12,'Return Data'!$B$7:$R$2292,13,0)</f>
        <v>3.9548999999999999</v>
      </c>
      <c r="M12" s="61">
        <f t="shared" si="4"/>
        <v>9</v>
      </c>
      <c r="N12" s="60">
        <f>VLOOKUP($A12,'Return Data'!$B$7:$R$2292,17,0)</f>
        <v>3.6829999999999998</v>
      </c>
      <c r="O12" s="61">
        <f t="shared" si="5"/>
        <v>13</v>
      </c>
      <c r="P12" s="60">
        <f>VLOOKUP($A12,'Return Data'!$B$7:$R$2292,14,0)</f>
        <v>6.0006000000000004</v>
      </c>
      <c r="Q12" s="61">
        <f t="shared" ref="Q12:Q34" si="7">RANK(P12,P$8:P$36,0)</f>
        <v>5</v>
      </c>
      <c r="R12" s="60">
        <f>VLOOKUP($A12,'Return Data'!$B$7:$R$2292,16,0)</f>
        <v>7.9404000000000003</v>
      </c>
      <c r="S12" s="62">
        <f t="shared" si="6"/>
        <v>6</v>
      </c>
    </row>
    <row r="13" spans="1:19" x14ac:dyDescent="0.3">
      <c r="A13" s="77" t="s">
        <v>1912</v>
      </c>
      <c r="B13" s="59">
        <f>VLOOKUP($A13,'Return Data'!$B$7:$R$2292,3,0)</f>
        <v>44958</v>
      </c>
      <c r="C13" s="60">
        <f>VLOOKUP($A13,'Return Data'!$B$7:$R$2292,4,0)</f>
        <v>38.290900000000001</v>
      </c>
      <c r="D13" s="60">
        <f>VLOOKUP($A13,'Return Data'!$B$7:$R$2292,9,0)</f>
        <v>8.7546999999999997</v>
      </c>
      <c r="E13" s="61">
        <f t="shared" si="0"/>
        <v>3</v>
      </c>
      <c r="F13" s="60">
        <f>VLOOKUP($A13,'Return Data'!$B$7:$R$2292,10,0)</f>
        <v>8.2281999999999993</v>
      </c>
      <c r="G13" s="61">
        <f t="shared" si="1"/>
        <v>5</v>
      </c>
      <c r="H13" s="60">
        <f>VLOOKUP($A13,'Return Data'!$B$7:$R$2292,11,0)</f>
        <v>7.2454999999999998</v>
      </c>
      <c r="I13" s="61">
        <f t="shared" si="2"/>
        <v>2</v>
      </c>
      <c r="J13" s="60">
        <f>VLOOKUP($A13,'Return Data'!$B$7:$R$2292,12,0)</f>
        <v>5.7478999999999996</v>
      </c>
      <c r="K13" s="61">
        <f t="shared" si="3"/>
        <v>7</v>
      </c>
      <c r="L13" s="60">
        <f>VLOOKUP($A13,'Return Data'!$B$7:$R$2292,13,0)</f>
        <v>4.9234999999999998</v>
      </c>
      <c r="M13" s="61">
        <f t="shared" si="4"/>
        <v>7</v>
      </c>
      <c r="N13" s="60">
        <f>VLOOKUP($A13,'Return Data'!$B$7:$R$2292,17,0)</f>
        <v>3.3668999999999998</v>
      </c>
      <c r="O13" s="61">
        <f t="shared" si="5"/>
        <v>14</v>
      </c>
      <c r="P13" s="60">
        <f>VLOOKUP($A13,'Return Data'!$B$7:$R$2292,14,0)</f>
        <v>4.6588000000000003</v>
      </c>
      <c r="Q13" s="61">
        <f t="shared" si="7"/>
        <v>18</v>
      </c>
      <c r="R13" s="60">
        <f>VLOOKUP($A13,'Return Data'!$B$7:$R$2292,16,0)</f>
        <v>7.5826000000000002</v>
      </c>
      <c r="S13" s="62">
        <f t="shared" si="6"/>
        <v>11</v>
      </c>
    </row>
    <row r="14" spans="1:19" x14ac:dyDescent="0.3">
      <c r="A14" s="77" t="s">
        <v>89</v>
      </c>
      <c r="B14" s="59">
        <f>VLOOKUP($A14,'Return Data'!$B$7:$R$2292,3,0)</f>
        <v>44958</v>
      </c>
      <c r="C14" s="60">
        <f>VLOOKUP($A14,'Return Data'!$B$7:$R$2292,4,0)</f>
        <v>25.108799999999999</v>
      </c>
      <c r="D14" s="60">
        <f>VLOOKUP($A14,'Return Data'!$B$7:$R$2292,9,0)</f>
        <v>7.9863999999999997</v>
      </c>
      <c r="E14" s="61">
        <f t="shared" si="0"/>
        <v>4</v>
      </c>
      <c r="F14" s="60">
        <f>VLOOKUP($A14,'Return Data'!$B$7:$R$2292,10,0)</f>
        <v>8.1448</v>
      </c>
      <c r="G14" s="61">
        <f t="shared" si="1"/>
        <v>6</v>
      </c>
      <c r="H14" s="60">
        <f>VLOOKUP($A14,'Return Data'!$B$7:$R$2292,11,0)</f>
        <v>5.2667000000000002</v>
      </c>
      <c r="I14" s="61">
        <f t="shared" si="2"/>
        <v>14</v>
      </c>
      <c r="J14" s="60">
        <f>VLOOKUP($A14,'Return Data'!$B$7:$R$2292,12,0)</f>
        <v>4.47</v>
      </c>
      <c r="K14" s="61">
        <f t="shared" si="3"/>
        <v>10</v>
      </c>
      <c r="L14" s="60">
        <f>VLOOKUP($A14,'Return Data'!$B$7:$R$2292,13,0)</f>
        <v>3.3908999999999998</v>
      </c>
      <c r="M14" s="61">
        <f t="shared" si="4"/>
        <v>15</v>
      </c>
      <c r="N14" s="60">
        <f>VLOOKUP($A14,'Return Data'!$B$7:$R$2292,17,0)</f>
        <v>2.4746999999999999</v>
      </c>
      <c r="O14" s="61">
        <f t="shared" si="5"/>
        <v>21</v>
      </c>
      <c r="P14" s="60">
        <f>VLOOKUP($A14,'Return Data'!$B$7:$R$2292,14,0)</f>
        <v>4.4699</v>
      </c>
      <c r="Q14" s="61">
        <f t="shared" si="7"/>
        <v>22</v>
      </c>
      <c r="R14" s="60">
        <f>VLOOKUP($A14,'Return Data'!$B$7:$R$2292,16,0)</f>
        <v>6.9573999999999998</v>
      </c>
      <c r="S14" s="62">
        <f t="shared" si="6"/>
        <v>14</v>
      </c>
    </row>
    <row r="15" spans="1:19" x14ac:dyDescent="0.3">
      <c r="A15" s="77" t="s">
        <v>90</v>
      </c>
      <c r="B15" s="59">
        <f>VLOOKUP($A15,'Return Data'!$B$7:$R$2292,3,0)</f>
        <v>44958</v>
      </c>
      <c r="C15" s="60">
        <f>VLOOKUP($A15,'Return Data'!$B$7:$R$2292,4,0)</f>
        <v>2755.4436999999998</v>
      </c>
      <c r="D15" s="60">
        <f>VLOOKUP($A15,'Return Data'!$B$7:$R$2292,9,0)</f>
        <v>6.4465000000000003</v>
      </c>
      <c r="E15" s="61">
        <f t="shared" si="0"/>
        <v>16</v>
      </c>
      <c r="F15" s="60">
        <f>VLOOKUP($A15,'Return Data'!$B$7:$R$2292,10,0)</f>
        <v>6.0046999999999997</v>
      </c>
      <c r="G15" s="61">
        <f t="shared" si="1"/>
        <v>18</v>
      </c>
      <c r="H15" s="60">
        <f>VLOOKUP($A15,'Return Data'!$B$7:$R$2292,11,0)</f>
        <v>3.9451000000000001</v>
      </c>
      <c r="I15" s="61">
        <f t="shared" si="2"/>
        <v>23</v>
      </c>
      <c r="J15" s="60">
        <f>VLOOKUP($A15,'Return Data'!$B$7:$R$2292,12,0)</f>
        <v>3.0771000000000002</v>
      </c>
      <c r="K15" s="61">
        <f t="shared" si="3"/>
        <v>23</v>
      </c>
      <c r="L15" s="60">
        <f>VLOOKUP($A15,'Return Data'!$B$7:$R$2292,13,0)</f>
        <v>2.6036999999999999</v>
      </c>
      <c r="M15" s="61">
        <f t="shared" si="4"/>
        <v>20</v>
      </c>
      <c r="N15" s="60">
        <f>VLOOKUP($A15,'Return Data'!$B$7:$R$2292,17,0)</f>
        <v>2.9584999999999999</v>
      </c>
      <c r="O15" s="61">
        <f t="shared" si="5"/>
        <v>18</v>
      </c>
      <c r="P15" s="60">
        <f>VLOOKUP($A15,'Return Data'!$B$7:$R$2292,14,0)</f>
        <v>5.4260000000000002</v>
      </c>
      <c r="Q15" s="61">
        <f t="shared" si="7"/>
        <v>14</v>
      </c>
      <c r="R15" s="60">
        <f>VLOOKUP($A15,'Return Data'!$B$7:$R$2292,16,0)</f>
        <v>6.6490999999999998</v>
      </c>
      <c r="S15" s="62">
        <f t="shared" si="6"/>
        <v>15</v>
      </c>
    </row>
    <row r="16" spans="1:19" x14ac:dyDescent="0.3">
      <c r="A16" s="77" t="s">
        <v>92</v>
      </c>
      <c r="B16" s="59">
        <f>VLOOKUP($A16,'Return Data'!$B$7:$R$2292,3,0)</f>
        <v>0</v>
      </c>
      <c r="C16" s="60">
        <f>VLOOKUP($A16,'Return Data'!$B$7:$R$2292,4,0)</f>
        <v>0</v>
      </c>
      <c r="D16" s="60">
        <f>VLOOKUP($A16,'Return Data'!$B$7:$R$2292,9,0)</f>
        <v>0</v>
      </c>
      <c r="E16" s="61">
        <f t="shared" si="0"/>
        <v>24</v>
      </c>
      <c r="F16" s="60">
        <f>VLOOKUP($A16,'Return Data'!$B$7:$R$2292,10,0)</f>
        <v>0</v>
      </c>
      <c r="G16" s="61">
        <f t="shared" si="1"/>
        <v>24</v>
      </c>
      <c r="H16" s="60">
        <f>VLOOKUP($A16,'Return Data'!$B$7:$R$2292,11,0)</f>
        <v>0</v>
      </c>
      <c r="I16" s="61">
        <f t="shared" si="2"/>
        <v>24</v>
      </c>
      <c r="J16" s="60">
        <f>VLOOKUP($A16,'Return Data'!$B$7:$R$2292,12,0)</f>
        <v>0</v>
      </c>
      <c r="K16" s="61">
        <f t="shared" si="3"/>
        <v>24</v>
      </c>
      <c r="L16" s="60">
        <f>VLOOKUP($A16,'Return Data'!$B$7:$R$2292,13,0)</f>
        <v>0</v>
      </c>
      <c r="M16" s="61">
        <f t="shared" si="4"/>
        <v>24</v>
      </c>
      <c r="N16" s="60">
        <f>VLOOKUP($A16,'Return Data'!$B$7:$R$2292,17,0)</f>
        <v>0</v>
      </c>
      <c r="O16" s="61">
        <f t="shared" si="5"/>
        <v>24</v>
      </c>
      <c r="P16" s="60">
        <f>VLOOKUP($A16,'Return Data'!$B$7:$R$2292,14,0)</f>
        <v>0</v>
      </c>
      <c r="Q16" s="61">
        <f t="shared" si="7"/>
        <v>24</v>
      </c>
      <c r="R16" s="60">
        <f>VLOOKUP($A16,'Return Data'!$B$7:$R$2292,16,0)</f>
        <v>0</v>
      </c>
      <c r="S16" s="62">
        <f t="shared" si="6"/>
        <v>24</v>
      </c>
    </row>
    <row r="17" spans="1:19" x14ac:dyDescent="0.3">
      <c r="A17" s="77" t="s">
        <v>93</v>
      </c>
      <c r="B17" s="59">
        <f>VLOOKUP($A17,'Return Data'!$B$7:$R$2292,3,0)</f>
        <v>44958</v>
      </c>
      <c r="C17" s="60">
        <f>VLOOKUP($A17,'Return Data'!$B$7:$R$2292,4,0)</f>
        <v>74.900000000000006</v>
      </c>
      <c r="D17" s="60">
        <f>VLOOKUP($A17,'Return Data'!$B$7:$R$2292,9,0)</f>
        <v>6.8796999999999997</v>
      </c>
      <c r="E17" s="61">
        <f t="shared" si="0"/>
        <v>13</v>
      </c>
      <c r="F17" s="60">
        <f>VLOOKUP($A17,'Return Data'!$B$7:$R$2292,10,0)</f>
        <v>6.4965000000000002</v>
      </c>
      <c r="G17" s="61">
        <f t="shared" si="1"/>
        <v>15</v>
      </c>
      <c r="H17" s="60">
        <f>VLOOKUP($A17,'Return Data'!$B$7:$R$2292,11,0)</f>
        <v>5.6073000000000004</v>
      </c>
      <c r="I17" s="61">
        <f t="shared" si="2"/>
        <v>8</v>
      </c>
      <c r="J17" s="60">
        <f>VLOOKUP($A17,'Return Data'!$B$7:$R$2292,12,0)</f>
        <v>4.1287000000000003</v>
      </c>
      <c r="K17" s="61">
        <f t="shared" si="3"/>
        <v>13</v>
      </c>
      <c r="L17" s="60">
        <f>VLOOKUP($A17,'Return Data'!$B$7:$R$2292,13,0)</f>
        <v>3.0257000000000001</v>
      </c>
      <c r="M17" s="61">
        <f t="shared" si="4"/>
        <v>16</v>
      </c>
      <c r="N17" s="60">
        <f>VLOOKUP($A17,'Return Data'!$B$7:$R$2292,17,0)</f>
        <v>5.0434999999999999</v>
      </c>
      <c r="O17" s="61">
        <f t="shared" si="5"/>
        <v>4</v>
      </c>
      <c r="P17" s="60">
        <f>VLOOKUP($A17,'Return Data'!$B$7:$R$2292,14,0)</f>
        <v>5.9844999999999997</v>
      </c>
      <c r="Q17" s="61">
        <f t="shared" si="7"/>
        <v>6</v>
      </c>
      <c r="R17" s="60">
        <f>VLOOKUP($A17,'Return Data'!$B$7:$R$2292,16,0)</f>
        <v>8.1234000000000002</v>
      </c>
      <c r="S17" s="62">
        <f t="shared" si="6"/>
        <v>2</v>
      </c>
    </row>
    <row r="18" spans="1:19" x14ac:dyDescent="0.3">
      <c r="A18" s="77" t="s">
        <v>94</v>
      </c>
      <c r="B18" s="59">
        <f>VLOOKUP($A18,'Return Data'!$B$7:$R$2292,3,0)</f>
        <v>44958</v>
      </c>
      <c r="C18" s="60">
        <f>VLOOKUP($A18,'Return Data'!$B$7:$R$2292,4,0)</f>
        <v>74.900000000000006</v>
      </c>
      <c r="D18" s="60">
        <f>VLOOKUP($A18,'Return Data'!$B$7:$R$2292,9,0)</f>
        <v>6.8796999999999997</v>
      </c>
      <c r="E18" s="61">
        <f t="shared" si="0"/>
        <v>13</v>
      </c>
      <c r="F18" s="60">
        <f>VLOOKUP($A18,'Return Data'!$B$7:$R$2292,10,0)</f>
        <v>6.4965000000000002</v>
      </c>
      <c r="G18" s="61">
        <f t="shared" si="1"/>
        <v>15</v>
      </c>
      <c r="H18" s="60">
        <f>VLOOKUP($A18,'Return Data'!$B$7:$R$2292,11,0)</f>
        <v>5.6073000000000004</v>
      </c>
      <c r="I18" s="61">
        <f t="shared" si="2"/>
        <v>8</v>
      </c>
      <c r="J18" s="60">
        <f>VLOOKUP($A18,'Return Data'!$B$7:$R$2292,12,0)</f>
        <v>4.1287000000000003</v>
      </c>
      <c r="K18" s="61">
        <f t="shared" si="3"/>
        <v>13</v>
      </c>
      <c r="L18" s="60">
        <f>VLOOKUP($A18,'Return Data'!$B$7:$R$2292,13,0)</f>
        <v>3.0257000000000001</v>
      </c>
      <c r="M18" s="61">
        <f t="shared" si="4"/>
        <v>16</v>
      </c>
      <c r="N18" s="60">
        <f>VLOOKUP($A18,'Return Data'!$B$7:$R$2292,17,0)</f>
        <v>5.0434999999999999</v>
      </c>
      <c r="O18" s="61">
        <f t="shared" si="5"/>
        <v>4</v>
      </c>
      <c r="P18" s="60">
        <f>VLOOKUP($A18,'Return Data'!$B$7:$R$2292,14,0)</f>
        <v>5.9844999999999997</v>
      </c>
      <c r="Q18" s="61">
        <f t="shared" si="7"/>
        <v>6</v>
      </c>
      <c r="R18" s="60">
        <f>VLOOKUP($A18,'Return Data'!$B$7:$R$2292,16,0)</f>
        <v>8.1234000000000002</v>
      </c>
      <c r="S18" s="62">
        <f t="shared" si="6"/>
        <v>2</v>
      </c>
    </row>
    <row r="19" spans="1:19" x14ac:dyDescent="0.3">
      <c r="A19" s="77" t="s">
        <v>95</v>
      </c>
      <c r="B19" s="59">
        <f>VLOOKUP($A19,'Return Data'!$B$7:$R$2292,3,0)</f>
        <v>44958</v>
      </c>
      <c r="C19" s="60">
        <f>VLOOKUP($A19,'Return Data'!$B$7:$R$2292,4,0)</f>
        <v>74.900000000000006</v>
      </c>
      <c r="D19" s="60">
        <f>VLOOKUP($A19,'Return Data'!$B$7:$R$2292,9,0)</f>
        <v>6.8796999999999997</v>
      </c>
      <c r="E19" s="61">
        <f t="shared" si="0"/>
        <v>13</v>
      </c>
      <c r="F19" s="60">
        <f>VLOOKUP($A19,'Return Data'!$B$7:$R$2292,10,0)</f>
        <v>6.4965000000000002</v>
      </c>
      <c r="G19" s="61">
        <f t="shared" si="1"/>
        <v>15</v>
      </c>
      <c r="H19" s="60">
        <f>VLOOKUP($A19,'Return Data'!$B$7:$R$2292,11,0)</f>
        <v>5.6073000000000004</v>
      </c>
      <c r="I19" s="61">
        <f t="shared" si="2"/>
        <v>8</v>
      </c>
      <c r="J19" s="60">
        <f>VLOOKUP($A19,'Return Data'!$B$7:$R$2292,12,0)</f>
        <v>4.1287000000000003</v>
      </c>
      <c r="K19" s="61">
        <f t="shared" si="3"/>
        <v>13</v>
      </c>
      <c r="L19" s="60">
        <f>VLOOKUP($A19,'Return Data'!$B$7:$R$2292,13,0)</f>
        <v>3.0257000000000001</v>
      </c>
      <c r="M19" s="61">
        <f t="shared" si="4"/>
        <v>16</v>
      </c>
      <c r="N19" s="60">
        <f>VLOOKUP($A19,'Return Data'!$B$7:$R$2292,17,0)</f>
        <v>5.0434999999999999</v>
      </c>
      <c r="O19" s="61">
        <f t="shared" si="5"/>
        <v>4</v>
      </c>
      <c r="P19" s="60">
        <f>VLOOKUP($A19,'Return Data'!$B$7:$R$2292,14,0)</f>
        <v>5.9844999999999997</v>
      </c>
      <c r="Q19" s="61">
        <f t="shared" si="7"/>
        <v>6</v>
      </c>
      <c r="R19" s="60">
        <f>VLOOKUP($A19,'Return Data'!$B$7:$R$2292,16,0)</f>
        <v>8.1234000000000002</v>
      </c>
      <c r="S19" s="62">
        <f t="shared" si="6"/>
        <v>2</v>
      </c>
    </row>
    <row r="20" spans="1:19" x14ac:dyDescent="0.3">
      <c r="A20" s="102" t="s">
        <v>2024</v>
      </c>
      <c r="B20" s="59">
        <f>VLOOKUP($A20,'Return Data'!$B$7:$R$2292,3,0)</f>
        <v>44958</v>
      </c>
      <c r="C20" s="60">
        <f>VLOOKUP($A20,'Return Data'!$B$7:$R$2292,4,0)</f>
        <v>24.659400000000002</v>
      </c>
      <c r="D20" s="60">
        <f>VLOOKUP($A20,'Return Data'!$B$7:$R$2292,9,0)</f>
        <v>7.2098000000000004</v>
      </c>
      <c r="E20" s="61">
        <f t="shared" si="0"/>
        <v>8</v>
      </c>
      <c r="F20" s="60">
        <f>VLOOKUP($A20,'Return Data'!$B$7:$R$2292,10,0)</f>
        <v>5.5136000000000003</v>
      </c>
      <c r="G20" s="61">
        <f t="shared" si="1"/>
        <v>20</v>
      </c>
      <c r="H20" s="60">
        <f>VLOOKUP($A20,'Return Data'!$B$7:$R$2292,11,0)</f>
        <v>4.1867999999999999</v>
      </c>
      <c r="I20" s="61">
        <f t="shared" si="2"/>
        <v>21</v>
      </c>
      <c r="J20" s="60">
        <f>VLOOKUP($A20,'Return Data'!$B$7:$R$2292,12,0)</f>
        <v>4.2766999999999999</v>
      </c>
      <c r="K20" s="61">
        <f t="shared" si="3"/>
        <v>12</v>
      </c>
      <c r="L20" s="60">
        <f>VLOOKUP($A20,'Return Data'!$B$7:$R$2292,13,0)</f>
        <v>3.7294999999999998</v>
      </c>
      <c r="M20" s="61">
        <f t="shared" si="4"/>
        <v>12</v>
      </c>
      <c r="N20" s="60">
        <f>VLOOKUP($A20,'Return Data'!$B$7:$R$2292,17,0)</f>
        <v>2.7254</v>
      </c>
      <c r="O20" s="61">
        <f t="shared" si="5"/>
        <v>19</v>
      </c>
      <c r="P20" s="60">
        <f>VLOOKUP($A20,'Return Data'!$B$7:$R$2292,14,0)</f>
        <v>4.6962999999999999</v>
      </c>
      <c r="Q20" s="61">
        <f t="shared" si="7"/>
        <v>17</v>
      </c>
      <c r="R20" s="60">
        <f>VLOOKUP($A20,'Return Data'!$B$7:$R$2292,16,0)</f>
        <v>5.6452</v>
      </c>
      <c r="S20" s="62">
        <f t="shared" si="6"/>
        <v>22</v>
      </c>
    </row>
    <row r="21" spans="1:19" x14ac:dyDescent="0.3">
      <c r="A21" s="77" t="s">
        <v>96</v>
      </c>
      <c r="B21" s="59">
        <f>VLOOKUP($A21,'Return Data'!$B$7:$R$2292,3,0)</f>
        <v>0</v>
      </c>
      <c r="C21" s="60">
        <f>VLOOKUP($A21,'Return Data'!$B$7:$R$2292,4,0)</f>
        <v>0</v>
      </c>
      <c r="D21" s="60">
        <f>VLOOKUP($A21,'Return Data'!$B$7:$R$2292,9,0)</f>
        <v>0</v>
      </c>
      <c r="E21" s="61">
        <f t="shared" si="0"/>
        <v>24</v>
      </c>
      <c r="F21" s="60">
        <f>VLOOKUP($A21,'Return Data'!$B$7:$R$2292,10,0)</f>
        <v>0</v>
      </c>
      <c r="G21" s="61">
        <f t="shared" si="1"/>
        <v>24</v>
      </c>
      <c r="H21" s="60">
        <f>VLOOKUP($A21,'Return Data'!$B$7:$R$2292,11,0)</f>
        <v>0</v>
      </c>
      <c r="I21" s="61">
        <f t="shared" si="2"/>
        <v>24</v>
      </c>
      <c r="J21" s="60">
        <f>VLOOKUP($A21,'Return Data'!$B$7:$R$2292,12,0)</f>
        <v>0</v>
      </c>
      <c r="K21" s="61">
        <f t="shared" si="3"/>
        <v>24</v>
      </c>
      <c r="L21" s="60">
        <f>VLOOKUP($A21,'Return Data'!$B$7:$R$2292,13,0)</f>
        <v>0</v>
      </c>
      <c r="M21" s="61">
        <f t="shared" si="4"/>
        <v>24</v>
      </c>
      <c r="N21" s="60">
        <f>VLOOKUP($A21,'Return Data'!$B$7:$R$2292,17,0)</f>
        <v>0</v>
      </c>
      <c r="O21" s="61">
        <f t="shared" si="5"/>
        <v>24</v>
      </c>
      <c r="P21" s="60">
        <f>VLOOKUP($A21,'Return Data'!$B$7:$R$2292,14,0)</f>
        <v>0</v>
      </c>
      <c r="Q21" s="61">
        <f t="shared" si="7"/>
        <v>24</v>
      </c>
      <c r="R21" s="60">
        <f>VLOOKUP($A21,'Return Data'!$B$7:$R$2292,16,0)</f>
        <v>0</v>
      </c>
      <c r="S21" s="62">
        <f t="shared" si="6"/>
        <v>24</v>
      </c>
    </row>
    <row r="22" spans="1:19" x14ac:dyDescent="0.3">
      <c r="A22" s="77" t="s">
        <v>97</v>
      </c>
      <c r="B22" s="59">
        <f>VLOOKUP($A22,'Return Data'!$B$7:$R$2292,3,0)</f>
        <v>44958</v>
      </c>
      <c r="C22" s="60">
        <f>VLOOKUP($A22,'Return Data'!$B$7:$R$2292,4,0)</f>
        <v>30.5138</v>
      </c>
      <c r="D22" s="60">
        <f>VLOOKUP($A22,'Return Data'!$B$7:$R$2292,9,0)</f>
        <v>6.2112999999999996</v>
      </c>
      <c r="E22" s="61">
        <f t="shared" si="0"/>
        <v>18</v>
      </c>
      <c r="F22" s="60">
        <f>VLOOKUP($A22,'Return Data'!$B$7:$R$2292,10,0)</f>
        <v>6.7854000000000001</v>
      </c>
      <c r="G22" s="61">
        <f t="shared" si="1"/>
        <v>14</v>
      </c>
      <c r="H22" s="60">
        <f>VLOOKUP($A22,'Return Data'!$B$7:$R$2292,11,0)</f>
        <v>7.1348000000000003</v>
      </c>
      <c r="I22" s="61">
        <f t="shared" si="2"/>
        <v>4</v>
      </c>
      <c r="J22" s="60">
        <f>VLOOKUP($A22,'Return Data'!$B$7:$R$2292,12,0)</f>
        <v>6.1638999999999999</v>
      </c>
      <c r="K22" s="61">
        <f t="shared" si="3"/>
        <v>4</v>
      </c>
      <c r="L22" s="60">
        <f>VLOOKUP($A22,'Return Data'!$B$7:$R$2292,13,0)</f>
        <v>5.875</v>
      </c>
      <c r="M22" s="61">
        <f t="shared" si="4"/>
        <v>4</v>
      </c>
      <c r="N22" s="60">
        <f>VLOOKUP($A22,'Return Data'!$B$7:$R$2292,17,0)</f>
        <v>4.8315999999999999</v>
      </c>
      <c r="O22" s="61">
        <f t="shared" si="5"/>
        <v>8</v>
      </c>
      <c r="P22" s="60">
        <f>VLOOKUP($A22,'Return Data'!$B$7:$R$2292,14,0)</f>
        <v>6.7873999999999999</v>
      </c>
      <c r="Q22" s="61">
        <f t="shared" si="7"/>
        <v>2</v>
      </c>
      <c r="R22" s="60">
        <f>VLOOKUP($A22,'Return Data'!$B$7:$R$2292,16,0)</f>
        <v>8.9309999999999992</v>
      </c>
      <c r="S22" s="62">
        <f t="shared" si="6"/>
        <v>1</v>
      </c>
    </row>
    <row r="23" spans="1:19" x14ac:dyDescent="0.3">
      <c r="A23" s="77" t="s">
        <v>98</v>
      </c>
      <c r="B23" s="59">
        <f>VLOOKUP($A23,'Return Data'!$B$7:$R$2292,3,0)</f>
        <v>0</v>
      </c>
      <c r="C23" s="60">
        <f>VLOOKUP($A23,'Return Data'!$B$7:$R$2292,4,0)</f>
        <v>0</v>
      </c>
      <c r="D23" s="60">
        <f>VLOOKUP($A23,'Return Data'!$B$7:$R$2292,9,0)</f>
        <v>0</v>
      </c>
      <c r="E23" s="61">
        <f t="shared" si="0"/>
        <v>24</v>
      </c>
      <c r="F23" s="60">
        <f>VLOOKUP($A23,'Return Data'!$B$7:$R$2292,10,0)</f>
        <v>0</v>
      </c>
      <c r="G23" s="61">
        <f t="shared" si="1"/>
        <v>24</v>
      </c>
      <c r="H23" s="60">
        <f>VLOOKUP($A23,'Return Data'!$B$7:$R$2292,11,0)</f>
        <v>0</v>
      </c>
      <c r="I23" s="61">
        <f t="shared" si="2"/>
        <v>24</v>
      </c>
      <c r="J23" s="60">
        <f>VLOOKUP($A23,'Return Data'!$B$7:$R$2292,12,0)</f>
        <v>0</v>
      </c>
      <c r="K23" s="61">
        <f t="shared" si="3"/>
        <v>24</v>
      </c>
      <c r="L23" s="60">
        <f>VLOOKUP($A23,'Return Data'!$B$7:$R$2292,13,0)</f>
        <v>0</v>
      </c>
      <c r="M23" s="61">
        <f t="shared" si="4"/>
        <v>24</v>
      </c>
      <c r="N23" s="60">
        <f>VLOOKUP($A23,'Return Data'!$B$7:$R$2292,17,0)</f>
        <v>0</v>
      </c>
      <c r="O23" s="61">
        <f t="shared" si="5"/>
        <v>24</v>
      </c>
      <c r="P23" s="60">
        <f>VLOOKUP($A23,'Return Data'!$B$7:$R$2292,14,0)</f>
        <v>0</v>
      </c>
      <c r="Q23" s="61">
        <f t="shared" si="7"/>
        <v>24</v>
      </c>
      <c r="R23" s="60">
        <f>VLOOKUP($A23,'Return Data'!$B$7:$R$2292,16,0)</f>
        <v>0</v>
      </c>
      <c r="S23" s="62">
        <f t="shared" si="6"/>
        <v>24</v>
      </c>
    </row>
    <row r="24" spans="1:19" x14ac:dyDescent="0.3">
      <c r="A24" s="77" t="s">
        <v>99</v>
      </c>
      <c r="B24" s="59">
        <f>VLOOKUP($A24,'Return Data'!$B$7:$R$2292,3,0)</f>
        <v>44958</v>
      </c>
      <c r="C24" s="60">
        <f>VLOOKUP($A24,'Return Data'!$B$7:$R$2292,4,0)</f>
        <v>28.415099999999999</v>
      </c>
      <c r="D24" s="60">
        <f>VLOOKUP($A24,'Return Data'!$B$7:$R$2292,9,0)</f>
        <v>10.7812</v>
      </c>
      <c r="E24" s="61">
        <f t="shared" si="0"/>
        <v>1</v>
      </c>
      <c r="F24" s="60">
        <f>VLOOKUP($A24,'Return Data'!$B$7:$R$2292,10,0)</f>
        <v>9.0629000000000008</v>
      </c>
      <c r="G24" s="61">
        <f t="shared" si="1"/>
        <v>3</v>
      </c>
      <c r="H24" s="60">
        <f>VLOOKUP($A24,'Return Data'!$B$7:$R$2292,11,0)</f>
        <v>4.4081000000000001</v>
      </c>
      <c r="I24" s="61">
        <f t="shared" si="2"/>
        <v>19</v>
      </c>
      <c r="J24" s="60">
        <f>VLOOKUP($A24,'Return Data'!$B$7:$R$2292,12,0)</f>
        <v>3.1438999999999999</v>
      </c>
      <c r="K24" s="61">
        <f t="shared" si="3"/>
        <v>21</v>
      </c>
      <c r="L24" s="60">
        <f>VLOOKUP($A24,'Return Data'!$B$7:$R$2292,13,0)</f>
        <v>2.4306999999999999</v>
      </c>
      <c r="M24" s="61">
        <f t="shared" si="4"/>
        <v>22</v>
      </c>
      <c r="N24" s="60">
        <f>VLOOKUP($A24,'Return Data'!$B$7:$R$2292,17,0)</f>
        <v>2.5339</v>
      </c>
      <c r="O24" s="61">
        <f t="shared" si="5"/>
        <v>20</v>
      </c>
      <c r="P24" s="60">
        <f>VLOOKUP($A24,'Return Data'!$B$7:$R$2292,14,0)</f>
        <v>5.3041</v>
      </c>
      <c r="Q24" s="61">
        <f t="shared" si="7"/>
        <v>15</v>
      </c>
      <c r="R24" s="60">
        <f>VLOOKUP($A24,'Return Data'!$B$7:$R$2292,16,0)</f>
        <v>7.6439000000000004</v>
      </c>
      <c r="S24" s="62">
        <f t="shared" si="6"/>
        <v>8</v>
      </c>
    </row>
    <row r="25" spans="1:19" x14ac:dyDescent="0.3">
      <c r="A25" s="77" t="s">
        <v>100</v>
      </c>
      <c r="B25" s="59">
        <f>VLOOKUP($A25,'Return Data'!$B$7:$R$2292,3,0)</f>
        <v>44958</v>
      </c>
      <c r="C25" s="60">
        <f>VLOOKUP($A25,'Return Data'!$B$7:$R$2292,4,0)</f>
        <v>18.432700000000001</v>
      </c>
      <c r="D25" s="60">
        <f>VLOOKUP($A25,'Return Data'!$B$7:$R$2292,9,0)</f>
        <v>3.4188000000000001</v>
      </c>
      <c r="E25" s="61">
        <f t="shared" si="0"/>
        <v>22</v>
      </c>
      <c r="F25" s="60">
        <f>VLOOKUP($A25,'Return Data'!$B$7:$R$2292,10,0)</f>
        <v>5.1123000000000003</v>
      </c>
      <c r="G25" s="61">
        <f t="shared" si="1"/>
        <v>23</v>
      </c>
      <c r="H25" s="60">
        <f>VLOOKUP($A25,'Return Data'!$B$7:$R$2292,11,0)</f>
        <v>4.2709999999999999</v>
      </c>
      <c r="I25" s="61">
        <f t="shared" si="2"/>
        <v>20</v>
      </c>
      <c r="J25" s="60">
        <f>VLOOKUP($A25,'Return Data'!$B$7:$R$2292,12,0)</f>
        <v>3.3612000000000002</v>
      </c>
      <c r="K25" s="61">
        <f t="shared" si="3"/>
        <v>19</v>
      </c>
      <c r="L25" s="60">
        <f>VLOOKUP($A25,'Return Data'!$B$7:$R$2292,13,0)</f>
        <v>3.7456999999999998</v>
      </c>
      <c r="M25" s="61">
        <f t="shared" si="4"/>
        <v>11</v>
      </c>
      <c r="N25" s="60">
        <f>VLOOKUP($A25,'Return Data'!$B$7:$R$2292,17,0)</f>
        <v>4.9611000000000001</v>
      </c>
      <c r="O25" s="61">
        <f t="shared" si="5"/>
        <v>7</v>
      </c>
      <c r="P25" s="60">
        <f>VLOOKUP($A25,'Return Data'!$B$7:$R$2292,14,0)</f>
        <v>5.6214000000000004</v>
      </c>
      <c r="Q25" s="61">
        <f t="shared" si="7"/>
        <v>10</v>
      </c>
      <c r="R25" s="60">
        <f>VLOOKUP($A25,'Return Data'!$B$7:$R$2292,16,0)</f>
        <v>6.5678000000000001</v>
      </c>
      <c r="S25" s="62">
        <f t="shared" si="6"/>
        <v>16</v>
      </c>
    </row>
    <row r="26" spans="1:19" x14ac:dyDescent="0.3">
      <c r="A26" s="77" t="s">
        <v>101</v>
      </c>
      <c r="B26" s="59">
        <f>VLOOKUP($A26,'Return Data'!$B$7:$R$2292,3,0)</f>
        <v>44958</v>
      </c>
      <c r="C26" s="60">
        <f>VLOOKUP($A26,'Return Data'!$B$7:$R$2292,4,0)</f>
        <v>1266.4849999999999</v>
      </c>
      <c r="D26" s="60">
        <f>VLOOKUP($A26,'Return Data'!$B$7:$R$2292,9,0)</f>
        <v>8.8055000000000003</v>
      </c>
      <c r="E26" s="61">
        <f t="shared" si="0"/>
        <v>2</v>
      </c>
      <c r="F26" s="60">
        <f>VLOOKUP($A26,'Return Data'!$B$7:$R$2292,10,0)</f>
        <v>8.0100999999999996</v>
      </c>
      <c r="G26" s="61">
        <f t="shared" si="1"/>
        <v>8</v>
      </c>
      <c r="H26" s="60">
        <f>VLOOKUP($A26,'Return Data'!$B$7:$R$2292,11,0)</f>
        <v>5.8830999999999998</v>
      </c>
      <c r="I26" s="61">
        <f t="shared" si="2"/>
        <v>7</v>
      </c>
      <c r="J26" s="60">
        <f>VLOOKUP($A26,'Return Data'!$B$7:$R$2292,12,0)</f>
        <v>4.3337000000000003</v>
      </c>
      <c r="K26" s="61">
        <f t="shared" si="3"/>
        <v>11</v>
      </c>
      <c r="L26" s="60">
        <f>VLOOKUP($A26,'Return Data'!$B$7:$R$2292,13,0)</f>
        <v>3.6993999999999998</v>
      </c>
      <c r="M26" s="61">
        <f t="shared" si="4"/>
        <v>13</v>
      </c>
      <c r="N26" s="60">
        <f>VLOOKUP($A26,'Return Data'!$B$7:$R$2292,17,0)</f>
        <v>3.7858000000000001</v>
      </c>
      <c r="O26" s="61">
        <f t="shared" si="5"/>
        <v>12</v>
      </c>
      <c r="P26" s="60">
        <f>VLOOKUP($A26,'Return Data'!$B$7:$R$2292,14,0)</f>
        <v>4.5460000000000003</v>
      </c>
      <c r="Q26" s="61">
        <f t="shared" si="7"/>
        <v>19</v>
      </c>
      <c r="R26" s="60">
        <f>VLOOKUP($A26,'Return Data'!$B$7:$R$2292,16,0)</f>
        <v>5.8369999999999997</v>
      </c>
      <c r="S26" s="62">
        <f t="shared" si="6"/>
        <v>21</v>
      </c>
    </row>
    <row r="27" spans="1:19" x14ac:dyDescent="0.3">
      <c r="A27" s="77" t="s">
        <v>1941</v>
      </c>
      <c r="B27" s="59">
        <f>VLOOKUP($A27,'Return Data'!$B$7:$R$2292,3,0)</f>
        <v>44958</v>
      </c>
      <c r="C27" s="60">
        <f>VLOOKUP($A27,'Return Data'!$B$7:$R$2292,4,0)</f>
        <v>34.764600000000002</v>
      </c>
      <c r="D27" s="60">
        <f>VLOOKUP($A27,'Return Data'!$B$7:$R$2292,9,0)</f>
        <v>7.4663000000000004</v>
      </c>
      <c r="E27" s="61">
        <f t="shared" si="0"/>
        <v>7</v>
      </c>
      <c r="F27" s="60">
        <f>VLOOKUP($A27,'Return Data'!$B$7:$R$2292,10,0)</f>
        <v>7.3093000000000004</v>
      </c>
      <c r="G27" s="61">
        <f t="shared" si="1"/>
        <v>11</v>
      </c>
      <c r="H27" s="60">
        <f>VLOOKUP($A27,'Return Data'!$B$7:$R$2292,11,0)</f>
        <v>5.4097999999999997</v>
      </c>
      <c r="I27" s="61">
        <f t="shared" si="2"/>
        <v>13</v>
      </c>
      <c r="J27" s="60">
        <f>VLOOKUP($A27,'Return Data'!$B$7:$R$2292,12,0)</f>
        <v>4.8586999999999998</v>
      </c>
      <c r="K27" s="61">
        <f t="shared" si="3"/>
        <v>8</v>
      </c>
      <c r="L27" s="60">
        <f>VLOOKUP($A27,'Return Data'!$B$7:$R$2292,13,0)</f>
        <v>4.3684000000000003</v>
      </c>
      <c r="M27" s="61">
        <f t="shared" si="4"/>
        <v>8</v>
      </c>
      <c r="N27" s="60">
        <f>VLOOKUP($A27,'Return Data'!$B$7:$R$2292,17,0)</f>
        <v>4.0094000000000003</v>
      </c>
      <c r="O27" s="61">
        <f t="shared" si="5"/>
        <v>10</v>
      </c>
      <c r="P27" s="60">
        <f>VLOOKUP($A27,'Return Data'!$B$7:$R$2292,14,0)</f>
        <v>4.8201999999999998</v>
      </c>
      <c r="Q27" s="61">
        <f t="shared" si="7"/>
        <v>16</v>
      </c>
      <c r="R27" s="60">
        <f>VLOOKUP($A27,'Return Data'!$B$7:$R$2292,16,0)</f>
        <v>6.5570000000000004</v>
      </c>
      <c r="S27" s="62">
        <f t="shared" si="6"/>
        <v>17</v>
      </c>
    </row>
    <row r="28" spans="1:19" x14ac:dyDescent="0.3">
      <c r="A28" s="109" t="s">
        <v>103</v>
      </c>
      <c r="B28" s="59">
        <f>VLOOKUP($A28,'Return Data'!$B$7:$R$2292,3,0)</f>
        <v>44958</v>
      </c>
      <c r="C28" s="60">
        <f>VLOOKUP($A28,'Return Data'!$B$7:$R$2292,4,0)</f>
        <v>30.959</v>
      </c>
      <c r="D28" s="60">
        <f>VLOOKUP($A28,'Return Data'!$B$7:$R$2292,9,0)</f>
        <v>1.8179000000000001</v>
      </c>
      <c r="E28" s="61">
        <f t="shared" si="0"/>
        <v>23</v>
      </c>
      <c r="F28" s="60">
        <f>VLOOKUP($A28,'Return Data'!$B$7:$R$2292,10,0)</f>
        <v>5.2339000000000002</v>
      </c>
      <c r="G28" s="61">
        <f t="shared" si="1"/>
        <v>21</v>
      </c>
      <c r="H28" s="60">
        <f>VLOOKUP($A28,'Return Data'!$B$7:$R$2292,11,0)</f>
        <v>4.7386999999999997</v>
      </c>
      <c r="I28" s="61">
        <f t="shared" si="2"/>
        <v>17</v>
      </c>
      <c r="J28" s="60">
        <f>VLOOKUP($A28,'Return Data'!$B$7:$R$2292,12,0)</f>
        <v>3.1421999999999999</v>
      </c>
      <c r="K28" s="61">
        <f t="shared" si="3"/>
        <v>22</v>
      </c>
      <c r="L28" s="60">
        <f>VLOOKUP($A28,'Return Data'!$B$7:$R$2292,13,0)</f>
        <v>2.9218999999999999</v>
      </c>
      <c r="M28" s="61">
        <f t="shared" si="4"/>
        <v>19</v>
      </c>
      <c r="N28" s="60">
        <f>VLOOKUP($A28,'Return Data'!$B$7:$R$2292,17,0)</f>
        <v>3.2747000000000002</v>
      </c>
      <c r="O28" s="61">
        <f t="shared" si="5"/>
        <v>15</v>
      </c>
      <c r="P28" s="60">
        <f>VLOOKUP($A28,'Return Data'!$B$7:$R$2292,14,0)</f>
        <v>5.5049999999999999</v>
      </c>
      <c r="Q28" s="61">
        <f t="shared" si="7"/>
        <v>11</v>
      </c>
      <c r="R28" s="60">
        <f>VLOOKUP($A28,'Return Data'!$B$7:$R$2292,16,0)</f>
        <v>7.9945000000000004</v>
      </c>
      <c r="S28" s="62">
        <f t="shared" si="6"/>
        <v>5</v>
      </c>
    </row>
    <row r="29" spans="1:19" x14ac:dyDescent="0.3">
      <c r="A29" s="77" t="s">
        <v>105</v>
      </c>
      <c r="B29" s="59">
        <f>VLOOKUP($A29,'Return Data'!$B$7:$R$2292,3,0)</f>
        <v>44958</v>
      </c>
      <c r="C29" s="60">
        <f>VLOOKUP($A29,'Return Data'!$B$7:$R$2292,4,0)</f>
        <v>13.7605</v>
      </c>
      <c r="D29" s="60">
        <f>VLOOKUP($A29,'Return Data'!$B$7:$R$2292,9,0)</f>
        <v>5.3305999999999996</v>
      </c>
      <c r="E29" s="61">
        <f t="shared" si="0"/>
        <v>20</v>
      </c>
      <c r="F29" s="60">
        <f>VLOOKUP($A29,'Return Data'!$B$7:$R$2292,10,0)</f>
        <v>7.7545000000000002</v>
      </c>
      <c r="G29" s="61">
        <f t="shared" si="1"/>
        <v>9</v>
      </c>
      <c r="H29" s="60">
        <f>VLOOKUP($A29,'Return Data'!$B$7:$R$2292,11,0)</f>
        <v>4.5387000000000004</v>
      </c>
      <c r="I29" s="61">
        <f t="shared" si="2"/>
        <v>18</v>
      </c>
      <c r="J29" s="60">
        <f>VLOOKUP($A29,'Return Data'!$B$7:$R$2292,12,0)</f>
        <v>3.2942</v>
      </c>
      <c r="K29" s="61">
        <f t="shared" si="3"/>
        <v>20</v>
      </c>
      <c r="L29" s="60">
        <f>VLOOKUP($A29,'Return Data'!$B$7:$R$2292,13,0)</f>
        <v>2.4990999999999999</v>
      </c>
      <c r="M29" s="61">
        <f t="shared" si="4"/>
        <v>21</v>
      </c>
      <c r="N29" s="60">
        <f>VLOOKUP($A29,'Return Data'!$B$7:$R$2292,17,0)</f>
        <v>2.4716</v>
      </c>
      <c r="O29" s="61">
        <f t="shared" si="5"/>
        <v>22</v>
      </c>
      <c r="P29" s="60">
        <f>VLOOKUP($A29,'Return Data'!$B$7:$R$2292,14,0)</f>
        <v>4.5134999999999996</v>
      </c>
      <c r="Q29" s="61">
        <f t="shared" si="7"/>
        <v>20</v>
      </c>
      <c r="R29" s="60">
        <f>VLOOKUP($A29,'Return Data'!$B$7:$R$2292,16,0)</f>
        <v>5.5955000000000004</v>
      </c>
      <c r="S29" s="62">
        <f t="shared" si="6"/>
        <v>23</v>
      </c>
    </row>
    <row r="30" spans="1:19" x14ac:dyDescent="0.3">
      <c r="A30" s="77" t="s">
        <v>106</v>
      </c>
      <c r="B30" s="59">
        <f>VLOOKUP($A30,'Return Data'!$B$7:$R$2292,3,0)</f>
        <v>44958</v>
      </c>
      <c r="C30" s="60">
        <f>VLOOKUP($A30,'Return Data'!$B$7:$R$2292,4,0)</f>
        <v>30.702100000000002</v>
      </c>
      <c r="D30" s="60">
        <f>VLOOKUP($A30,'Return Data'!$B$7:$R$2292,9,0)</f>
        <v>4.0423999999999998</v>
      </c>
      <c r="E30" s="61">
        <f t="shared" si="0"/>
        <v>21</v>
      </c>
      <c r="F30" s="60">
        <f>VLOOKUP($A30,'Return Data'!$B$7:$R$2292,10,0)</f>
        <v>9.6425999999999998</v>
      </c>
      <c r="G30" s="61">
        <f t="shared" si="1"/>
        <v>1</v>
      </c>
      <c r="H30" s="60">
        <f>VLOOKUP($A30,'Return Data'!$B$7:$R$2292,11,0)</f>
        <v>6.5269000000000004</v>
      </c>
      <c r="I30" s="61">
        <f t="shared" si="2"/>
        <v>6</v>
      </c>
      <c r="J30" s="60">
        <f>VLOOKUP($A30,'Return Data'!$B$7:$R$2292,12,0)</f>
        <v>3.6665999999999999</v>
      </c>
      <c r="K30" s="61">
        <f t="shared" si="3"/>
        <v>17</v>
      </c>
      <c r="L30" s="60">
        <f>VLOOKUP($A30,'Return Data'!$B$7:$R$2292,13,0)</f>
        <v>3.8033000000000001</v>
      </c>
      <c r="M30" s="61">
        <f t="shared" si="4"/>
        <v>10</v>
      </c>
      <c r="N30" s="60">
        <f>VLOOKUP($A30,'Return Data'!$B$7:$R$2292,17,0)</f>
        <v>3.0889000000000002</v>
      </c>
      <c r="O30" s="61">
        <f t="shared" si="5"/>
        <v>16</v>
      </c>
      <c r="P30" s="60">
        <f>VLOOKUP($A30,'Return Data'!$B$7:$R$2292,14,0)</f>
        <v>5.4882999999999997</v>
      </c>
      <c r="Q30" s="61">
        <f t="shared" si="7"/>
        <v>12</v>
      </c>
      <c r="R30" s="60">
        <f>VLOOKUP($A30,'Return Data'!$B$7:$R$2292,16,0)</f>
        <v>6.3484999999999996</v>
      </c>
      <c r="S30" s="62">
        <f t="shared" si="6"/>
        <v>18</v>
      </c>
    </row>
    <row r="31" spans="1:19" x14ac:dyDescent="0.3">
      <c r="A31" s="77" t="s">
        <v>107</v>
      </c>
      <c r="B31" s="59">
        <f>VLOOKUP($A31,'Return Data'!$B$7:$R$2292,3,0)</f>
        <v>44958</v>
      </c>
      <c r="C31" s="60">
        <f>VLOOKUP($A31,'Return Data'!$B$7:$R$2292,4,0)</f>
        <v>2202.4229999999998</v>
      </c>
      <c r="D31" s="60">
        <f>VLOOKUP($A31,'Return Data'!$B$7:$R$2292,9,0)</f>
        <v>6.8986000000000001</v>
      </c>
      <c r="E31" s="61">
        <f t="shared" si="0"/>
        <v>12</v>
      </c>
      <c r="F31" s="60">
        <f>VLOOKUP($A31,'Return Data'!$B$7:$R$2292,10,0)</f>
        <v>5.1692999999999998</v>
      </c>
      <c r="G31" s="61">
        <f t="shared" si="1"/>
        <v>22</v>
      </c>
      <c r="H31" s="60">
        <f>VLOOKUP($A31,'Return Data'!$B$7:$R$2292,11,0)</f>
        <v>4.1492000000000004</v>
      </c>
      <c r="I31" s="61">
        <f t="shared" si="2"/>
        <v>22</v>
      </c>
      <c r="J31" s="60">
        <f>VLOOKUP($A31,'Return Data'!$B$7:$R$2292,12,0)</f>
        <v>3.9832000000000001</v>
      </c>
      <c r="K31" s="61">
        <f t="shared" si="3"/>
        <v>16</v>
      </c>
      <c r="L31" s="60">
        <f>VLOOKUP($A31,'Return Data'!$B$7:$R$2292,13,0)</f>
        <v>3.43</v>
      </c>
      <c r="M31" s="61">
        <f t="shared" si="4"/>
        <v>14</v>
      </c>
      <c r="N31" s="60">
        <f>VLOOKUP($A31,'Return Data'!$B$7:$R$2292,17,0)</f>
        <v>3.0093999999999999</v>
      </c>
      <c r="O31" s="61">
        <f t="shared" si="5"/>
        <v>17</v>
      </c>
      <c r="P31" s="60">
        <f>VLOOKUP($A31,'Return Data'!$B$7:$R$2292,14,0)</f>
        <v>4.5124000000000004</v>
      </c>
      <c r="Q31" s="61">
        <f t="shared" si="7"/>
        <v>21</v>
      </c>
      <c r="R31" s="60">
        <f>VLOOKUP($A31,'Return Data'!$B$7:$R$2292,16,0)</f>
        <v>7.3978000000000002</v>
      </c>
      <c r="S31" s="62">
        <f t="shared" si="6"/>
        <v>12</v>
      </c>
    </row>
    <row r="32" spans="1:19" x14ac:dyDescent="0.3">
      <c r="A32" s="77" t="s">
        <v>110</v>
      </c>
      <c r="B32" s="59">
        <f>VLOOKUP($A32,'Return Data'!$B$7:$R$2292,3,0)</f>
        <v>44958</v>
      </c>
      <c r="C32" s="60">
        <f>VLOOKUP($A32,'Return Data'!$B$7:$R$2292,4,0)</f>
        <v>17.6724</v>
      </c>
      <c r="D32" s="60">
        <f>VLOOKUP($A32,'Return Data'!$B$7:$R$2292,9,0)</f>
        <v>7.9298999999999999</v>
      </c>
      <c r="E32" s="61">
        <f t="shared" si="0"/>
        <v>6</v>
      </c>
      <c r="F32" s="60">
        <f>VLOOKUP($A32,'Return Data'!$B$7:$R$2292,10,0)</f>
        <v>9.4276999999999997</v>
      </c>
      <c r="G32" s="61">
        <f t="shared" si="1"/>
        <v>2</v>
      </c>
      <c r="H32" s="60">
        <f>VLOOKUP($A32,'Return Data'!$B$7:$R$2292,11,0)</f>
        <v>7.1931000000000003</v>
      </c>
      <c r="I32" s="61">
        <f t="shared" si="2"/>
        <v>3</v>
      </c>
      <c r="J32" s="60">
        <f>VLOOKUP($A32,'Return Data'!$B$7:$R$2292,12,0)</f>
        <v>6.0949999999999998</v>
      </c>
      <c r="K32" s="61">
        <f t="shared" si="3"/>
        <v>6</v>
      </c>
      <c r="L32" s="60">
        <f>VLOOKUP($A32,'Return Data'!$B$7:$R$2292,13,0)</f>
        <v>5.6538000000000004</v>
      </c>
      <c r="M32" s="61">
        <f t="shared" si="4"/>
        <v>5</v>
      </c>
      <c r="N32" s="60">
        <f>VLOOKUP($A32,'Return Data'!$B$7:$R$2292,17,0)</f>
        <v>4.4076000000000004</v>
      </c>
      <c r="O32" s="61">
        <f t="shared" si="5"/>
        <v>9</v>
      </c>
      <c r="P32" s="60">
        <f>VLOOKUP($A32,'Return Data'!$B$7:$R$2292,14,0)</f>
        <v>5.6707000000000001</v>
      </c>
      <c r="Q32" s="61">
        <f t="shared" si="7"/>
        <v>9</v>
      </c>
      <c r="R32" s="60">
        <f>VLOOKUP($A32,'Return Data'!$B$7:$R$2292,16,0)</f>
        <v>7.6364999999999998</v>
      </c>
      <c r="S32" s="62">
        <f t="shared" si="6"/>
        <v>9</v>
      </c>
    </row>
    <row r="33" spans="1:19" x14ac:dyDescent="0.3">
      <c r="A33" s="77" t="s">
        <v>111</v>
      </c>
      <c r="B33" s="59">
        <f>VLOOKUP($A33,'Return Data'!$B$7:$R$2292,3,0)</f>
        <v>44958</v>
      </c>
      <c r="C33" s="60">
        <f>VLOOKUP($A33,'Return Data'!$B$7:$R$2292,4,0)</f>
        <v>29.663799999999998</v>
      </c>
      <c r="D33" s="60">
        <f>VLOOKUP($A33,'Return Data'!$B$7:$R$2292,9,0)</f>
        <v>6.9942000000000002</v>
      </c>
      <c r="E33" s="61">
        <f t="shared" si="0"/>
        <v>9</v>
      </c>
      <c r="F33" s="60">
        <f>VLOOKUP($A33,'Return Data'!$B$7:$R$2292,10,0)</f>
        <v>8.1443999999999992</v>
      </c>
      <c r="G33" s="61">
        <f t="shared" si="1"/>
        <v>7</v>
      </c>
      <c r="H33" s="60">
        <f>VLOOKUP($A33,'Return Data'!$B$7:$R$2292,11,0)</f>
        <v>8.1503999999999994</v>
      </c>
      <c r="I33" s="61">
        <f t="shared" si="2"/>
        <v>1</v>
      </c>
      <c r="J33" s="60">
        <f>VLOOKUP($A33,'Return Data'!$B$7:$R$2292,12,0)</f>
        <v>6.1364000000000001</v>
      </c>
      <c r="K33" s="61">
        <f t="shared" si="3"/>
        <v>5</v>
      </c>
      <c r="L33" s="60">
        <f>VLOOKUP($A33,'Return Data'!$B$7:$R$2292,13,0)</f>
        <v>5.2262000000000004</v>
      </c>
      <c r="M33" s="61">
        <f t="shared" si="4"/>
        <v>6</v>
      </c>
      <c r="N33" s="60">
        <f>VLOOKUP($A33,'Return Data'!$B$7:$R$2292,17,0)</f>
        <v>3.7936999999999999</v>
      </c>
      <c r="O33" s="61">
        <f t="shared" si="5"/>
        <v>11</v>
      </c>
      <c r="P33" s="60">
        <f>VLOOKUP($A33,'Return Data'!$B$7:$R$2292,14,0)</f>
        <v>5.4832000000000001</v>
      </c>
      <c r="Q33" s="61">
        <f t="shared" si="7"/>
        <v>13</v>
      </c>
      <c r="R33" s="60">
        <f>VLOOKUP($A33,'Return Data'!$B$7:$R$2292,16,0)</f>
        <v>5.8689</v>
      </c>
      <c r="S33" s="62">
        <f t="shared" si="6"/>
        <v>20</v>
      </c>
    </row>
    <row r="34" spans="1:19" x14ac:dyDescent="0.3">
      <c r="A34" s="77" t="s">
        <v>113</v>
      </c>
      <c r="B34" s="59">
        <f>VLOOKUP($A34,'Return Data'!$B$7:$R$2292,3,0)</f>
        <v>44958</v>
      </c>
      <c r="C34" s="60">
        <f>VLOOKUP($A34,'Return Data'!$B$7:$R$2292,4,0)</f>
        <v>19.544499999999999</v>
      </c>
      <c r="D34" s="60">
        <f>VLOOKUP($A34,'Return Data'!$B$7:$R$2292,9,0)</f>
        <v>7.9858000000000002</v>
      </c>
      <c r="E34" s="61">
        <f t="shared" si="0"/>
        <v>5</v>
      </c>
      <c r="F34" s="60">
        <f>VLOOKUP($A34,'Return Data'!$B$7:$R$2292,10,0)</f>
        <v>7.6325000000000003</v>
      </c>
      <c r="G34" s="61">
        <f t="shared" si="1"/>
        <v>10</v>
      </c>
      <c r="H34" s="60">
        <f>VLOOKUP($A34,'Return Data'!$B$7:$R$2292,11,0)</f>
        <v>4.7484000000000002</v>
      </c>
      <c r="I34" s="61">
        <f t="shared" si="2"/>
        <v>16</v>
      </c>
      <c r="J34" s="60">
        <f>VLOOKUP($A34,'Return Data'!$B$7:$R$2292,12,0)</f>
        <v>3.4839000000000002</v>
      </c>
      <c r="K34" s="61">
        <f t="shared" si="3"/>
        <v>18</v>
      </c>
      <c r="L34" s="60">
        <f>VLOOKUP($A34,'Return Data'!$B$7:$R$2292,13,0)</f>
        <v>2.1924000000000001</v>
      </c>
      <c r="M34" s="61">
        <f t="shared" si="4"/>
        <v>23</v>
      </c>
      <c r="N34" s="60">
        <f>VLOOKUP($A34,'Return Data'!$B$7:$R$2292,17,0)</f>
        <v>2.0817000000000001</v>
      </c>
      <c r="O34" s="61">
        <f t="shared" si="5"/>
        <v>23</v>
      </c>
      <c r="P34" s="60">
        <f>VLOOKUP($A34,'Return Data'!$B$7:$R$2292,14,0)</f>
        <v>4.3289</v>
      </c>
      <c r="Q34" s="61">
        <f t="shared" si="7"/>
        <v>23</v>
      </c>
      <c r="R34" s="60">
        <f>VLOOKUP($A34,'Return Data'!$B$7:$R$2292,16,0)</f>
        <v>6.2957999999999998</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44958</v>
      </c>
      <c r="C36" s="60">
        <f>VLOOKUP($A36,'Return Data'!$B$7:$R$2292,4,0)</f>
        <v>25.882899999999999</v>
      </c>
      <c r="D36" s="60">
        <f>VLOOKUP($A36,'Return Data'!$B$7:$R$2292,9,0)</f>
        <v>5.9115000000000002</v>
      </c>
      <c r="E36" s="61">
        <f t="shared" si="0"/>
        <v>19</v>
      </c>
      <c r="F36" s="60">
        <f>VLOOKUP($A36,'Return Data'!$B$7:$R$2292,10,0)</f>
        <v>5.9842000000000004</v>
      </c>
      <c r="G36" s="61">
        <f t="shared" si="1"/>
        <v>19</v>
      </c>
      <c r="H36" s="60">
        <f>VLOOKUP($A36,'Return Data'!$B$7:$R$2292,11,0)</f>
        <v>5.1923000000000004</v>
      </c>
      <c r="I36" s="61">
        <f t="shared" si="2"/>
        <v>15</v>
      </c>
      <c r="J36" s="60">
        <f>VLOOKUP($A36,'Return Data'!$B$7:$R$2292,12,0)</f>
        <v>14.2872</v>
      </c>
      <c r="K36" s="61">
        <f t="shared" si="3"/>
        <v>1</v>
      </c>
      <c r="L36" s="60">
        <f>VLOOKUP($A36,'Return Data'!$B$7:$R$2292,13,0)</f>
        <v>11.1426</v>
      </c>
      <c r="M36" s="61">
        <f t="shared" si="4"/>
        <v>1</v>
      </c>
      <c r="N36" s="60">
        <f>VLOOKUP($A36,'Return Data'!$B$7:$R$2292,17,0)</f>
        <v>11.04</v>
      </c>
      <c r="O36" s="61">
        <f>RANK(N36,N$8:N$36,0)</f>
        <v>1</v>
      </c>
      <c r="P36" s="60">
        <f>VLOOKUP($A36,'Return Data'!$B$7:$R$2292,14,0)</f>
        <v>9.7821999999999996</v>
      </c>
      <c r="Q36" s="61">
        <f>RANK(P36,P$8:P$36,0)</f>
        <v>1</v>
      </c>
      <c r="R36" s="60">
        <f>VLOOKUP($A36,'Return Data'!$B$7:$R$2292,16,0)</f>
        <v>7.8273999999999999</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5.3433862068965521</v>
      </c>
      <c r="E38" s="83"/>
      <c r="F38" s="84">
        <f>AVERAGE(F8:F36)</f>
        <v>5.7283862068965501</v>
      </c>
      <c r="G38" s="83"/>
      <c r="H38" s="84">
        <f>AVERAGE(H8:H36)</f>
        <v>4.4012620689655186</v>
      </c>
      <c r="I38" s="83"/>
      <c r="J38" s="84">
        <f>AVERAGE(J8:J36)</f>
        <v>4.0468862068965521</v>
      </c>
      <c r="K38" s="83"/>
      <c r="L38" s="84">
        <f>AVERAGE(L8:L36)</f>
        <v>3.4019862068965523</v>
      </c>
      <c r="M38" s="83"/>
      <c r="N38" s="84">
        <f>AVERAGE(N8:N36)</f>
        <v>3.407632142857143</v>
      </c>
      <c r="O38" s="83"/>
      <c r="P38" s="84">
        <f>AVERAGE(P8:P36)</f>
        <v>4.9621499999999985</v>
      </c>
      <c r="Q38" s="83"/>
      <c r="R38" s="84">
        <f>AVERAGE(R8:R36)</f>
        <v>5.6736448275862079</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10.7812</v>
      </c>
      <c r="E40" s="87"/>
      <c r="F40" s="88">
        <f>MAX(F8:F36)</f>
        <v>9.6425999999999998</v>
      </c>
      <c r="G40" s="87"/>
      <c r="H40" s="88">
        <f>MAX(H8:H36)</f>
        <v>8.1503999999999994</v>
      </c>
      <c r="I40" s="87"/>
      <c r="J40" s="88">
        <f>MAX(J8:J36)</f>
        <v>14.2872</v>
      </c>
      <c r="K40" s="87"/>
      <c r="L40" s="88">
        <f>MAX(L8:L36)</f>
        <v>11.1426</v>
      </c>
      <c r="M40" s="87"/>
      <c r="N40" s="88">
        <f>MAX(N8:N36)</f>
        <v>11.04</v>
      </c>
      <c r="O40" s="87"/>
      <c r="P40" s="88">
        <f>MAX(P8:P36)</f>
        <v>9.7821999999999996</v>
      </c>
      <c r="Q40" s="87"/>
      <c r="R40" s="88">
        <f>MAX(R8:R36)</f>
        <v>8.9309999999999992</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1172</v>
      </c>
      <c r="B8" s="59">
        <f>VLOOKUP($A8,'Return Data'!$B$7:$R$2292,3,0)</f>
        <v>44958</v>
      </c>
      <c r="C8" s="60">
        <f>VLOOKUP($A8,'Return Data'!$B$7:$R$2292,4,0)</f>
        <v>1200.1935000000001</v>
      </c>
      <c r="D8" s="60">
        <f>VLOOKUP($A8,'Return Data'!$B$7:$R$2292,5,0)</f>
        <v>6.0925000000000002</v>
      </c>
      <c r="E8" s="61">
        <f t="shared" ref="E8:E36" si="0">RANK(D8,D$8:D$36,0)</f>
        <v>16</v>
      </c>
      <c r="F8" s="60">
        <f>VLOOKUP($A8,'Return Data'!$B$7:$R$2292,6,0)</f>
        <v>6.2823000000000002</v>
      </c>
      <c r="G8" s="61">
        <f t="shared" ref="G8:G36" si="1">RANK(F8,F$8:F$36,0)</f>
        <v>13</v>
      </c>
      <c r="H8" s="60">
        <f>VLOOKUP($A8,'Return Data'!$B$7:$R$2292,7,0)</f>
        <v>6.3390000000000004</v>
      </c>
      <c r="I8" s="61">
        <f t="shared" ref="I8:I36" si="2">RANK(H8,H$8:H$36,0)</f>
        <v>15</v>
      </c>
      <c r="J8" s="60">
        <f>VLOOKUP($A8,'Return Data'!$B$7:$R$2292,8,0)</f>
        <v>6.2891000000000004</v>
      </c>
      <c r="K8" s="61">
        <f t="shared" ref="K8:K36" si="3">RANK(J8,J$8:J$36,0)</f>
        <v>12</v>
      </c>
      <c r="L8" s="60">
        <f>VLOOKUP($A8,'Return Data'!$B$7:$R$2292,9,0)</f>
        <v>6.1212</v>
      </c>
      <c r="M8" s="61">
        <f t="shared" ref="M8:M36" si="4">RANK(L8,L$8:L$36,0)</f>
        <v>18</v>
      </c>
      <c r="N8" s="60">
        <f>VLOOKUP($A8,'Return Data'!$B$7:$R$2292,10,0)</f>
        <v>6.0189000000000004</v>
      </c>
      <c r="O8" s="61">
        <f t="shared" ref="O8:O36" si="5">RANK(N8,N$8:N$36,0)</f>
        <v>16</v>
      </c>
      <c r="P8" s="60">
        <f>VLOOKUP($A8,'Return Data'!$B$7:$R$2292,11,0)</f>
        <v>5.8009000000000004</v>
      </c>
      <c r="Q8" s="61">
        <f t="shared" ref="Q8:Q36" si="6">RANK(P8,P$8:P$36,0)</f>
        <v>16</v>
      </c>
      <c r="R8" s="60">
        <f>VLOOKUP($A8,'Return Data'!$B$7:$R$2292,12,0)</f>
        <v>5.3918999999999997</v>
      </c>
      <c r="S8" s="61">
        <f t="shared" ref="S8:S36" si="7">RANK(R8,R$8:R$36,0)</f>
        <v>15</v>
      </c>
      <c r="T8" s="60">
        <f>VLOOKUP($A8,'Return Data'!$B$7:$R$2292,13,0)</f>
        <v>4.9442000000000004</v>
      </c>
      <c r="U8" s="61">
        <f t="shared" ref="U8:U36" si="8">RANK(T8,T$8:T$36,0)</f>
        <v>12</v>
      </c>
      <c r="V8" s="60">
        <f>VLOOKUP($A8,'Return Data'!$B$7:$R$2292,17,0)</f>
        <v>4.0989000000000004</v>
      </c>
      <c r="W8" s="61">
        <f>RANK(V8,V$8:V$36,0)</f>
        <v>7</v>
      </c>
      <c r="X8" s="60">
        <f>VLOOKUP($A8,'Return Data'!$B$7:$R$2292,14,0)</f>
        <v>3.8109000000000002</v>
      </c>
      <c r="Y8" s="61">
        <f>RANK(X8,X$8:X$36,0)</f>
        <v>4</v>
      </c>
      <c r="Z8" s="60">
        <f>VLOOKUP($A8,'Return Data'!$B$7:$R$2292,16,0)</f>
        <v>4.3822000000000001</v>
      </c>
      <c r="AA8" s="62">
        <f t="shared" ref="AA8:AA36" si="9">RANK(Z8,Z$8:Z$36,0)</f>
        <v>4</v>
      </c>
    </row>
    <row r="9" spans="1:27" x14ac:dyDescent="0.3">
      <c r="A9" s="58" t="s">
        <v>1174</v>
      </c>
      <c r="B9" s="59">
        <f>VLOOKUP($A9,'Return Data'!$B$7:$R$2292,3,0)</f>
        <v>44958</v>
      </c>
      <c r="C9" s="60">
        <f>VLOOKUP($A9,'Return Data'!$B$7:$R$2292,4,0)</f>
        <v>1173.5482999999999</v>
      </c>
      <c r="D9" s="60">
        <f>VLOOKUP($A9,'Return Data'!$B$7:$R$2292,5,0)</f>
        <v>6.1250999999999998</v>
      </c>
      <c r="E9" s="61">
        <f t="shared" si="0"/>
        <v>11</v>
      </c>
      <c r="F9" s="60">
        <f>VLOOKUP($A9,'Return Data'!$B$7:$R$2292,6,0)</f>
        <v>6.3159999999999998</v>
      </c>
      <c r="G9" s="61">
        <f t="shared" si="1"/>
        <v>6</v>
      </c>
      <c r="H9" s="60">
        <f>VLOOKUP($A9,'Return Data'!$B$7:$R$2292,7,0)</f>
        <v>6.3521000000000001</v>
      </c>
      <c r="I9" s="61">
        <f t="shared" si="2"/>
        <v>11</v>
      </c>
      <c r="J9" s="60">
        <f>VLOOKUP($A9,'Return Data'!$B$7:$R$2292,8,0)</f>
        <v>6.3094000000000001</v>
      </c>
      <c r="K9" s="61">
        <f t="shared" si="3"/>
        <v>6</v>
      </c>
      <c r="L9" s="60">
        <f>VLOOKUP($A9,'Return Data'!$B$7:$R$2292,9,0)</f>
        <v>6.1547999999999998</v>
      </c>
      <c r="M9" s="61">
        <f t="shared" si="4"/>
        <v>5</v>
      </c>
      <c r="N9" s="60">
        <f>VLOOKUP($A9,'Return Data'!$B$7:$R$2292,10,0)</f>
        <v>6.0648</v>
      </c>
      <c r="O9" s="61">
        <f t="shared" si="5"/>
        <v>3</v>
      </c>
      <c r="P9" s="60">
        <f>VLOOKUP($A9,'Return Data'!$B$7:$R$2292,11,0)</f>
        <v>5.8402000000000003</v>
      </c>
      <c r="Q9" s="61">
        <f t="shared" si="6"/>
        <v>3</v>
      </c>
      <c r="R9" s="60">
        <f>VLOOKUP($A9,'Return Data'!$B$7:$R$2292,12,0)</f>
        <v>5.4283999999999999</v>
      </c>
      <c r="S9" s="61">
        <f t="shared" si="7"/>
        <v>2</v>
      </c>
      <c r="T9" s="60">
        <f>VLOOKUP($A9,'Return Data'!$B$7:$R$2292,13,0)</f>
        <v>4.9776999999999996</v>
      </c>
      <c r="U9" s="61">
        <f t="shared" si="8"/>
        <v>3</v>
      </c>
      <c r="V9" s="60">
        <f>VLOOKUP($A9,'Return Data'!$B$7:$R$2292,17,0)</f>
        <v>4.1146000000000003</v>
      </c>
      <c r="W9" s="61">
        <f>RANK(V9,V$8:V$36,0)</f>
        <v>5</v>
      </c>
      <c r="X9" s="60"/>
      <c r="Y9" s="61"/>
      <c r="Z9" s="60">
        <f>VLOOKUP($A9,'Return Data'!$B$7:$R$2292,16,0)</f>
        <v>4.2023000000000001</v>
      </c>
      <c r="AA9" s="62">
        <f t="shared" si="9"/>
        <v>11</v>
      </c>
    </row>
    <row r="10" spans="1:27" x14ac:dyDescent="0.3">
      <c r="A10" s="58" t="s">
        <v>1931</v>
      </c>
      <c r="B10" s="59">
        <f>VLOOKUP($A10,'Return Data'!$B$7:$R$2292,3,0)</f>
        <v>44958</v>
      </c>
      <c r="C10" s="60">
        <f>VLOOKUP($A10,'Return Data'!$B$7:$R$2292,4,0)</f>
        <v>1165.4074000000001</v>
      </c>
      <c r="D10" s="60">
        <f>VLOOKUP($A10,'Return Data'!$B$7:$R$2292,5,0)</f>
        <v>6.1082999999999998</v>
      </c>
      <c r="E10" s="61">
        <f t="shared" si="0"/>
        <v>14</v>
      </c>
      <c r="F10" s="60">
        <f>VLOOKUP($A10,'Return Data'!$B$7:$R$2292,6,0)</f>
        <v>6.2682000000000002</v>
      </c>
      <c r="G10" s="61">
        <f t="shared" si="1"/>
        <v>17</v>
      </c>
      <c r="H10" s="60">
        <f>VLOOKUP($A10,'Return Data'!$B$7:$R$2292,7,0)</f>
        <v>6.3356000000000003</v>
      </c>
      <c r="I10" s="61">
        <f t="shared" si="2"/>
        <v>17</v>
      </c>
      <c r="J10" s="60">
        <f>VLOOKUP($A10,'Return Data'!$B$7:$R$2292,8,0)</f>
        <v>6.2918000000000003</v>
      </c>
      <c r="K10" s="61">
        <f t="shared" si="3"/>
        <v>9</v>
      </c>
      <c r="L10" s="60">
        <f>VLOOKUP($A10,'Return Data'!$B$7:$R$2292,9,0)</f>
        <v>6.1317000000000004</v>
      </c>
      <c r="M10" s="61">
        <f t="shared" si="4"/>
        <v>14</v>
      </c>
      <c r="N10" s="60">
        <f>VLOOKUP($A10,'Return Data'!$B$7:$R$2292,10,0)</f>
        <v>6.0186999999999999</v>
      </c>
      <c r="O10" s="61">
        <f t="shared" si="5"/>
        <v>17</v>
      </c>
      <c r="P10" s="60">
        <f>VLOOKUP($A10,'Return Data'!$B$7:$R$2292,11,0)</f>
        <v>5.8048999999999999</v>
      </c>
      <c r="Q10" s="61">
        <f t="shared" si="6"/>
        <v>13</v>
      </c>
      <c r="R10" s="60">
        <f>VLOOKUP($A10,'Return Data'!$B$7:$R$2292,12,0)</f>
        <v>5.4006999999999996</v>
      </c>
      <c r="S10" s="61">
        <f t="shared" si="7"/>
        <v>10</v>
      </c>
      <c r="T10" s="60">
        <f>VLOOKUP($A10,'Return Data'!$B$7:$R$2292,13,0)</f>
        <v>4.9412000000000003</v>
      </c>
      <c r="U10" s="61">
        <f t="shared" si="8"/>
        <v>14</v>
      </c>
      <c r="V10" s="60">
        <f>VLOOKUP($A10,'Return Data'!$B$7:$R$2292,17,0)</f>
        <v>4.0879000000000003</v>
      </c>
      <c r="W10" s="61">
        <f>RANK(V10,V$8:V$36,0)</f>
        <v>11</v>
      </c>
      <c r="X10" s="60"/>
      <c r="Y10" s="61"/>
      <c r="Z10" s="60">
        <f>VLOOKUP($A10,'Return Data'!$B$7:$R$2292,16,0)</f>
        <v>4.1330999999999998</v>
      </c>
      <c r="AA10" s="62">
        <f t="shared" si="9"/>
        <v>13</v>
      </c>
    </row>
    <row r="11" spans="1:27" x14ac:dyDescent="0.3">
      <c r="A11" s="58" t="s">
        <v>1981</v>
      </c>
      <c r="B11" s="59">
        <f>VLOOKUP($A11,'Return Data'!$B$7:$R$2292,3,0)</f>
        <v>44958</v>
      </c>
      <c r="C11" s="60">
        <f>VLOOKUP($A11,'Return Data'!$B$7:$R$2292,4,0)</f>
        <v>1124.3098</v>
      </c>
      <c r="D11" s="60">
        <f>VLOOKUP($A11,'Return Data'!$B$7:$R$2292,5,0)</f>
        <v>6.1464999999999996</v>
      </c>
      <c r="E11" s="61">
        <f t="shared" si="0"/>
        <v>7</v>
      </c>
      <c r="F11" s="60">
        <f>VLOOKUP($A11,'Return Data'!$B$7:$R$2292,6,0)</f>
        <v>6.3121999999999998</v>
      </c>
      <c r="G11" s="61">
        <f t="shared" si="1"/>
        <v>7</v>
      </c>
      <c r="H11" s="60">
        <f>VLOOKUP($A11,'Return Data'!$B$7:$R$2292,7,0)</f>
        <v>6.8771000000000004</v>
      </c>
      <c r="I11" s="61">
        <f t="shared" si="2"/>
        <v>1</v>
      </c>
      <c r="J11" s="60">
        <f>VLOOKUP($A11,'Return Data'!$B$7:$R$2292,8,0)</f>
        <v>6.5529000000000002</v>
      </c>
      <c r="K11" s="61">
        <f t="shared" si="3"/>
        <v>1</v>
      </c>
      <c r="L11" s="60">
        <f>VLOOKUP($A11,'Return Data'!$B$7:$R$2292,9,0)</f>
        <v>6.3154000000000003</v>
      </c>
      <c r="M11" s="61">
        <f t="shared" si="4"/>
        <v>1</v>
      </c>
      <c r="N11" s="60">
        <f>VLOOKUP($A11,'Return Data'!$B$7:$R$2292,10,0)</f>
        <v>6.1498999999999997</v>
      </c>
      <c r="O11" s="61">
        <f t="shared" si="5"/>
        <v>1</v>
      </c>
      <c r="P11" s="60">
        <f>VLOOKUP($A11,'Return Data'!$B$7:$R$2292,11,0)</f>
        <v>5.9023000000000003</v>
      </c>
      <c r="Q11" s="61">
        <f t="shared" si="6"/>
        <v>1</v>
      </c>
      <c r="R11" s="60">
        <f>VLOOKUP($A11,'Return Data'!$B$7:$R$2292,12,0)</f>
        <v>5.4878</v>
      </c>
      <c r="S11" s="61">
        <f t="shared" si="7"/>
        <v>1</v>
      </c>
      <c r="T11" s="60">
        <f>VLOOKUP($A11,'Return Data'!$B$7:$R$2292,13,0)</f>
        <v>5.0510000000000002</v>
      </c>
      <c r="U11" s="61">
        <f t="shared" si="8"/>
        <v>1</v>
      </c>
      <c r="V11" s="60"/>
      <c r="W11" s="61"/>
      <c r="X11" s="60"/>
      <c r="Y11" s="61"/>
      <c r="Z11" s="60">
        <f>VLOOKUP($A11,'Return Data'!$B$7:$R$2292,16,0)</f>
        <v>3.96</v>
      </c>
      <c r="AA11" s="62">
        <f t="shared" si="9"/>
        <v>23</v>
      </c>
    </row>
    <row r="12" spans="1:27" x14ac:dyDescent="0.3">
      <c r="A12" s="58" t="s">
        <v>1178</v>
      </c>
      <c r="B12" s="59">
        <f>VLOOKUP($A12,'Return Data'!$B$7:$R$2292,3,0)</f>
        <v>44958</v>
      </c>
      <c r="C12" s="60">
        <f>VLOOKUP($A12,'Return Data'!$B$7:$R$2292,4,0)</f>
        <v>1148.6306999999999</v>
      </c>
      <c r="D12" s="60">
        <f>VLOOKUP($A12,'Return Data'!$B$7:$R$2292,5,0)</f>
        <v>6.0132000000000003</v>
      </c>
      <c r="E12" s="61">
        <f t="shared" si="0"/>
        <v>23</v>
      </c>
      <c r="F12" s="60">
        <f>VLOOKUP($A12,'Return Data'!$B$7:$R$2292,6,0)</f>
        <v>6.2103000000000002</v>
      </c>
      <c r="G12" s="61">
        <f t="shared" si="1"/>
        <v>23</v>
      </c>
      <c r="H12" s="60">
        <f>VLOOKUP($A12,'Return Data'!$B$7:$R$2292,7,0)</f>
        <v>6.2671000000000001</v>
      </c>
      <c r="I12" s="61">
        <f t="shared" si="2"/>
        <v>24</v>
      </c>
      <c r="J12" s="60">
        <f>VLOOKUP($A12,'Return Data'!$B$7:$R$2292,8,0)</f>
        <v>6.2267999999999999</v>
      </c>
      <c r="K12" s="61">
        <f t="shared" si="3"/>
        <v>24</v>
      </c>
      <c r="L12" s="60">
        <f>VLOOKUP($A12,'Return Data'!$B$7:$R$2292,9,0)</f>
        <v>6.1355000000000004</v>
      </c>
      <c r="M12" s="61">
        <f t="shared" si="4"/>
        <v>11</v>
      </c>
      <c r="N12" s="60">
        <f>VLOOKUP($A12,'Return Data'!$B$7:$R$2292,10,0)</f>
        <v>6.0054999999999996</v>
      </c>
      <c r="O12" s="61">
        <f t="shared" si="5"/>
        <v>20</v>
      </c>
      <c r="P12" s="60">
        <f>VLOOKUP($A12,'Return Data'!$B$7:$R$2292,11,0)</f>
        <v>5.7785000000000002</v>
      </c>
      <c r="Q12" s="61">
        <f t="shared" si="6"/>
        <v>21</v>
      </c>
      <c r="R12" s="60">
        <f>VLOOKUP($A12,'Return Data'!$B$7:$R$2292,12,0)</f>
        <v>5.3670999999999998</v>
      </c>
      <c r="S12" s="61">
        <f t="shared" si="7"/>
        <v>21</v>
      </c>
      <c r="T12" s="60">
        <f>VLOOKUP($A12,'Return Data'!$B$7:$R$2292,13,0)</f>
        <v>4.9253999999999998</v>
      </c>
      <c r="U12" s="61">
        <f t="shared" si="8"/>
        <v>18</v>
      </c>
      <c r="V12" s="60">
        <f>VLOOKUP($A12,'Return Data'!$B$7:$R$2292,17,0)</f>
        <v>4.0643000000000002</v>
      </c>
      <c r="W12" s="61">
        <f t="shared" ref="W12:W36" si="10">RANK(V12,V$8:V$36,0)</f>
        <v>20</v>
      </c>
      <c r="X12" s="60"/>
      <c r="Y12" s="61"/>
      <c r="Z12" s="60">
        <f>VLOOKUP($A12,'Return Data'!$B$7:$R$2292,16,0)</f>
        <v>3.9992000000000001</v>
      </c>
      <c r="AA12" s="62">
        <f t="shared" si="9"/>
        <v>21</v>
      </c>
    </row>
    <row r="13" spans="1:27" x14ac:dyDescent="0.3">
      <c r="A13" s="58" t="s">
        <v>1180</v>
      </c>
      <c r="B13" s="59">
        <f>VLOOKUP($A13,'Return Data'!$B$7:$R$2292,3,0)</f>
        <v>44958</v>
      </c>
      <c r="C13" s="60">
        <f>VLOOKUP($A13,'Return Data'!$B$7:$R$2292,4,0)</f>
        <v>1188.5359000000001</v>
      </c>
      <c r="D13" s="60">
        <f>VLOOKUP($A13,'Return Data'!$B$7:$R$2292,5,0)</f>
        <v>6.1460999999999997</v>
      </c>
      <c r="E13" s="61">
        <f t="shared" si="0"/>
        <v>8</v>
      </c>
      <c r="F13" s="60">
        <f>VLOOKUP($A13,'Return Data'!$B$7:$R$2292,6,0)</f>
        <v>6.3243999999999998</v>
      </c>
      <c r="G13" s="61">
        <f t="shared" si="1"/>
        <v>5</v>
      </c>
      <c r="H13" s="60">
        <f>VLOOKUP($A13,'Return Data'!$B$7:$R$2292,7,0)</f>
        <v>6.3643000000000001</v>
      </c>
      <c r="I13" s="61">
        <f t="shared" si="2"/>
        <v>5</v>
      </c>
      <c r="J13" s="60">
        <f>VLOOKUP($A13,'Return Data'!$B$7:$R$2292,8,0)</f>
        <v>6.2976000000000001</v>
      </c>
      <c r="K13" s="61">
        <f t="shared" si="3"/>
        <v>8</v>
      </c>
      <c r="L13" s="60">
        <f>VLOOKUP($A13,'Return Data'!$B$7:$R$2292,9,0)</f>
        <v>6.141</v>
      </c>
      <c r="M13" s="61">
        <f t="shared" si="4"/>
        <v>10</v>
      </c>
      <c r="N13" s="60">
        <f>VLOOKUP($A13,'Return Data'!$B$7:$R$2292,10,0)</f>
        <v>6.0415000000000001</v>
      </c>
      <c r="O13" s="61">
        <f t="shared" si="5"/>
        <v>8</v>
      </c>
      <c r="P13" s="60">
        <f>VLOOKUP($A13,'Return Data'!$B$7:$R$2292,11,0)</f>
        <v>5.8205999999999998</v>
      </c>
      <c r="Q13" s="61">
        <f t="shared" si="6"/>
        <v>6</v>
      </c>
      <c r="R13" s="60">
        <f>VLOOKUP($A13,'Return Data'!$B$7:$R$2292,12,0)</f>
        <v>5.4077000000000002</v>
      </c>
      <c r="S13" s="61">
        <f t="shared" si="7"/>
        <v>7</v>
      </c>
      <c r="T13" s="60">
        <f>VLOOKUP($A13,'Return Data'!$B$7:$R$2292,13,0)</f>
        <v>4.9570999999999996</v>
      </c>
      <c r="U13" s="61">
        <f t="shared" si="8"/>
        <v>8</v>
      </c>
      <c r="V13" s="60">
        <f>VLOOKUP($A13,'Return Data'!$B$7:$R$2292,17,0)</f>
        <v>4.0907999999999998</v>
      </c>
      <c r="W13" s="61">
        <f t="shared" si="10"/>
        <v>10</v>
      </c>
      <c r="X13" s="60">
        <f>VLOOKUP($A13,'Return Data'!$B$7:$R$2292,14,0)</f>
        <v>3.8553999999999999</v>
      </c>
      <c r="Y13" s="61">
        <f>RANK(X13,X$8:X$36,0)</f>
        <v>1</v>
      </c>
      <c r="Z13" s="60">
        <f>VLOOKUP($A13,'Return Data'!$B$7:$R$2292,16,0)</f>
        <v>4.3352000000000004</v>
      </c>
      <c r="AA13" s="62">
        <f t="shared" si="9"/>
        <v>8</v>
      </c>
    </row>
    <row r="14" spans="1:27" x14ac:dyDescent="0.3">
      <c r="A14" s="58" t="s">
        <v>1182</v>
      </c>
      <c r="B14" s="59">
        <f>VLOOKUP($A14,'Return Data'!$B$7:$R$2292,3,0)</f>
        <v>44958</v>
      </c>
      <c r="C14" s="60">
        <f>VLOOKUP($A14,'Return Data'!$B$7:$R$2292,4,0)</f>
        <v>1149.8023000000001</v>
      </c>
      <c r="D14" s="60">
        <f>VLOOKUP($A14,'Return Data'!$B$7:$R$2292,5,0)</f>
        <v>6.0166000000000004</v>
      </c>
      <c r="E14" s="61">
        <f t="shared" si="0"/>
        <v>21</v>
      </c>
      <c r="F14" s="60">
        <f>VLOOKUP($A14,'Return Data'!$B$7:$R$2292,6,0)</f>
        <v>6.2526999999999999</v>
      </c>
      <c r="G14" s="61">
        <f t="shared" si="1"/>
        <v>20</v>
      </c>
      <c r="H14" s="60">
        <f>VLOOKUP($A14,'Return Data'!$B$7:$R$2292,7,0)</f>
        <v>6.3075999999999999</v>
      </c>
      <c r="I14" s="61">
        <f t="shared" si="2"/>
        <v>19</v>
      </c>
      <c r="J14" s="60">
        <f>VLOOKUP($A14,'Return Data'!$B$7:$R$2292,8,0)</f>
        <v>6.2370999999999999</v>
      </c>
      <c r="K14" s="61">
        <f t="shared" si="3"/>
        <v>23</v>
      </c>
      <c r="L14" s="60">
        <f>VLOOKUP($A14,'Return Data'!$B$7:$R$2292,9,0)</f>
        <v>6.1052999999999997</v>
      </c>
      <c r="M14" s="61">
        <f t="shared" si="4"/>
        <v>21</v>
      </c>
      <c r="N14" s="60">
        <f>VLOOKUP($A14,'Return Data'!$B$7:$R$2292,10,0)</f>
        <v>5.9931000000000001</v>
      </c>
      <c r="O14" s="61">
        <f t="shared" si="5"/>
        <v>24</v>
      </c>
      <c r="P14" s="60">
        <f>VLOOKUP($A14,'Return Data'!$B$7:$R$2292,11,0)</f>
        <v>5.7275999999999998</v>
      </c>
      <c r="Q14" s="61">
        <f t="shared" si="6"/>
        <v>25</v>
      </c>
      <c r="R14" s="60">
        <f>VLOOKUP($A14,'Return Data'!$B$7:$R$2292,12,0)</f>
        <v>5.3189000000000002</v>
      </c>
      <c r="S14" s="61">
        <f t="shared" si="7"/>
        <v>25</v>
      </c>
      <c r="T14" s="60">
        <f>VLOOKUP($A14,'Return Data'!$B$7:$R$2292,13,0)</f>
        <v>4.8653000000000004</v>
      </c>
      <c r="U14" s="61">
        <f t="shared" si="8"/>
        <v>25</v>
      </c>
      <c r="V14" s="60">
        <f>VLOOKUP($A14,'Return Data'!$B$7:$R$2292,17,0)</f>
        <v>4.0248999999999997</v>
      </c>
      <c r="W14" s="61">
        <f t="shared" si="10"/>
        <v>24</v>
      </c>
      <c r="X14" s="60"/>
      <c r="Y14" s="61"/>
      <c r="Z14" s="60">
        <f>VLOOKUP($A14,'Return Data'!$B$7:$R$2292,16,0)</f>
        <v>4.0305</v>
      </c>
      <c r="AA14" s="62">
        <f t="shared" si="9"/>
        <v>17</v>
      </c>
    </row>
    <row r="15" spans="1:27" x14ac:dyDescent="0.3">
      <c r="A15" s="58" t="s">
        <v>1185</v>
      </c>
      <c r="B15" s="59">
        <f>VLOOKUP($A15,'Return Data'!$B$7:$R$2292,3,0)</f>
        <v>44958</v>
      </c>
      <c r="C15" s="60">
        <f>VLOOKUP($A15,'Return Data'!$B$7:$R$2292,4,0)</f>
        <v>1158.5971</v>
      </c>
      <c r="D15" s="60">
        <f>VLOOKUP($A15,'Return Data'!$B$7:$R$2292,5,0)</f>
        <v>5.9583000000000004</v>
      </c>
      <c r="E15" s="61">
        <f t="shared" si="0"/>
        <v>25</v>
      </c>
      <c r="F15" s="60">
        <f>VLOOKUP($A15,'Return Data'!$B$7:$R$2292,6,0)</f>
        <v>6.1788999999999996</v>
      </c>
      <c r="G15" s="61">
        <f t="shared" si="1"/>
        <v>25</v>
      </c>
      <c r="H15" s="60">
        <f>VLOOKUP($A15,'Return Data'!$B$7:$R$2292,7,0)</f>
        <v>6.2195</v>
      </c>
      <c r="I15" s="61">
        <f t="shared" si="2"/>
        <v>25</v>
      </c>
      <c r="J15" s="60">
        <f>VLOOKUP($A15,'Return Data'!$B$7:$R$2292,8,0)</f>
        <v>6.1879999999999997</v>
      </c>
      <c r="K15" s="61">
        <f t="shared" si="3"/>
        <v>25</v>
      </c>
      <c r="L15" s="60">
        <f>VLOOKUP($A15,'Return Data'!$B$7:$R$2292,9,0)</f>
        <v>6.0974000000000004</v>
      </c>
      <c r="M15" s="61">
        <f t="shared" si="4"/>
        <v>24</v>
      </c>
      <c r="N15" s="60">
        <f>VLOOKUP($A15,'Return Data'!$B$7:$R$2292,10,0)</f>
        <v>5.97</v>
      </c>
      <c r="O15" s="61">
        <f t="shared" si="5"/>
        <v>25</v>
      </c>
      <c r="P15" s="60">
        <f>VLOOKUP($A15,'Return Data'!$B$7:$R$2292,11,0)</f>
        <v>5.7565999999999997</v>
      </c>
      <c r="Q15" s="61">
        <f t="shared" si="6"/>
        <v>24</v>
      </c>
      <c r="R15" s="60">
        <f>VLOOKUP($A15,'Return Data'!$B$7:$R$2292,12,0)</f>
        <v>5.3452000000000002</v>
      </c>
      <c r="S15" s="61">
        <f t="shared" si="7"/>
        <v>24</v>
      </c>
      <c r="T15" s="60">
        <f>VLOOKUP($A15,'Return Data'!$B$7:$R$2292,13,0)</f>
        <v>4.8944999999999999</v>
      </c>
      <c r="U15" s="61">
        <f t="shared" si="8"/>
        <v>24</v>
      </c>
      <c r="V15" s="60">
        <f>VLOOKUP($A15,'Return Data'!$B$7:$R$2292,17,0)</f>
        <v>4.0350999999999999</v>
      </c>
      <c r="W15" s="61">
        <f t="shared" si="10"/>
        <v>23</v>
      </c>
      <c r="X15" s="60"/>
      <c r="Y15" s="61"/>
      <c r="Z15" s="60">
        <f>VLOOKUP($A15,'Return Data'!$B$7:$R$2292,16,0)</f>
        <v>4.0148999999999999</v>
      </c>
      <c r="AA15" s="62">
        <f t="shared" si="9"/>
        <v>19</v>
      </c>
    </row>
    <row r="16" spans="1:27" x14ac:dyDescent="0.3">
      <c r="A16" s="58" t="s">
        <v>1187</v>
      </c>
      <c r="B16" s="59">
        <f>VLOOKUP($A16,'Return Data'!$B$7:$R$2292,3,0)</f>
        <v>44958</v>
      </c>
      <c r="C16" s="60">
        <f>VLOOKUP($A16,'Return Data'!$B$7:$R$2292,4,0)</f>
        <v>3295.1190999999999</v>
      </c>
      <c r="D16" s="60">
        <f>VLOOKUP($A16,'Return Data'!$B$7:$R$2292,5,0)</f>
        <v>6.1143999999999998</v>
      </c>
      <c r="E16" s="61">
        <f t="shared" si="0"/>
        <v>12</v>
      </c>
      <c r="F16" s="60">
        <f>VLOOKUP($A16,'Return Data'!$B$7:$R$2292,6,0)</f>
        <v>6.2568999999999999</v>
      </c>
      <c r="G16" s="61">
        <f t="shared" si="1"/>
        <v>19</v>
      </c>
      <c r="H16" s="60">
        <f>VLOOKUP($A16,'Return Data'!$B$7:$R$2292,7,0)</f>
        <v>6.3068</v>
      </c>
      <c r="I16" s="61">
        <f t="shared" si="2"/>
        <v>20</v>
      </c>
      <c r="J16" s="60">
        <f>VLOOKUP($A16,'Return Data'!$B$7:$R$2292,8,0)</f>
        <v>6.2538</v>
      </c>
      <c r="K16" s="61">
        <f t="shared" si="3"/>
        <v>21</v>
      </c>
      <c r="L16" s="60">
        <f>VLOOKUP($A16,'Return Data'!$B$7:$R$2292,9,0)</f>
        <v>6.0995999999999997</v>
      </c>
      <c r="M16" s="61">
        <f t="shared" si="4"/>
        <v>23</v>
      </c>
      <c r="N16" s="60">
        <f>VLOOKUP($A16,'Return Data'!$B$7:$R$2292,10,0)</f>
        <v>5.9941000000000004</v>
      </c>
      <c r="O16" s="61">
        <f t="shared" si="5"/>
        <v>23</v>
      </c>
      <c r="P16" s="60">
        <f>VLOOKUP($A16,'Return Data'!$B$7:$R$2292,11,0)</f>
        <v>5.7670000000000003</v>
      </c>
      <c r="Q16" s="61">
        <f t="shared" si="6"/>
        <v>23</v>
      </c>
      <c r="R16" s="60">
        <f>VLOOKUP($A16,'Return Data'!$B$7:$R$2292,12,0)</f>
        <v>5.3559999999999999</v>
      </c>
      <c r="S16" s="61">
        <f t="shared" si="7"/>
        <v>23</v>
      </c>
      <c r="T16" s="60">
        <f>VLOOKUP($A16,'Return Data'!$B$7:$R$2292,13,0)</f>
        <v>4.9015000000000004</v>
      </c>
      <c r="U16" s="61">
        <f t="shared" si="8"/>
        <v>23</v>
      </c>
      <c r="V16" s="60">
        <f>VLOOKUP($A16,'Return Data'!$B$7:$R$2292,17,0)</f>
        <v>4.0526999999999997</v>
      </c>
      <c r="W16" s="61">
        <f t="shared" si="10"/>
        <v>22</v>
      </c>
      <c r="X16" s="60">
        <f>VLOOKUP($A16,'Return Data'!$B$7:$R$2292,14,0)</f>
        <v>3.7656000000000001</v>
      </c>
      <c r="Y16" s="61">
        <f>RANK(X16,X$8:X$36,0)</f>
        <v>9</v>
      </c>
      <c r="Z16" s="60">
        <f>VLOOKUP($A16,'Return Data'!$B$7:$R$2292,16,0)</f>
        <v>5.9175000000000004</v>
      </c>
      <c r="AA16" s="62">
        <f t="shared" si="9"/>
        <v>3</v>
      </c>
    </row>
    <row r="17" spans="1:27" x14ac:dyDescent="0.3">
      <c r="A17" s="58" t="s">
        <v>1188</v>
      </c>
      <c r="B17" s="59">
        <f>VLOOKUP($A17,'Return Data'!$B$7:$R$2292,3,0)</f>
        <v>44958</v>
      </c>
      <c r="C17" s="60">
        <f>VLOOKUP($A17,'Return Data'!$B$7:$R$2292,4,0)</f>
        <v>1161.116</v>
      </c>
      <c r="D17" s="60">
        <f>VLOOKUP($A17,'Return Data'!$B$7:$R$2292,5,0)</f>
        <v>6.3132999999999999</v>
      </c>
      <c r="E17" s="61">
        <f t="shared" si="0"/>
        <v>1</v>
      </c>
      <c r="F17" s="60">
        <f>VLOOKUP($A17,'Return Data'!$B$7:$R$2292,6,0)</f>
        <v>6.3395999999999999</v>
      </c>
      <c r="G17" s="61">
        <f t="shared" si="1"/>
        <v>2</v>
      </c>
      <c r="H17" s="60">
        <f>VLOOKUP($A17,'Return Data'!$B$7:$R$2292,7,0)</f>
        <v>6.3536000000000001</v>
      </c>
      <c r="I17" s="61">
        <f t="shared" si="2"/>
        <v>9</v>
      </c>
      <c r="J17" s="60">
        <f>VLOOKUP($A17,'Return Data'!$B$7:$R$2292,8,0)</f>
        <v>6.2910000000000004</v>
      </c>
      <c r="K17" s="61">
        <f t="shared" si="3"/>
        <v>10</v>
      </c>
      <c r="L17" s="60">
        <f>VLOOKUP($A17,'Return Data'!$B$7:$R$2292,9,0)</f>
        <v>6.1536999999999997</v>
      </c>
      <c r="M17" s="61">
        <f t="shared" si="4"/>
        <v>6</v>
      </c>
      <c r="N17" s="60">
        <f>VLOOKUP($A17,'Return Data'!$B$7:$R$2292,10,0)</f>
        <v>6.0601000000000003</v>
      </c>
      <c r="O17" s="61">
        <f t="shared" si="5"/>
        <v>5</v>
      </c>
      <c r="P17" s="60">
        <f>VLOOKUP($A17,'Return Data'!$B$7:$R$2292,11,0)</f>
        <v>5.8244999999999996</v>
      </c>
      <c r="Q17" s="61">
        <f t="shared" si="6"/>
        <v>4</v>
      </c>
      <c r="R17" s="60">
        <f>VLOOKUP($A17,'Return Data'!$B$7:$R$2292,12,0)</f>
        <v>5.4105999999999996</v>
      </c>
      <c r="S17" s="61">
        <f t="shared" si="7"/>
        <v>6</v>
      </c>
      <c r="T17" s="60">
        <f>VLOOKUP($A17,'Return Data'!$B$7:$R$2292,13,0)</f>
        <v>4.9683000000000002</v>
      </c>
      <c r="U17" s="61">
        <f t="shared" si="8"/>
        <v>5</v>
      </c>
      <c r="V17" s="60">
        <f>VLOOKUP($A17,'Return Data'!$B$7:$R$2292,17,0)</f>
        <v>4.1326999999999998</v>
      </c>
      <c r="W17" s="61">
        <f t="shared" si="10"/>
        <v>1</v>
      </c>
      <c r="X17" s="60"/>
      <c r="Y17" s="61"/>
      <c r="Z17" s="60">
        <f>VLOOKUP($A17,'Return Data'!$B$7:$R$2292,16,0)</f>
        <v>4.1139000000000001</v>
      </c>
      <c r="AA17" s="62">
        <f t="shared" si="9"/>
        <v>15</v>
      </c>
    </row>
    <row r="18" spans="1:27" x14ac:dyDescent="0.3">
      <c r="A18" s="58" t="s">
        <v>1191</v>
      </c>
      <c r="B18" s="59">
        <f>VLOOKUP($A18,'Return Data'!$B$7:$R$2292,3,0)</f>
        <v>44958</v>
      </c>
      <c r="C18" s="60">
        <f>VLOOKUP($A18,'Return Data'!$B$7:$R$2292,4,0)</f>
        <v>1196.2864999999999</v>
      </c>
      <c r="D18" s="60">
        <f>VLOOKUP($A18,'Return Data'!$B$7:$R$2292,5,0)</f>
        <v>6.2222999999999997</v>
      </c>
      <c r="E18" s="61">
        <f t="shared" si="0"/>
        <v>2</v>
      </c>
      <c r="F18" s="60">
        <f>VLOOKUP($A18,'Return Data'!$B$7:$R$2292,6,0)</f>
        <v>6.3048000000000002</v>
      </c>
      <c r="G18" s="61">
        <f t="shared" si="1"/>
        <v>9</v>
      </c>
      <c r="H18" s="60">
        <f>VLOOKUP($A18,'Return Data'!$B$7:$R$2292,7,0)</f>
        <v>6.3619000000000003</v>
      </c>
      <c r="I18" s="61">
        <f t="shared" si="2"/>
        <v>7</v>
      </c>
      <c r="J18" s="60">
        <f>VLOOKUP($A18,'Return Data'!$B$7:$R$2292,8,0)</f>
        <v>6.2892999999999999</v>
      </c>
      <c r="K18" s="61">
        <f t="shared" si="3"/>
        <v>11</v>
      </c>
      <c r="L18" s="60">
        <f>VLOOKUP($A18,'Return Data'!$B$7:$R$2292,9,0)</f>
        <v>6.1247999999999996</v>
      </c>
      <c r="M18" s="61">
        <f t="shared" si="4"/>
        <v>17</v>
      </c>
      <c r="N18" s="60">
        <f>VLOOKUP($A18,'Return Data'!$B$7:$R$2292,10,0)</f>
        <v>6.0128000000000004</v>
      </c>
      <c r="O18" s="61">
        <f t="shared" si="5"/>
        <v>18</v>
      </c>
      <c r="P18" s="60">
        <f>VLOOKUP($A18,'Return Data'!$B$7:$R$2292,11,0)</f>
        <v>5.7900999999999998</v>
      </c>
      <c r="Q18" s="61">
        <f t="shared" si="6"/>
        <v>18</v>
      </c>
      <c r="R18" s="60">
        <f>VLOOKUP($A18,'Return Data'!$B$7:$R$2292,12,0)</f>
        <v>5.3783000000000003</v>
      </c>
      <c r="S18" s="61">
        <f t="shared" si="7"/>
        <v>18</v>
      </c>
      <c r="T18" s="60">
        <f>VLOOKUP($A18,'Return Data'!$B$7:$R$2292,13,0)</f>
        <v>4.9314999999999998</v>
      </c>
      <c r="U18" s="61">
        <f t="shared" si="8"/>
        <v>17</v>
      </c>
      <c r="V18" s="60">
        <f>VLOOKUP($A18,'Return Data'!$B$7:$R$2292,17,0)</f>
        <v>4.0730000000000004</v>
      </c>
      <c r="W18" s="61">
        <f t="shared" si="10"/>
        <v>17</v>
      </c>
      <c r="X18" s="60">
        <f>VLOOKUP($A18,'Return Data'!$B$7:$R$2292,14,0)</f>
        <v>3.7839</v>
      </c>
      <c r="Y18" s="61">
        <f>RANK(X18,X$8:X$36,0)</f>
        <v>8</v>
      </c>
      <c r="Z18" s="60">
        <f>VLOOKUP($A18,'Return Data'!$B$7:$R$2292,16,0)</f>
        <v>4.3383000000000003</v>
      </c>
      <c r="AA18" s="62">
        <f t="shared" si="9"/>
        <v>6</v>
      </c>
    </row>
    <row r="19" spans="1:27" x14ac:dyDescent="0.3">
      <c r="A19" s="58" t="s">
        <v>1192</v>
      </c>
      <c r="B19" s="59">
        <f>VLOOKUP($A19,'Return Data'!$B$7:$R$2292,3,0)</f>
        <v>44958</v>
      </c>
      <c r="C19" s="60">
        <f>VLOOKUP($A19,'Return Data'!$B$7:$R$2292,4,0)</f>
        <v>1183.607</v>
      </c>
      <c r="D19" s="60">
        <f>VLOOKUP($A19,'Return Data'!$B$7:$R$2292,5,0)</f>
        <v>6.0545</v>
      </c>
      <c r="E19" s="61">
        <f t="shared" si="0"/>
        <v>19</v>
      </c>
      <c r="F19" s="60">
        <f>VLOOKUP($A19,'Return Data'!$B$7:$R$2292,6,0)</f>
        <v>6.2582000000000004</v>
      </c>
      <c r="G19" s="61">
        <f t="shared" si="1"/>
        <v>18</v>
      </c>
      <c r="H19" s="60">
        <f>VLOOKUP($A19,'Return Data'!$B$7:$R$2292,7,0)</f>
        <v>6.3529</v>
      </c>
      <c r="I19" s="61">
        <f t="shared" si="2"/>
        <v>10</v>
      </c>
      <c r="J19" s="60">
        <f>VLOOKUP($A19,'Return Data'!$B$7:$R$2292,8,0)</f>
        <v>6.3064</v>
      </c>
      <c r="K19" s="61">
        <f t="shared" si="3"/>
        <v>7</v>
      </c>
      <c r="L19" s="60">
        <f>VLOOKUP($A19,'Return Data'!$B$7:$R$2292,9,0)</f>
        <v>6.1497000000000002</v>
      </c>
      <c r="M19" s="61">
        <f t="shared" si="4"/>
        <v>7</v>
      </c>
      <c r="N19" s="60">
        <f>VLOOKUP($A19,'Return Data'!$B$7:$R$2292,10,0)</f>
        <v>6.0415999999999999</v>
      </c>
      <c r="O19" s="61">
        <f t="shared" si="5"/>
        <v>6</v>
      </c>
      <c r="P19" s="60">
        <f>VLOOKUP($A19,'Return Data'!$B$7:$R$2292,11,0)</f>
        <v>5.8114999999999997</v>
      </c>
      <c r="Q19" s="61">
        <f t="shared" si="6"/>
        <v>9</v>
      </c>
      <c r="R19" s="60">
        <f>VLOOKUP($A19,'Return Data'!$B$7:$R$2292,12,0)</f>
        <v>5.3986000000000001</v>
      </c>
      <c r="S19" s="61">
        <f t="shared" si="7"/>
        <v>12</v>
      </c>
      <c r="T19" s="60">
        <f>VLOOKUP($A19,'Return Data'!$B$7:$R$2292,13,0)</f>
        <v>4.9463999999999997</v>
      </c>
      <c r="U19" s="61">
        <f t="shared" si="8"/>
        <v>11</v>
      </c>
      <c r="V19" s="60">
        <f>VLOOKUP($A19,'Return Data'!$B$7:$R$2292,17,0)</f>
        <v>4.0801999999999996</v>
      </c>
      <c r="W19" s="61">
        <f t="shared" si="10"/>
        <v>16</v>
      </c>
      <c r="X19" s="60">
        <f>VLOOKUP($A19,'Return Data'!$B$7:$R$2292,14,0)</f>
        <v>3.7863000000000002</v>
      </c>
      <c r="Y19" s="61">
        <f>RANK(X19,X$8:X$36,0)</f>
        <v>6</v>
      </c>
      <c r="Z19" s="60">
        <f>VLOOKUP($A19,'Return Data'!$B$7:$R$2292,16,0)</f>
        <v>4.2595000000000001</v>
      </c>
      <c r="AA19" s="62">
        <f t="shared" si="9"/>
        <v>9</v>
      </c>
    </row>
    <row r="20" spans="1:27" x14ac:dyDescent="0.3">
      <c r="A20" s="58" t="s">
        <v>1194</v>
      </c>
      <c r="B20" s="59">
        <f>VLOOKUP($A20,'Return Data'!$B$7:$R$2292,3,0)</f>
        <v>44958</v>
      </c>
      <c r="C20" s="60">
        <f>VLOOKUP($A20,'Return Data'!$B$7:$R$2292,4,0)</f>
        <v>1148.1822999999999</v>
      </c>
      <c r="D20" s="60">
        <f>VLOOKUP($A20,'Return Data'!$B$7:$R$2292,5,0)</f>
        <v>5.4177</v>
      </c>
      <c r="E20" s="61">
        <f t="shared" si="0"/>
        <v>27</v>
      </c>
      <c r="F20" s="60">
        <f>VLOOKUP($A20,'Return Data'!$B$7:$R$2292,6,0)</f>
        <v>5.6971999999999996</v>
      </c>
      <c r="G20" s="61">
        <f t="shared" si="1"/>
        <v>27</v>
      </c>
      <c r="H20" s="60">
        <f>VLOOKUP($A20,'Return Data'!$B$7:$R$2292,7,0)</f>
        <v>5.8311999999999999</v>
      </c>
      <c r="I20" s="61">
        <f t="shared" si="2"/>
        <v>27</v>
      </c>
      <c r="J20" s="60">
        <f>VLOOKUP($A20,'Return Data'!$B$7:$R$2292,8,0)</f>
        <v>5.8464</v>
      </c>
      <c r="K20" s="61">
        <f t="shared" si="3"/>
        <v>27</v>
      </c>
      <c r="L20" s="60">
        <f>VLOOKUP($A20,'Return Data'!$B$7:$R$2292,9,0)</f>
        <v>5.9969000000000001</v>
      </c>
      <c r="M20" s="61">
        <f t="shared" si="4"/>
        <v>27</v>
      </c>
      <c r="N20" s="60">
        <f>VLOOKUP($A20,'Return Data'!$B$7:$R$2292,10,0)</f>
        <v>5.7835999999999999</v>
      </c>
      <c r="O20" s="61">
        <f t="shared" si="5"/>
        <v>27</v>
      </c>
      <c r="P20" s="60">
        <f>VLOOKUP($A20,'Return Data'!$B$7:$R$2292,11,0)</f>
        <v>5.5979999999999999</v>
      </c>
      <c r="Q20" s="61">
        <f t="shared" si="6"/>
        <v>27</v>
      </c>
      <c r="R20" s="60">
        <f>VLOOKUP($A20,'Return Data'!$B$7:$R$2292,12,0)</f>
        <v>5.2302999999999997</v>
      </c>
      <c r="S20" s="61">
        <f t="shared" si="7"/>
        <v>27</v>
      </c>
      <c r="T20" s="60">
        <f>VLOOKUP($A20,'Return Data'!$B$7:$R$2292,13,0)</f>
        <v>4.7864000000000004</v>
      </c>
      <c r="U20" s="61">
        <f t="shared" si="8"/>
        <v>27</v>
      </c>
      <c r="V20" s="60">
        <f>VLOOKUP($A20,'Return Data'!$B$7:$R$2292,17,0)</f>
        <v>3.9691000000000001</v>
      </c>
      <c r="W20" s="61">
        <f t="shared" si="10"/>
        <v>26</v>
      </c>
      <c r="X20" s="60"/>
      <c r="Y20" s="61"/>
      <c r="Z20" s="60">
        <f>VLOOKUP($A20,'Return Data'!$B$7:$R$2292,16,0)</f>
        <v>3.9434999999999998</v>
      </c>
      <c r="AA20" s="62">
        <f t="shared" si="9"/>
        <v>24</v>
      </c>
    </row>
    <row r="21" spans="1:27" x14ac:dyDescent="0.3">
      <c r="A21" s="58" t="s">
        <v>1196</v>
      </c>
      <c r="B21" s="59">
        <f>VLOOKUP($A21,'Return Data'!$B$7:$R$2292,3,0)</f>
        <v>44958</v>
      </c>
      <c r="C21" s="60">
        <f>VLOOKUP($A21,'Return Data'!$B$7:$R$2292,4,0)</f>
        <v>1121.4572000000001</v>
      </c>
      <c r="D21" s="60">
        <f>VLOOKUP($A21,'Return Data'!$B$7:$R$2292,5,0)</f>
        <v>5.9863999999999997</v>
      </c>
      <c r="E21" s="61">
        <f t="shared" si="0"/>
        <v>24</v>
      </c>
      <c r="F21" s="60">
        <f>VLOOKUP($A21,'Return Data'!$B$7:$R$2292,6,0)</f>
        <v>6.2153</v>
      </c>
      <c r="G21" s="61">
        <f t="shared" si="1"/>
        <v>22</v>
      </c>
      <c r="H21" s="60">
        <f>VLOOKUP($A21,'Return Data'!$B$7:$R$2292,7,0)</f>
        <v>6.2994000000000003</v>
      </c>
      <c r="I21" s="61">
        <f t="shared" si="2"/>
        <v>22</v>
      </c>
      <c r="J21" s="60">
        <f>VLOOKUP($A21,'Return Data'!$B$7:$R$2292,8,0)</f>
        <v>6.2553999999999998</v>
      </c>
      <c r="K21" s="61">
        <f t="shared" si="3"/>
        <v>20</v>
      </c>
      <c r="L21" s="60">
        <f>VLOOKUP($A21,'Return Data'!$B$7:$R$2292,9,0)</f>
        <v>6.0972</v>
      </c>
      <c r="M21" s="61">
        <f t="shared" si="4"/>
        <v>25</v>
      </c>
      <c r="N21" s="60">
        <f>VLOOKUP($A21,'Return Data'!$B$7:$R$2292,10,0)</f>
        <v>6.0027999999999997</v>
      </c>
      <c r="O21" s="61">
        <f t="shared" si="5"/>
        <v>21</v>
      </c>
      <c r="P21" s="60">
        <f>VLOOKUP($A21,'Return Data'!$B$7:$R$2292,11,0)</f>
        <v>5.7832999999999997</v>
      </c>
      <c r="Q21" s="61">
        <f t="shared" si="6"/>
        <v>20</v>
      </c>
      <c r="R21" s="60">
        <f>VLOOKUP($A21,'Return Data'!$B$7:$R$2292,12,0)</f>
        <v>5.3781999999999996</v>
      </c>
      <c r="S21" s="61">
        <f t="shared" si="7"/>
        <v>19</v>
      </c>
      <c r="T21" s="60">
        <f>VLOOKUP($A21,'Return Data'!$B$7:$R$2292,13,0)</f>
        <v>4.9253999999999998</v>
      </c>
      <c r="U21" s="61">
        <f t="shared" si="8"/>
        <v>18</v>
      </c>
      <c r="V21" s="60">
        <f>VLOOKUP($A21,'Return Data'!$B$7:$R$2292,17,0)</f>
        <v>4.0704000000000002</v>
      </c>
      <c r="W21" s="61">
        <f t="shared" si="10"/>
        <v>18</v>
      </c>
      <c r="X21" s="60"/>
      <c r="Y21" s="61"/>
      <c r="Z21" s="60">
        <f>VLOOKUP($A21,'Return Data'!$B$7:$R$2292,16,0)</f>
        <v>3.8062999999999998</v>
      </c>
      <c r="AA21" s="62">
        <f t="shared" si="9"/>
        <v>27</v>
      </c>
    </row>
    <row r="22" spans="1:27" x14ac:dyDescent="0.3">
      <c r="A22" s="58" t="s">
        <v>1198</v>
      </c>
      <c r="B22" s="59">
        <f>VLOOKUP($A22,'Return Data'!$B$7:$R$2292,3,0)</f>
        <v>44958</v>
      </c>
      <c r="C22" s="60">
        <f>VLOOKUP($A22,'Return Data'!$B$7:$R$2292,4,0)</f>
        <v>1131.0101</v>
      </c>
      <c r="D22" s="60">
        <f>VLOOKUP($A22,'Return Data'!$B$7:$R$2292,5,0)</f>
        <v>5.7389000000000001</v>
      </c>
      <c r="E22" s="61">
        <f t="shared" si="0"/>
        <v>26</v>
      </c>
      <c r="F22" s="60">
        <f>VLOOKUP($A22,'Return Data'!$B$7:$R$2292,6,0)</f>
        <v>6.0045000000000002</v>
      </c>
      <c r="G22" s="61">
        <f t="shared" si="1"/>
        <v>26</v>
      </c>
      <c r="H22" s="60">
        <f>VLOOKUP($A22,'Return Data'!$B$7:$R$2292,7,0)</f>
        <v>6.1676000000000002</v>
      </c>
      <c r="I22" s="61">
        <f t="shared" si="2"/>
        <v>26</v>
      </c>
      <c r="J22" s="60">
        <f>VLOOKUP($A22,'Return Data'!$B$7:$R$2292,8,0)</f>
        <v>6.1577000000000002</v>
      </c>
      <c r="K22" s="61">
        <f t="shared" si="3"/>
        <v>26</v>
      </c>
      <c r="L22" s="60">
        <f>VLOOKUP($A22,'Return Data'!$B$7:$R$2292,9,0)</f>
        <v>6.0693000000000001</v>
      </c>
      <c r="M22" s="61">
        <f t="shared" si="4"/>
        <v>26</v>
      </c>
      <c r="N22" s="60">
        <f>VLOOKUP($A22,'Return Data'!$B$7:$R$2292,10,0)</f>
        <v>5.9311999999999996</v>
      </c>
      <c r="O22" s="61">
        <f t="shared" si="5"/>
        <v>26</v>
      </c>
      <c r="P22" s="60">
        <f>VLOOKUP($A22,'Return Data'!$B$7:$R$2292,11,0)</f>
        <v>5.6662999999999997</v>
      </c>
      <c r="Q22" s="61">
        <f t="shared" si="6"/>
        <v>26</v>
      </c>
      <c r="R22" s="60">
        <f>VLOOKUP($A22,'Return Data'!$B$7:$R$2292,12,0)</f>
        <v>5.2599</v>
      </c>
      <c r="S22" s="61">
        <f t="shared" si="7"/>
        <v>26</v>
      </c>
      <c r="T22" s="60">
        <f>VLOOKUP($A22,'Return Data'!$B$7:$R$2292,13,0)</f>
        <v>4.8380000000000001</v>
      </c>
      <c r="U22" s="61">
        <f t="shared" si="8"/>
        <v>26</v>
      </c>
      <c r="V22" s="60">
        <f>VLOOKUP($A22,'Return Data'!$B$7:$R$2292,17,0)</f>
        <v>4.0023999999999997</v>
      </c>
      <c r="W22" s="61">
        <f t="shared" si="10"/>
        <v>25</v>
      </c>
      <c r="X22" s="60"/>
      <c r="Y22" s="61"/>
      <c r="Z22" s="60">
        <f>VLOOKUP($A22,'Return Data'!$B$7:$R$2292,16,0)</f>
        <v>3.8285999999999998</v>
      </c>
      <c r="AA22" s="62">
        <f t="shared" si="9"/>
        <v>26</v>
      </c>
    </row>
    <row r="23" spans="1:27" x14ac:dyDescent="0.3">
      <c r="A23" s="58" t="s">
        <v>1200</v>
      </c>
      <c r="B23" s="59">
        <f>VLOOKUP($A23,'Return Data'!$B$7:$R$2292,3,0)</f>
        <v>44958</v>
      </c>
      <c r="C23" s="60">
        <f>VLOOKUP($A23,'Return Data'!$B$7:$R$2292,4,0)</f>
        <v>1127.7553</v>
      </c>
      <c r="D23" s="60">
        <f>VLOOKUP($A23,'Return Data'!$B$7:$R$2292,5,0)</f>
        <v>6.0500999999999996</v>
      </c>
      <c r="E23" s="61">
        <f t="shared" si="0"/>
        <v>20</v>
      </c>
      <c r="F23" s="60">
        <f>VLOOKUP($A23,'Return Data'!$B$7:$R$2292,6,0)</f>
        <v>6.2270000000000003</v>
      </c>
      <c r="G23" s="61">
        <f t="shared" si="1"/>
        <v>21</v>
      </c>
      <c r="H23" s="60">
        <f>VLOOKUP($A23,'Return Data'!$B$7:$R$2292,7,0)</f>
        <v>6.2999000000000001</v>
      </c>
      <c r="I23" s="61">
        <f t="shared" si="2"/>
        <v>21</v>
      </c>
      <c r="J23" s="60">
        <f>VLOOKUP($A23,'Return Data'!$B$7:$R$2292,8,0)</f>
        <v>6.2557</v>
      </c>
      <c r="K23" s="61">
        <f t="shared" si="3"/>
        <v>19</v>
      </c>
      <c r="L23" s="60">
        <f>VLOOKUP($A23,'Return Data'!$B$7:$R$2292,9,0)</f>
        <v>6.1193999999999997</v>
      </c>
      <c r="M23" s="61">
        <f t="shared" si="4"/>
        <v>19</v>
      </c>
      <c r="N23" s="60">
        <f>VLOOKUP($A23,'Return Data'!$B$7:$R$2292,10,0)</f>
        <v>6.0060000000000002</v>
      </c>
      <c r="O23" s="61">
        <f t="shared" si="5"/>
        <v>19</v>
      </c>
      <c r="P23" s="60">
        <f>VLOOKUP($A23,'Return Data'!$B$7:$R$2292,11,0)</f>
        <v>5.7884000000000002</v>
      </c>
      <c r="Q23" s="61">
        <f t="shared" si="6"/>
        <v>19</v>
      </c>
      <c r="R23" s="60">
        <f>VLOOKUP($A23,'Return Data'!$B$7:$R$2292,12,0)</f>
        <v>5.3747999999999996</v>
      </c>
      <c r="S23" s="61">
        <f t="shared" si="7"/>
        <v>20</v>
      </c>
      <c r="T23" s="60">
        <f>VLOOKUP($A23,'Return Data'!$B$7:$R$2292,13,0)</f>
        <v>4.9225000000000003</v>
      </c>
      <c r="U23" s="61">
        <f t="shared" si="8"/>
        <v>21</v>
      </c>
      <c r="V23" s="60">
        <f>VLOOKUP($A23,'Return Data'!$B$7:$R$2292,17,0)</f>
        <v>4.0922999999999998</v>
      </c>
      <c r="W23" s="61">
        <f t="shared" si="10"/>
        <v>9</v>
      </c>
      <c r="X23" s="60"/>
      <c r="Y23" s="61"/>
      <c r="Z23" s="60">
        <f>VLOOKUP($A23,'Return Data'!$B$7:$R$2292,16,0)</f>
        <v>3.8691</v>
      </c>
      <c r="AA23" s="62">
        <f t="shared" si="9"/>
        <v>25</v>
      </c>
    </row>
    <row r="24" spans="1:27" x14ac:dyDescent="0.3">
      <c r="A24" s="58" t="s">
        <v>1202</v>
      </c>
      <c r="B24" s="59">
        <f>VLOOKUP($A24,'Return Data'!$B$7:$R$2292,3,0)</f>
        <v>44958</v>
      </c>
      <c r="C24" s="60">
        <f>VLOOKUP($A24,'Return Data'!$B$7:$R$2292,4,0)</f>
        <v>1183.6909000000001</v>
      </c>
      <c r="D24" s="60">
        <f>VLOOKUP($A24,'Return Data'!$B$7:$R$2292,5,0)</f>
        <v>6.1528</v>
      </c>
      <c r="E24" s="61">
        <f t="shared" si="0"/>
        <v>6</v>
      </c>
      <c r="F24" s="60">
        <f>VLOOKUP($A24,'Return Data'!$B$7:$R$2292,6,0)</f>
        <v>6.3430999999999997</v>
      </c>
      <c r="G24" s="61">
        <f t="shared" si="1"/>
        <v>1</v>
      </c>
      <c r="H24" s="60">
        <f>VLOOKUP($A24,'Return Data'!$B$7:$R$2292,7,0)</f>
        <v>6.3639000000000001</v>
      </c>
      <c r="I24" s="61">
        <f t="shared" si="2"/>
        <v>6</v>
      </c>
      <c r="J24" s="60">
        <f>VLOOKUP($A24,'Return Data'!$B$7:$R$2292,8,0)</f>
        <v>6.3101000000000003</v>
      </c>
      <c r="K24" s="61">
        <f t="shared" si="3"/>
        <v>5</v>
      </c>
      <c r="L24" s="60">
        <f>VLOOKUP($A24,'Return Data'!$B$7:$R$2292,9,0)</f>
        <v>6.1336000000000004</v>
      </c>
      <c r="M24" s="61">
        <f t="shared" si="4"/>
        <v>12</v>
      </c>
      <c r="N24" s="60">
        <f>VLOOKUP($A24,'Return Data'!$B$7:$R$2292,10,0)</f>
        <v>6.0351999999999997</v>
      </c>
      <c r="O24" s="61">
        <f t="shared" si="5"/>
        <v>9</v>
      </c>
      <c r="P24" s="60">
        <f>VLOOKUP($A24,'Return Data'!$B$7:$R$2292,11,0)</f>
        <v>5.8114999999999997</v>
      </c>
      <c r="Q24" s="61">
        <f t="shared" si="6"/>
        <v>9</v>
      </c>
      <c r="R24" s="60">
        <f>VLOOKUP($A24,'Return Data'!$B$7:$R$2292,12,0)</f>
        <v>5.4004000000000003</v>
      </c>
      <c r="S24" s="61">
        <f t="shared" si="7"/>
        <v>11</v>
      </c>
      <c r="T24" s="60">
        <f>VLOOKUP($A24,'Return Data'!$B$7:$R$2292,13,0)</f>
        <v>4.9516999999999998</v>
      </c>
      <c r="U24" s="61">
        <f t="shared" si="8"/>
        <v>9</v>
      </c>
      <c r="V24" s="60">
        <f>VLOOKUP($A24,'Return Data'!$B$7:$R$2292,17,0)</f>
        <v>4.0820999999999996</v>
      </c>
      <c r="W24" s="61">
        <f t="shared" si="10"/>
        <v>15</v>
      </c>
      <c r="X24" s="60">
        <f>VLOOKUP($A24,'Return Data'!$B$7:$R$2292,14,0)</f>
        <v>3.7913000000000001</v>
      </c>
      <c r="Y24" s="61">
        <f>RANK(X24,X$8:X$36,0)</f>
        <v>5</v>
      </c>
      <c r="Z24" s="60">
        <f>VLOOKUP($A24,'Return Data'!$B$7:$R$2292,16,0)</f>
        <v>4.2525000000000004</v>
      </c>
      <c r="AA24" s="62">
        <f t="shared" si="9"/>
        <v>10</v>
      </c>
    </row>
    <row r="25" spans="1:27" x14ac:dyDescent="0.3">
      <c r="A25" s="58" t="s">
        <v>1204</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1206</v>
      </c>
      <c r="B26" s="59">
        <f>VLOOKUP($A26,'Return Data'!$B$7:$R$2292,3,0)</f>
        <v>44958</v>
      </c>
      <c r="C26" s="60">
        <f>VLOOKUP($A26,'Return Data'!$B$7:$R$2292,4,0)</f>
        <v>1150.4571000000001</v>
      </c>
      <c r="D26" s="60">
        <f>VLOOKUP($A26,'Return Data'!$B$7:$R$2292,5,0)</f>
        <v>6.0163000000000002</v>
      </c>
      <c r="E26" s="61">
        <f t="shared" si="0"/>
        <v>22</v>
      </c>
      <c r="F26" s="60">
        <f>VLOOKUP($A26,'Return Data'!$B$7:$R$2292,6,0)</f>
        <v>6.2057000000000002</v>
      </c>
      <c r="G26" s="61">
        <f t="shared" si="1"/>
        <v>24</v>
      </c>
      <c r="H26" s="60">
        <f>VLOOKUP($A26,'Return Data'!$B$7:$R$2292,7,0)</f>
        <v>6.2789999999999999</v>
      </c>
      <c r="I26" s="61">
        <f t="shared" si="2"/>
        <v>23</v>
      </c>
      <c r="J26" s="60">
        <f>VLOOKUP($A26,'Return Data'!$B$7:$R$2292,8,0)</f>
        <v>6.2455999999999996</v>
      </c>
      <c r="K26" s="61">
        <f t="shared" si="3"/>
        <v>22</v>
      </c>
      <c r="L26" s="60">
        <f>VLOOKUP($A26,'Return Data'!$B$7:$R$2292,9,0)</f>
        <v>6.13</v>
      </c>
      <c r="M26" s="61">
        <f t="shared" si="4"/>
        <v>15</v>
      </c>
      <c r="N26" s="60">
        <f>VLOOKUP($A26,'Return Data'!$B$7:$R$2292,10,0)</f>
        <v>6.0312999999999999</v>
      </c>
      <c r="O26" s="61">
        <f t="shared" si="5"/>
        <v>12</v>
      </c>
      <c r="P26" s="60">
        <f>VLOOKUP($A26,'Return Data'!$B$7:$R$2292,11,0)</f>
        <v>5.8052999999999999</v>
      </c>
      <c r="Q26" s="61">
        <f t="shared" si="6"/>
        <v>12</v>
      </c>
      <c r="R26" s="60">
        <f>VLOOKUP($A26,'Return Data'!$B$7:$R$2292,12,0)</f>
        <v>5.4153000000000002</v>
      </c>
      <c r="S26" s="61">
        <f t="shared" si="7"/>
        <v>4</v>
      </c>
      <c r="T26" s="60">
        <f>VLOOKUP($A26,'Return Data'!$B$7:$R$2292,13,0)</f>
        <v>4.9646999999999997</v>
      </c>
      <c r="U26" s="61">
        <f t="shared" si="8"/>
        <v>7</v>
      </c>
      <c r="V26" s="60">
        <f>VLOOKUP($A26,'Return Data'!$B$7:$R$2292,17,0)</f>
        <v>4.1104000000000003</v>
      </c>
      <c r="W26" s="61">
        <f t="shared" si="10"/>
        <v>6</v>
      </c>
      <c r="X26" s="60"/>
      <c r="Y26" s="61"/>
      <c r="Z26" s="60">
        <f>VLOOKUP($A26,'Return Data'!$B$7:$R$2292,16,0)</f>
        <v>4.0164999999999997</v>
      </c>
      <c r="AA26" s="62">
        <f t="shared" si="9"/>
        <v>18</v>
      </c>
    </row>
    <row r="27" spans="1:27" x14ac:dyDescent="0.3">
      <c r="A27" s="58" t="s">
        <v>1208</v>
      </c>
      <c r="B27" s="59">
        <f>VLOOKUP($A27,'Return Data'!$B$7:$R$2292,3,0)</f>
        <v>44958</v>
      </c>
      <c r="C27" s="60">
        <f>VLOOKUP($A27,'Return Data'!$B$7:$R$2292,4,0)</f>
        <v>1148.8697</v>
      </c>
      <c r="D27" s="60">
        <f>VLOOKUP($A27,'Return Data'!$B$7:$R$2292,5,0)</f>
        <v>6.1707999999999998</v>
      </c>
      <c r="E27" s="61">
        <f t="shared" si="0"/>
        <v>5</v>
      </c>
      <c r="F27" s="60">
        <f>VLOOKUP($A27,'Return Data'!$B$7:$R$2292,6,0)</f>
        <v>6.3106999999999998</v>
      </c>
      <c r="G27" s="61">
        <f t="shared" si="1"/>
        <v>8</v>
      </c>
      <c r="H27" s="60">
        <f>VLOOKUP($A27,'Return Data'!$B$7:$R$2292,7,0)</f>
        <v>6.3685999999999998</v>
      </c>
      <c r="I27" s="61">
        <f t="shared" si="2"/>
        <v>4</v>
      </c>
      <c r="J27" s="60">
        <f>VLOOKUP($A27,'Return Data'!$B$7:$R$2292,8,0)</f>
        <v>6.5361000000000002</v>
      </c>
      <c r="K27" s="61">
        <f t="shared" si="3"/>
        <v>2</v>
      </c>
      <c r="L27" s="60">
        <f>VLOOKUP($A27,'Return Data'!$B$7:$R$2292,9,0)</f>
        <v>6.2358000000000002</v>
      </c>
      <c r="M27" s="61">
        <f t="shared" si="4"/>
        <v>2</v>
      </c>
      <c r="N27" s="60">
        <f>VLOOKUP($A27,'Return Data'!$B$7:$R$2292,10,0)</f>
        <v>6.0621999999999998</v>
      </c>
      <c r="O27" s="61">
        <f t="shared" si="5"/>
        <v>4</v>
      </c>
      <c r="P27" s="60">
        <f>VLOOKUP($A27,'Return Data'!$B$7:$R$2292,11,0)</f>
        <v>5.8220000000000001</v>
      </c>
      <c r="Q27" s="61">
        <f t="shared" si="6"/>
        <v>5</v>
      </c>
      <c r="R27" s="60">
        <f>VLOOKUP($A27,'Return Data'!$B$7:$R$2292,12,0)</f>
        <v>5.4114000000000004</v>
      </c>
      <c r="S27" s="61">
        <f t="shared" si="7"/>
        <v>5</v>
      </c>
      <c r="T27" s="60">
        <f>VLOOKUP($A27,'Return Data'!$B$7:$R$2292,13,0)</f>
        <v>4.9649000000000001</v>
      </c>
      <c r="U27" s="61">
        <f t="shared" si="8"/>
        <v>6</v>
      </c>
      <c r="V27" s="60">
        <f>VLOOKUP($A27,'Return Data'!$B$7:$R$2292,17,0)</f>
        <v>4.1218000000000004</v>
      </c>
      <c r="W27" s="61">
        <f t="shared" si="10"/>
        <v>3</v>
      </c>
      <c r="X27" s="60"/>
      <c r="Y27" s="61"/>
      <c r="Z27" s="60">
        <f>VLOOKUP($A27,'Return Data'!$B$7:$R$2292,16,0)</f>
        <v>4.008</v>
      </c>
      <c r="AA27" s="62">
        <f t="shared" si="9"/>
        <v>20</v>
      </c>
    </row>
    <row r="28" spans="1:27" x14ac:dyDescent="0.3">
      <c r="A28" s="58" t="s">
        <v>1210</v>
      </c>
      <c r="B28" s="59">
        <f>VLOOKUP($A28,'Return Data'!$B$7:$R$2292,3,0)</f>
        <v>44958</v>
      </c>
      <c r="C28" s="60">
        <f>VLOOKUP($A28,'Return Data'!$B$7:$R$2292,4,0)</f>
        <v>1137.5788</v>
      </c>
      <c r="D28" s="60">
        <f>VLOOKUP($A28,'Return Data'!$B$7:$R$2292,5,0)</f>
        <v>6.1807999999999996</v>
      </c>
      <c r="E28" s="61">
        <f t="shared" si="0"/>
        <v>4</v>
      </c>
      <c r="F28" s="60">
        <f>VLOOKUP($A28,'Return Data'!$B$7:$R$2292,6,0)</f>
        <v>6.3380999999999998</v>
      </c>
      <c r="G28" s="61">
        <f t="shared" si="1"/>
        <v>3</v>
      </c>
      <c r="H28" s="60">
        <f>VLOOKUP($A28,'Return Data'!$B$7:$R$2292,7,0)</f>
        <v>6.3785999999999996</v>
      </c>
      <c r="I28" s="61">
        <f t="shared" si="2"/>
        <v>2</v>
      </c>
      <c r="J28" s="60">
        <f>VLOOKUP($A28,'Return Data'!$B$7:$R$2292,8,0)</f>
        <v>6.3303000000000003</v>
      </c>
      <c r="K28" s="61">
        <f t="shared" si="3"/>
        <v>3</v>
      </c>
      <c r="L28" s="60">
        <f>VLOOKUP($A28,'Return Data'!$B$7:$R$2292,9,0)</f>
        <v>6.1635</v>
      </c>
      <c r="M28" s="61">
        <f t="shared" si="4"/>
        <v>3</v>
      </c>
      <c r="N28" s="60">
        <f>VLOOKUP($A28,'Return Data'!$B$7:$R$2292,10,0)</f>
        <v>6.0815000000000001</v>
      </c>
      <c r="O28" s="61">
        <f t="shared" si="5"/>
        <v>2</v>
      </c>
      <c r="P28" s="60">
        <f>VLOOKUP($A28,'Return Data'!$B$7:$R$2292,11,0)</f>
        <v>5.8470000000000004</v>
      </c>
      <c r="Q28" s="61">
        <f t="shared" si="6"/>
        <v>2</v>
      </c>
      <c r="R28" s="60">
        <f>VLOOKUP($A28,'Return Data'!$B$7:$R$2292,12,0)</f>
        <v>5.4238</v>
      </c>
      <c r="S28" s="61">
        <f t="shared" si="7"/>
        <v>3</v>
      </c>
      <c r="T28" s="60">
        <f>VLOOKUP($A28,'Return Data'!$B$7:$R$2292,13,0)</f>
        <v>4.9778000000000002</v>
      </c>
      <c r="U28" s="61">
        <f t="shared" si="8"/>
        <v>2</v>
      </c>
      <c r="V28" s="60">
        <f>VLOOKUP($A28,'Return Data'!$B$7:$R$2292,17,0)</f>
        <v>4.1323999999999996</v>
      </c>
      <c r="W28" s="61">
        <f t="shared" si="10"/>
        <v>2</v>
      </c>
      <c r="X28" s="60"/>
      <c r="Y28" s="61"/>
      <c r="Z28" s="60">
        <f>VLOOKUP($A28,'Return Data'!$B$7:$R$2292,16,0)</f>
        <v>3.9817</v>
      </c>
      <c r="AA28" s="62">
        <f t="shared" si="9"/>
        <v>22</v>
      </c>
    </row>
    <row r="29" spans="1:27" x14ac:dyDescent="0.3">
      <c r="A29" s="58" t="s">
        <v>1212</v>
      </c>
      <c r="B29" s="59">
        <f>VLOOKUP($A29,'Return Data'!$B$7:$R$2292,3,0)</f>
        <v>44958</v>
      </c>
      <c r="C29" s="60">
        <f>VLOOKUP($A29,'Return Data'!$B$7:$R$2292,4,0)</f>
        <v>119.142</v>
      </c>
      <c r="D29" s="60">
        <f>VLOOKUP($A29,'Return Data'!$B$7:$R$2292,5,0)</f>
        <v>6.1894999999999998</v>
      </c>
      <c r="E29" s="61">
        <f t="shared" si="0"/>
        <v>3</v>
      </c>
      <c r="F29" s="60">
        <f>VLOOKUP($A29,'Return Data'!$B$7:$R$2292,6,0)</f>
        <v>6.3244999999999996</v>
      </c>
      <c r="G29" s="61">
        <f t="shared" si="1"/>
        <v>4</v>
      </c>
      <c r="H29" s="60">
        <f>VLOOKUP($A29,'Return Data'!$B$7:$R$2292,7,0)</f>
        <v>6.3756000000000004</v>
      </c>
      <c r="I29" s="61">
        <f t="shared" si="2"/>
        <v>3</v>
      </c>
      <c r="J29" s="60">
        <f>VLOOKUP($A29,'Return Data'!$B$7:$R$2292,8,0)</f>
        <v>6.3152999999999997</v>
      </c>
      <c r="K29" s="61">
        <f t="shared" si="3"/>
        <v>4</v>
      </c>
      <c r="L29" s="60">
        <f>VLOOKUP($A29,'Return Data'!$B$7:$R$2292,9,0)</f>
        <v>6.1432000000000002</v>
      </c>
      <c r="M29" s="61">
        <f t="shared" si="4"/>
        <v>8</v>
      </c>
      <c r="N29" s="60">
        <f>VLOOKUP($A29,'Return Data'!$B$7:$R$2292,10,0)</f>
        <v>6.0415999999999999</v>
      </c>
      <c r="O29" s="61">
        <f t="shared" si="5"/>
        <v>6</v>
      </c>
      <c r="P29" s="60">
        <f>VLOOKUP($A29,'Return Data'!$B$7:$R$2292,11,0)</f>
        <v>5.8174999999999999</v>
      </c>
      <c r="Q29" s="61">
        <f t="shared" si="6"/>
        <v>7</v>
      </c>
      <c r="R29" s="60">
        <f>VLOOKUP($A29,'Return Data'!$B$7:$R$2292,12,0)</f>
        <v>5.4046000000000003</v>
      </c>
      <c r="S29" s="61">
        <f t="shared" si="7"/>
        <v>8</v>
      </c>
      <c r="T29" s="60">
        <f>VLOOKUP($A29,'Return Data'!$B$7:$R$2292,13,0)</f>
        <v>4.9725999999999999</v>
      </c>
      <c r="U29" s="61">
        <f t="shared" si="8"/>
        <v>4</v>
      </c>
      <c r="V29" s="60">
        <f>VLOOKUP($A29,'Return Data'!$B$7:$R$2292,17,0)</f>
        <v>4.0984999999999996</v>
      </c>
      <c r="W29" s="61">
        <f t="shared" si="10"/>
        <v>8</v>
      </c>
      <c r="X29" s="60">
        <f>VLOOKUP($A29,'Return Data'!$B$7:$R$2292,14,0)</f>
        <v>3.8247</v>
      </c>
      <c r="Y29" s="61">
        <f>RANK(X29,X$8:X$36,0)</f>
        <v>2</v>
      </c>
      <c r="Z29" s="60">
        <f>VLOOKUP($A29,'Return Data'!$B$7:$R$2292,16,0)</f>
        <v>4.3362999999999996</v>
      </c>
      <c r="AA29" s="62">
        <f t="shared" si="9"/>
        <v>7</v>
      </c>
    </row>
    <row r="30" spans="1:27" x14ac:dyDescent="0.3">
      <c r="A30" s="58" t="s">
        <v>1214</v>
      </c>
      <c r="B30" s="59">
        <f>VLOOKUP($A30,'Return Data'!$B$7:$R$2292,3,0)</f>
        <v>44958</v>
      </c>
      <c r="C30" s="60">
        <f>VLOOKUP($A30,'Return Data'!$B$7:$R$2292,4,0)</f>
        <v>1145.6071999999999</v>
      </c>
      <c r="D30" s="60">
        <f>VLOOKUP($A30,'Return Data'!$B$7:$R$2292,5,0)</f>
        <v>6.0991999999999997</v>
      </c>
      <c r="E30" s="61">
        <f t="shared" si="0"/>
        <v>15</v>
      </c>
      <c r="F30" s="60">
        <f>VLOOKUP($A30,'Return Data'!$B$7:$R$2292,6,0)</f>
        <v>6.2713000000000001</v>
      </c>
      <c r="G30" s="61">
        <f t="shared" si="1"/>
        <v>16</v>
      </c>
      <c r="H30" s="60">
        <f>VLOOKUP($A30,'Return Data'!$B$7:$R$2292,7,0)</f>
        <v>6.327</v>
      </c>
      <c r="I30" s="61">
        <f t="shared" si="2"/>
        <v>18</v>
      </c>
      <c r="J30" s="60">
        <f>VLOOKUP($A30,'Return Data'!$B$7:$R$2292,8,0)</f>
        <v>6.2736999999999998</v>
      </c>
      <c r="K30" s="61">
        <f t="shared" si="3"/>
        <v>18</v>
      </c>
      <c r="L30" s="60">
        <f>VLOOKUP($A30,'Return Data'!$B$7:$R$2292,9,0)</f>
        <v>6.1421000000000001</v>
      </c>
      <c r="M30" s="61">
        <f t="shared" si="4"/>
        <v>9</v>
      </c>
      <c r="N30" s="60">
        <f>VLOOKUP($A30,'Return Data'!$B$7:$R$2292,10,0)</f>
        <v>6.0338000000000003</v>
      </c>
      <c r="O30" s="61">
        <f t="shared" si="5"/>
        <v>10</v>
      </c>
      <c r="P30" s="60">
        <f>VLOOKUP($A30,'Return Data'!$B$7:$R$2292,11,0)</f>
        <v>5.8170999999999999</v>
      </c>
      <c r="Q30" s="61">
        <f t="shared" si="6"/>
        <v>8</v>
      </c>
      <c r="R30" s="60">
        <f>VLOOKUP($A30,'Return Data'!$B$7:$R$2292,12,0)</f>
        <v>5.4012000000000002</v>
      </c>
      <c r="S30" s="61">
        <f t="shared" si="7"/>
        <v>9</v>
      </c>
      <c r="T30" s="60">
        <f>VLOOKUP($A30,'Return Data'!$B$7:$R$2292,13,0)</f>
        <v>4.95</v>
      </c>
      <c r="U30" s="61">
        <f t="shared" si="8"/>
        <v>10</v>
      </c>
      <c r="V30" s="60">
        <f>VLOOKUP($A30,'Return Data'!$B$7:$R$2292,17,0)</f>
        <v>4.1172000000000004</v>
      </c>
      <c r="W30" s="61">
        <f t="shared" si="10"/>
        <v>4</v>
      </c>
      <c r="X30" s="60"/>
      <c r="Y30" s="61"/>
      <c r="Z30" s="60">
        <f>VLOOKUP($A30,'Return Data'!$B$7:$R$2292,16,0)</f>
        <v>4.0359999999999996</v>
      </c>
      <c r="AA30" s="62">
        <f t="shared" si="9"/>
        <v>16</v>
      </c>
    </row>
    <row r="31" spans="1:27" x14ac:dyDescent="0.3">
      <c r="A31" s="58" t="s">
        <v>1216</v>
      </c>
      <c r="B31" s="59">
        <f>VLOOKUP($A31,'Return Data'!$B$7:$R$2292,3,0)</f>
        <v>44958</v>
      </c>
      <c r="C31" s="60">
        <f>VLOOKUP($A31,'Return Data'!$B$7:$R$2292,4,0)</f>
        <v>3612.5904999999998</v>
      </c>
      <c r="D31" s="60">
        <f>VLOOKUP($A31,'Return Data'!$B$7:$R$2292,5,0)</f>
        <v>6.1268000000000002</v>
      </c>
      <c r="E31" s="61">
        <f t="shared" si="0"/>
        <v>10</v>
      </c>
      <c r="F31" s="60">
        <f>VLOOKUP($A31,'Return Data'!$B$7:$R$2292,6,0)</f>
        <v>6.2919999999999998</v>
      </c>
      <c r="G31" s="61">
        <f t="shared" si="1"/>
        <v>10</v>
      </c>
      <c r="H31" s="60">
        <f>VLOOKUP($A31,'Return Data'!$B$7:$R$2292,7,0)</f>
        <v>6.3418999999999999</v>
      </c>
      <c r="I31" s="61">
        <f t="shared" si="2"/>
        <v>14</v>
      </c>
      <c r="J31" s="60">
        <f>VLOOKUP($A31,'Return Data'!$B$7:$R$2292,8,0)</f>
        <v>6.2751999999999999</v>
      </c>
      <c r="K31" s="61">
        <f t="shared" si="3"/>
        <v>17</v>
      </c>
      <c r="L31" s="60">
        <f>VLOOKUP($A31,'Return Data'!$B$7:$R$2292,9,0)</f>
        <v>6.1028000000000002</v>
      </c>
      <c r="M31" s="61">
        <f t="shared" si="4"/>
        <v>22</v>
      </c>
      <c r="N31" s="60">
        <f>VLOOKUP($A31,'Return Data'!$B$7:$R$2292,10,0)</f>
        <v>5.9988999999999999</v>
      </c>
      <c r="O31" s="61">
        <f t="shared" si="5"/>
        <v>22</v>
      </c>
      <c r="P31" s="60">
        <f>VLOOKUP($A31,'Return Data'!$B$7:$R$2292,11,0)</f>
        <v>5.7743000000000002</v>
      </c>
      <c r="Q31" s="61">
        <f t="shared" si="6"/>
        <v>22</v>
      </c>
      <c r="R31" s="60">
        <f>VLOOKUP($A31,'Return Data'!$B$7:$R$2292,12,0)</f>
        <v>5.3647</v>
      </c>
      <c r="S31" s="61">
        <f t="shared" si="7"/>
        <v>22</v>
      </c>
      <c r="T31" s="60">
        <f>VLOOKUP($A31,'Return Data'!$B$7:$R$2292,13,0)</f>
        <v>4.9180000000000001</v>
      </c>
      <c r="U31" s="61">
        <f t="shared" si="8"/>
        <v>22</v>
      </c>
      <c r="V31" s="60">
        <f>VLOOKUP($A31,'Return Data'!$B$7:$R$2292,17,0)</f>
        <v>4.0678000000000001</v>
      </c>
      <c r="W31" s="61">
        <f t="shared" si="10"/>
        <v>19</v>
      </c>
      <c r="X31" s="60">
        <f>VLOOKUP($A31,'Return Data'!$B$7:$R$2292,14,0)</f>
        <v>3.7841999999999998</v>
      </c>
      <c r="Y31" s="61">
        <f>RANK(X31,X$8:X$36,0)</f>
        <v>7</v>
      </c>
      <c r="Z31" s="60">
        <f>VLOOKUP($A31,'Return Data'!$B$7:$R$2292,16,0)</f>
        <v>6.1711</v>
      </c>
      <c r="AA31" s="62">
        <f t="shared" si="9"/>
        <v>2</v>
      </c>
    </row>
    <row r="32" spans="1:27" x14ac:dyDescent="0.3">
      <c r="A32" s="58" t="s">
        <v>1218</v>
      </c>
      <c r="B32" s="59">
        <f>VLOOKUP($A32,'Return Data'!$B$7:$R$2292,3,0)</f>
        <v>44958</v>
      </c>
      <c r="C32" s="60">
        <f>VLOOKUP($A32,'Return Data'!$B$7:$R$2292,4,0)</f>
        <v>1179.3149000000001</v>
      </c>
      <c r="D32" s="60">
        <f>VLOOKUP($A32,'Return Data'!$B$7:$R$2292,5,0)</f>
        <v>6.0765000000000002</v>
      </c>
      <c r="E32" s="61">
        <f t="shared" si="0"/>
        <v>18</v>
      </c>
      <c r="F32" s="60">
        <f>VLOOKUP($A32,'Return Data'!$B$7:$R$2292,6,0)</f>
        <v>6.2789000000000001</v>
      </c>
      <c r="G32" s="61">
        <f t="shared" si="1"/>
        <v>14</v>
      </c>
      <c r="H32" s="60">
        <f>VLOOKUP($A32,'Return Data'!$B$7:$R$2292,7,0)</f>
        <v>6.3383000000000003</v>
      </c>
      <c r="I32" s="61">
        <f t="shared" si="2"/>
        <v>16</v>
      </c>
      <c r="J32" s="60">
        <f>VLOOKUP($A32,'Return Data'!$B$7:$R$2292,8,0)</f>
        <v>6.2792000000000003</v>
      </c>
      <c r="K32" s="61">
        <f t="shared" si="3"/>
        <v>16</v>
      </c>
      <c r="L32" s="60">
        <f>VLOOKUP($A32,'Return Data'!$B$7:$R$2292,9,0)</f>
        <v>6.1165000000000003</v>
      </c>
      <c r="M32" s="61">
        <f t="shared" si="4"/>
        <v>20</v>
      </c>
      <c r="N32" s="60">
        <f>VLOOKUP($A32,'Return Data'!$B$7:$R$2292,10,0)</f>
        <v>6.0292000000000003</v>
      </c>
      <c r="O32" s="61">
        <f t="shared" si="5"/>
        <v>13</v>
      </c>
      <c r="P32" s="60">
        <f>VLOOKUP($A32,'Return Data'!$B$7:$R$2292,11,0)</f>
        <v>5.7965</v>
      </c>
      <c r="Q32" s="61">
        <f t="shared" si="6"/>
        <v>17</v>
      </c>
      <c r="R32" s="60">
        <f>VLOOKUP($A32,'Return Data'!$B$7:$R$2292,12,0)</f>
        <v>5.3804999999999996</v>
      </c>
      <c r="S32" s="61">
        <f t="shared" si="7"/>
        <v>17</v>
      </c>
      <c r="T32" s="60">
        <f>VLOOKUP($A32,'Return Data'!$B$7:$R$2292,13,0)</f>
        <v>4.9248000000000003</v>
      </c>
      <c r="U32" s="61">
        <f t="shared" si="8"/>
        <v>20</v>
      </c>
      <c r="V32" s="60">
        <f>VLOOKUP($A32,'Return Data'!$B$7:$R$2292,17,0)</f>
        <v>4.0542999999999996</v>
      </c>
      <c r="W32" s="61">
        <f t="shared" si="10"/>
        <v>21</v>
      </c>
      <c r="X32" s="60"/>
      <c r="Y32" s="61"/>
      <c r="Z32" s="60">
        <f>VLOOKUP($A32,'Return Data'!$B$7:$R$2292,16,0)</f>
        <v>4.3494000000000002</v>
      </c>
      <c r="AA32" s="62">
        <f t="shared" si="9"/>
        <v>5</v>
      </c>
    </row>
    <row r="33" spans="1:27" x14ac:dyDescent="0.3">
      <c r="A33" s="58" t="s">
        <v>1220</v>
      </c>
      <c r="B33" s="59">
        <f>VLOOKUP($A33,'Return Data'!$B$7:$R$2292,3,0)</f>
        <v>44958</v>
      </c>
      <c r="C33" s="60">
        <f>VLOOKUP($A33,'Return Data'!$B$7:$R$2292,4,0)</f>
        <v>1170.7098000000001</v>
      </c>
      <c r="D33" s="60">
        <f>VLOOKUP($A33,'Return Data'!$B$7:$R$2292,5,0)</f>
        <v>6.1398999999999999</v>
      </c>
      <c r="E33" s="61">
        <f t="shared" si="0"/>
        <v>9</v>
      </c>
      <c r="F33" s="60">
        <f>VLOOKUP($A33,'Return Data'!$B$7:$R$2292,6,0)</f>
        <v>6.2907000000000002</v>
      </c>
      <c r="G33" s="61">
        <f t="shared" si="1"/>
        <v>11</v>
      </c>
      <c r="H33" s="60">
        <f>VLOOKUP($A33,'Return Data'!$B$7:$R$2292,7,0)</f>
        <v>6.3518999999999997</v>
      </c>
      <c r="I33" s="61">
        <f t="shared" si="2"/>
        <v>12</v>
      </c>
      <c r="J33" s="60">
        <f>VLOOKUP($A33,'Return Data'!$B$7:$R$2292,8,0)</f>
        <v>6.2866999999999997</v>
      </c>
      <c r="K33" s="61">
        <f t="shared" si="3"/>
        <v>14</v>
      </c>
      <c r="L33" s="60">
        <f>VLOOKUP($A33,'Return Data'!$B$7:$R$2292,9,0)</f>
        <v>6.1589</v>
      </c>
      <c r="M33" s="61">
        <f t="shared" si="4"/>
        <v>4</v>
      </c>
      <c r="N33" s="60">
        <f>VLOOKUP($A33,'Return Data'!$B$7:$R$2292,10,0)</f>
        <v>6.0232999999999999</v>
      </c>
      <c r="O33" s="61">
        <f t="shared" si="5"/>
        <v>15</v>
      </c>
      <c r="P33" s="60">
        <f>VLOOKUP($A33,'Return Data'!$B$7:$R$2292,11,0)</f>
        <v>5.8071000000000002</v>
      </c>
      <c r="Q33" s="61">
        <f t="shared" si="6"/>
        <v>11</v>
      </c>
      <c r="R33" s="60">
        <f>VLOOKUP($A33,'Return Data'!$B$7:$R$2292,12,0)</f>
        <v>5.3949999999999996</v>
      </c>
      <c r="S33" s="61">
        <f t="shared" si="7"/>
        <v>13</v>
      </c>
      <c r="T33" s="60">
        <f>VLOOKUP($A33,'Return Data'!$B$7:$R$2292,13,0)</f>
        <v>4.9404000000000003</v>
      </c>
      <c r="U33" s="61">
        <f t="shared" si="8"/>
        <v>15</v>
      </c>
      <c r="V33" s="60">
        <f>VLOOKUP($A33,'Return Data'!$B$7:$R$2292,17,0)</f>
        <v>4.0876999999999999</v>
      </c>
      <c r="W33" s="61">
        <f t="shared" si="10"/>
        <v>12</v>
      </c>
      <c r="X33" s="60"/>
      <c r="Y33" s="61"/>
      <c r="Z33" s="60">
        <f>VLOOKUP($A33,'Return Data'!$B$7:$R$2292,16,0)</f>
        <v>4.1643999999999997</v>
      </c>
      <c r="AA33" s="62">
        <f t="shared" si="9"/>
        <v>12</v>
      </c>
    </row>
    <row r="34" spans="1:27" x14ac:dyDescent="0.3">
      <c r="A34" s="58" t="s">
        <v>1222</v>
      </c>
      <c r="B34" s="59">
        <f>VLOOKUP($A34,'Return Data'!$B$7:$R$2292,3,0)</f>
        <v>44958</v>
      </c>
      <c r="C34" s="60">
        <f>VLOOKUP($A34,'Return Data'!$B$7:$R$2292,4,0)</f>
        <v>1168.4493</v>
      </c>
      <c r="D34" s="60">
        <f>VLOOKUP($A34,'Return Data'!$B$7:$R$2292,5,0)</f>
        <v>6.1112000000000002</v>
      </c>
      <c r="E34" s="61">
        <f t="shared" si="0"/>
        <v>13</v>
      </c>
      <c r="F34" s="60">
        <f>VLOOKUP($A34,'Return Data'!$B$7:$R$2292,6,0)</f>
        <v>6.2727000000000004</v>
      </c>
      <c r="G34" s="61">
        <f t="shared" si="1"/>
        <v>15</v>
      </c>
      <c r="H34" s="60">
        <f>VLOOKUP($A34,'Return Data'!$B$7:$R$2292,7,0)</f>
        <v>6.3611000000000004</v>
      </c>
      <c r="I34" s="61">
        <f t="shared" si="2"/>
        <v>8</v>
      </c>
      <c r="J34" s="60">
        <f>VLOOKUP($A34,'Return Data'!$B$7:$R$2292,8,0)</f>
        <v>6.2891000000000004</v>
      </c>
      <c r="K34" s="61">
        <f t="shared" si="3"/>
        <v>12</v>
      </c>
      <c r="L34" s="60">
        <f>VLOOKUP($A34,'Return Data'!$B$7:$R$2292,9,0)</f>
        <v>6.1321000000000003</v>
      </c>
      <c r="M34" s="61">
        <f t="shared" si="4"/>
        <v>13</v>
      </c>
      <c r="N34" s="60">
        <f>VLOOKUP($A34,'Return Data'!$B$7:$R$2292,10,0)</f>
        <v>6.0313999999999997</v>
      </c>
      <c r="O34" s="61">
        <f t="shared" si="5"/>
        <v>11</v>
      </c>
      <c r="P34" s="60">
        <f>VLOOKUP($A34,'Return Data'!$B$7:$R$2292,11,0)</f>
        <v>5.8029999999999999</v>
      </c>
      <c r="Q34" s="61">
        <f t="shared" si="6"/>
        <v>14</v>
      </c>
      <c r="R34" s="60">
        <f>VLOOKUP($A34,'Return Data'!$B$7:$R$2292,12,0)</f>
        <v>5.3849</v>
      </c>
      <c r="S34" s="61">
        <f t="shared" si="7"/>
        <v>16</v>
      </c>
      <c r="T34" s="60">
        <f>VLOOKUP($A34,'Return Data'!$B$7:$R$2292,13,0)</f>
        <v>4.9363999999999999</v>
      </c>
      <c r="U34" s="61">
        <f t="shared" si="8"/>
        <v>16</v>
      </c>
      <c r="V34" s="60">
        <f>VLOOKUP($A34,'Return Data'!$B$7:$R$2292,17,0)</f>
        <v>4.0829000000000004</v>
      </c>
      <c r="W34" s="61">
        <f t="shared" si="10"/>
        <v>14</v>
      </c>
      <c r="X34" s="60"/>
      <c r="Y34" s="61"/>
      <c r="Z34" s="60">
        <f>VLOOKUP($A34,'Return Data'!$B$7:$R$2292,16,0)</f>
        <v>4.1167999999999996</v>
      </c>
      <c r="AA34" s="62">
        <f t="shared" si="9"/>
        <v>14</v>
      </c>
    </row>
    <row r="35" spans="1:27" x14ac:dyDescent="0.3">
      <c r="A35" s="58" t="s">
        <v>1224</v>
      </c>
      <c r="B35" s="59">
        <f>VLOOKUP($A35,'Return Data'!$B$7:$R$2292,3,0)</f>
        <v>44958</v>
      </c>
      <c r="C35" s="60">
        <f>VLOOKUP($A35,'Return Data'!$B$7:$R$2292,4,0)</f>
        <v>3037.8424</v>
      </c>
      <c r="D35" s="60">
        <f>VLOOKUP($A35,'Return Data'!$B$7:$R$2292,5,0)</f>
        <v>6.0819000000000001</v>
      </c>
      <c r="E35" s="61">
        <f t="shared" si="0"/>
        <v>17</v>
      </c>
      <c r="F35" s="60">
        <f>VLOOKUP($A35,'Return Data'!$B$7:$R$2292,6,0)</f>
        <v>6.2831000000000001</v>
      </c>
      <c r="G35" s="61">
        <f t="shared" si="1"/>
        <v>12</v>
      </c>
      <c r="H35" s="60">
        <f>VLOOKUP($A35,'Return Data'!$B$7:$R$2292,7,0)</f>
        <v>6.3428000000000004</v>
      </c>
      <c r="I35" s="61">
        <f t="shared" si="2"/>
        <v>13</v>
      </c>
      <c r="J35" s="60">
        <f>VLOOKUP($A35,'Return Data'!$B$7:$R$2292,8,0)</f>
        <v>6.2854999999999999</v>
      </c>
      <c r="K35" s="61">
        <f t="shared" si="3"/>
        <v>15</v>
      </c>
      <c r="L35" s="60">
        <f>VLOOKUP($A35,'Return Data'!$B$7:$R$2292,9,0)</f>
        <v>6.1298000000000004</v>
      </c>
      <c r="M35" s="61">
        <f t="shared" si="4"/>
        <v>16</v>
      </c>
      <c r="N35" s="60">
        <f>VLOOKUP($A35,'Return Data'!$B$7:$R$2292,10,0)</f>
        <v>6.0266000000000002</v>
      </c>
      <c r="O35" s="61">
        <f t="shared" si="5"/>
        <v>14</v>
      </c>
      <c r="P35" s="60">
        <f>VLOOKUP($A35,'Return Data'!$B$7:$R$2292,11,0)</f>
        <v>5.8028000000000004</v>
      </c>
      <c r="Q35" s="61">
        <f t="shared" si="6"/>
        <v>15</v>
      </c>
      <c r="R35" s="60">
        <f>VLOOKUP($A35,'Return Data'!$B$7:$R$2292,12,0)</f>
        <v>5.3935000000000004</v>
      </c>
      <c r="S35" s="61">
        <f t="shared" si="7"/>
        <v>14</v>
      </c>
      <c r="T35" s="60">
        <f>VLOOKUP($A35,'Return Data'!$B$7:$R$2292,13,0)</f>
        <v>4.9427000000000003</v>
      </c>
      <c r="U35" s="61">
        <f t="shared" si="8"/>
        <v>13</v>
      </c>
      <c r="V35" s="60">
        <f>VLOOKUP($A35,'Return Data'!$B$7:$R$2292,17,0)</f>
        <v>4.0850999999999997</v>
      </c>
      <c r="W35" s="61">
        <f t="shared" si="10"/>
        <v>13</v>
      </c>
      <c r="X35" s="60">
        <f>VLOOKUP($A35,'Return Data'!$B$7:$R$2292,14,0)</f>
        <v>3.8115000000000001</v>
      </c>
      <c r="Y35" s="61">
        <f>RANK(X35,X$8:X$36,0)</f>
        <v>3</v>
      </c>
      <c r="Z35" s="60">
        <f>VLOOKUP($A35,'Return Data'!$B$7:$R$2292,16,0)</f>
        <v>6.2606000000000002</v>
      </c>
      <c r="AA35" s="62">
        <f t="shared" si="9"/>
        <v>1</v>
      </c>
    </row>
    <row r="36" spans="1:27" x14ac:dyDescent="0.3">
      <c r="A36" s="58" t="s">
        <v>1883</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5.6499965517241382</v>
      </c>
      <c r="E38" s="69"/>
      <c r="F38" s="70">
        <f>AVERAGE(F8:F36)</f>
        <v>5.8158379310344817</v>
      </c>
      <c r="G38" s="69"/>
      <c r="H38" s="70">
        <f>AVERAGE(H8:H36)</f>
        <v>5.891872413793104</v>
      </c>
      <c r="I38" s="69"/>
      <c r="J38" s="70">
        <f>AVERAGE(J8:J36)</f>
        <v>5.8439724137931037</v>
      </c>
      <c r="K38" s="69"/>
      <c r="L38" s="70">
        <f>AVERAGE(L8:L36)</f>
        <v>5.7103862068965512</v>
      </c>
      <c r="M38" s="69"/>
      <c r="N38" s="70">
        <f>AVERAGE(N8:N36)</f>
        <v>5.6030896551724139</v>
      </c>
      <c r="O38" s="69"/>
      <c r="P38" s="70">
        <f>AVERAGE(P8:P36)</f>
        <v>5.3918896551724131</v>
      </c>
      <c r="Q38" s="69"/>
      <c r="R38" s="70">
        <f>AVERAGE(R8:R36)</f>
        <v>5.0106793103448277</v>
      </c>
      <c r="S38" s="69"/>
      <c r="T38" s="70">
        <f>AVERAGE(T8:T36)</f>
        <v>4.5938068965517234</v>
      </c>
      <c r="U38" s="69"/>
      <c r="V38" s="70">
        <f>AVERAGE(V8:V36)</f>
        <v>3.7867678571428565</v>
      </c>
      <c r="W38" s="69"/>
      <c r="X38" s="70">
        <f>AVERAGE(X8:X36)</f>
        <v>3.4213800000000001</v>
      </c>
      <c r="Y38" s="69"/>
      <c r="Z38" s="70">
        <f>AVERAGE(Z8:Z36)</f>
        <v>4.028531034482759</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6.3132999999999999</v>
      </c>
      <c r="E40" s="73"/>
      <c r="F40" s="74">
        <f>MAX(F8:F36)</f>
        <v>6.3430999999999997</v>
      </c>
      <c r="G40" s="73"/>
      <c r="H40" s="74">
        <f>MAX(H8:H36)</f>
        <v>6.8771000000000004</v>
      </c>
      <c r="I40" s="73"/>
      <c r="J40" s="74">
        <f>MAX(J8:J36)</f>
        <v>6.5529000000000002</v>
      </c>
      <c r="K40" s="73"/>
      <c r="L40" s="74">
        <f>MAX(L8:L36)</f>
        <v>6.3154000000000003</v>
      </c>
      <c r="M40" s="73"/>
      <c r="N40" s="74">
        <f>MAX(N8:N36)</f>
        <v>6.1498999999999997</v>
      </c>
      <c r="O40" s="73"/>
      <c r="P40" s="74">
        <f>MAX(P8:P36)</f>
        <v>5.9023000000000003</v>
      </c>
      <c r="Q40" s="73"/>
      <c r="R40" s="74">
        <f>MAX(R8:R36)</f>
        <v>5.4878</v>
      </c>
      <c r="S40" s="73"/>
      <c r="T40" s="74">
        <f>MAX(T8:T36)</f>
        <v>5.0510000000000002</v>
      </c>
      <c r="U40" s="73"/>
      <c r="V40" s="74">
        <f>MAX(V8:V36)</f>
        <v>4.1326999999999998</v>
      </c>
      <c r="W40" s="73"/>
      <c r="X40" s="74">
        <f>MAX(X8:X36)</f>
        <v>3.8553999999999999</v>
      </c>
      <c r="Y40" s="73"/>
      <c r="Z40" s="74">
        <f>MAX(Z8:Z36)</f>
        <v>6.2606000000000002</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1173</v>
      </c>
      <c r="B8" s="59">
        <f>VLOOKUP($A8,'Return Data'!$B$7:$R$2292,3,0)</f>
        <v>44958</v>
      </c>
      <c r="C8" s="60">
        <f>VLOOKUP($A8,'Return Data'!$B$7:$R$2292,4,0)</f>
        <v>1194.0988</v>
      </c>
      <c r="D8" s="60">
        <f>VLOOKUP($A8,'Return Data'!$B$7:$R$2292,5,0)</f>
        <v>5.9920999999999998</v>
      </c>
      <c r="E8" s="61">
        <f t="shared" ref="E8:E36" si="0">RANK(D8,D$8:D$36,0)</f>
        <v>17</v>
      </c>
      <c r="F8" s="60">
        <f>VLOOKUP($A8,'Return Data'!$B$7:$R$2292,6,0)</f>
        <v>6.1817000000000002</v>
      </c>
      <c r="G8" s="61">
        <f t="shared" ref="G8:G36" si="1">RANK(F8,F$8:F$36,0)</f>
        <v>15</v>
      </c>
      <c r="H8" s="60">
        <f>VLOOKUP($A8,'Return Data'!$B$7:$R$2292,7,0)</f>
        <v>6.2388000000000003</v>
      </c>
      <c r="I8" s="61">
        <f t="shared" ref="I8:I36" si="2">RANK(H8,H$8:H$36,0)</f>
        <v>18</v>
      </c>
      <c r="J8" s="60">
        <f>VLOOKUP($A8,'Return Data'!$B$7:$R$2292,8,0)</f>
        <v>6.1885000000000003</v>
      </c>
      <c r="K8" s="61">
        <f t="shared" ref="K8:K36" si="3">RANK(J8,J$8:J$36,0)</f>
        <v>17</v>
      </c>
      <c r="L8" s="60">
        <f>VLOOKUP($A8,'Return Data'!$B$7:$R$2292,9,0)</f>
        <v>6.0208000000000004</v>
      </c>
      <c r="M8" s="61">
        <f t="shared" ref="M8:M36" si="4">RANK(L8,L$8:L$36,0)</f>
        <v>21</v>
      </c>
      <c r="N8" s="60">
        <f>VLOOKUP($A8,'Return Data'!$B$7:$R$2292,10,0)</f>
        <v>5.9175000000000004</v>
      </c>
      <c r="O8" s="61">
        <f t="shared" ref="O8:O36" si="5">RANK(N8,N$8:N$36,0)</f>
        <v>19</v>
      </c>
      <c r="P8" s="60">
        <f>VLOOKUP($A8,'Return Data'!$B$7:$R$2292,11,0)</f>
        <v>5.6978</v>
      </c>
      <c r="Q8" s="61">
        <f t="shared" ref="Q8:Q36" si="6">RANK(P8,P$8:P$36,0)</f>
        <v>16</v>
      </c>
      <c r="R8" s="60">
        <f>VLOOKUP($A8,'Return Data'!$B$7:$R$2292,12,0)</f>
        <v>5.2817999999999996</v>
      </c>
      <c r="S8" s="61">
        <f t="shared" ref="S8:S36" si="7">RANK(R8,R$8:R$36,0)</f>
        <v>18</v>
      </c>
      <c r="T8" s="60">
        <f>VLOOKUP($A8,'Return Data'!$B$7:$R$2292,13,0)</f>
        <v>4.8295000000000003</v>
      </c>
      <c r="U8" s="61">
        <f t="shared" ref="U8:U36" si="8">RANK(T8,T$8:T$36,0)</f>
        <v>19</v>
      </c>
      <c r="V8" s="60">
        <f>VLOOKUP($A8,'Return Data'!$B$7:$R$2292,17,0)</f>
        <v>3.9826000000000001</v>
      </c>
      <c r="W8" s="61">
        <f>RANK(V8,V$8:V$36,0)</f>
        <v>14</v>
      </c>
      <c r="X8" s="60">
        <f>VLOOKUP($A8,'Return Data'!$B$7:$R$2292,14,0)</f>
        <v>3.6928999999999998</v>
      </c>
      <c r="Y8" s="61">
        <f>RANK(X8,X$8:X$36,0)</f>
        <v>5</v>
      </c>
      <c r="Z8" s="60">
        <f>VLOOKUP($A8,'Return Data'!$B$7:$R$2292,16,0)</f>
        <v>4.2573999999999996</v>
      </c>
      <c r="AA8" s="62">
        <f t="shared" ref="AA8:AA36" si="9">RANK(Z8,Z$8:Z$36,0)</f>
        <v>4</v>
      </c>
    </row>
    <row r="9" spans="1:27" x14ac:dyDescent="0.3">
      <c r="A9" s="58" t="s">
        <v>1175</v>
      </c>
      <c r="B9" s="59">
        <f>VLOOKUP($A9,'Return Data'!$B$7:$R$2292,3,0)</f>
        <v>44958</v>
      </c>
      <c r="C9" s="60">
        <f>VLOOKUP($A9,'Return Data'!$B$7:$R$2292,4,0)</f>
        <v>1170.8398</v>
      </c>
      <c r="D9" s="60">
        <f>VLOOKUP($A9,'Return Data'!$B$7:$R$2292,5,0)</f>
        <v>6.0644</v>
      </c>
      <c r="E9" s="61">
        <f t="shared" si="0"/>
        <v>8</v>
      </c>
      <c r="F9" s="60">
        <f>VLOOKUP($A9,'Return Data'!$B$7:$R$2292,6,0)</f>
        <v>6.2557</v>
      </c>
      <c r="G9" s="61">
        <f t="shared" si="1"/>
        <v>2</v>
      </c>
      <c r="H9" s="60">
        <f>VLOOKUP($A9,'Return Data'!$B$7:$R$2292,7,0)</f>
        <v>6.2919</v>
      </c>
      <c r="I9" s="61">
        <f t="shared" si="2"/>
        <v>3</v>
      </c>
      <c r="J9" s="60">
        <f>VLOOKUP($A9,'Return Data'!$B$7:$R$2292,8,0)</f>
        <v>6.2491000000000003</v>
      </c>
      <c r="K9" s="61">
        <f t="shared" si="3"/>
        <v>3</v>
      </c>
      <c r="L9" s="60">
        <f>VLOOKUP($A9,'Return Data'!$B$7:$R$2292,9,0)</f>
        <v>6.0945</v>
      </c>
      <c r="M9" s="61">
        <f t="shared" si="4"/>
        <v>4</v>
      </c>
      <c r="N9" s="60">
        <f>VLOOKUP($A9,'Return Data'!$B$7:$R$2292,10,0)</f>
        <v>6.0038999999999998</v>
      </c>
      <c r="O9" s="61">
        <f t="shared" si="5"/>
        <v>2</v>
      </c>
      <c r="P9" s="60">
        <f>VLOOKUP($A9,'Return Data'!$B$7:$R$2292,11,0)</f>
        <v>5.7784000000000004</v>
      </c>
      <c r="Q9" s="61">
        <f t="shared" si="6"/>
        <v>2</v>
      </c>
      <c r="R9" s="60">
        <f>VLOOKUP($A9,'Return Data'!$B$7:$R$2292,12,0)</f>
        <v>5.3659999999999997</v>
      </c>
      <c r="S9" s="61">
        <f t="shared" si="7"/>
        <v>2</v>
      </c>
      <c r="T9" s="60">
        <f>VLOOKUP($A9,'Return Data'!$B$7:$R$2292,13,0)</f>
        <v>4.9146999999999998</v>
      </c>
      <c r="U9" s="61">
        <f t="shared" si="8"/>
        <v>3</v>
      </c>
      <c r="V9" s="60">
        <f>VLOOKUP($A9,'Return Data'!$B$7:$R$2292,17,0)</f>
        <v>4.0526</v>
      </c>
      <c r="W9" s="61">
        <f>RANK(V9,V$8:V$36,0)</f>
        <v>1</v>
      </c>
      <c r="X9" s="60"/>
      <c r="Y9" s="61"/>
      <c r="Z9" s="60">
        <f>VLOOKUP($A9,'Return Data'!$B$7:$R$2292,16,0)</f>
        <v>4.1403999999999996</v>
      </c>
      <c r="AA9" s="62">
        <f t="shared" si="9"/>
        <v>11</v>
      </c>
    </row>
    <row r="10" spans="1:27" x14ac:dyDescent="0.3">
      <c r="A10" s="58" t="s">
        <v>1932</v>
      </c>
      <c r="B10" s="59">
        <f>VLOOKUP($A10,'Return Data'!$B$7:$R$2292,3,0)</f>
        <v>44958</v>
      </c>
      <c r="C10" s="60">
        <f>VLOOKUP($A10,'Return Data'!$B$7:$R$2292,4,0)</f>
        <v>1162.9168</v>
      </c>
      <c r="D10" s="60">
        <f>VLOOKUP($A10,'Return Data'!$B$7:$R$2292,5,0)</f>
        <v>6.0491999999999999</v>
      </c>
      <c r="E10" s="61">
        <f t="shared" si="0"/>
        <v>9</v>
      </c>
      <c r="F10" s="60">
        <f>VLOOKUP($A10,'Return Data'!$B$7:$R$2292,6,0)</f>
        <v>6.2083000000000004</v>
      </c>
      <c r="G10" s="61">
        <f t="shared" si="1"/>
        <v>12</v>
      </c>
      <c r="H10" s="60">
        <f>VLOOKUP($A10,'Return Data'!$B$7:$R$2292,7,0)</f>
        <v>6.2759</v>
      </c>
      <c r="I10" s="61">
        <f t="shared" si="2"/>
        <v>7</v>
      </c>
      <c r="J10" s="60">
        <f>VLOOKUP($A10,'Return Data'!$B$7:$R$2292,8,0)</f>
        <v>6.2319000000000004</v>
      </c>
      <c r="K10" s="61">
        <f t="shared" si="3"/>
        <v>6</v>
      </c>
      <c r="L10" s="60">
        <f>VLOOKUP($A10,'Return Data'!$B$7:$R$2292,9,0)</f>
        <v>6.0713999999999997</v>
      </c>
      <c r="M10" s="61">
        <f t="shared" si="4"/>
        <v>6</v>
      </c>
      <c r="N10" s="60">
        <f>VLOOKUP($A10,'Return Data'!$B$7:$R$2292,10,0)</f>
        <v>5.9577999999999998</v>
      </c>
      <c r="O10" s="61">
        <f t="shared" si="5"/>
        <v>7</v>
      </c>
      <c r="P10" s="60">
        <f>VLOOKUP($A10,'Return Data'!$B$7:$R$2292,11,0)</f>
        <v>5.7432999999999996</v>
      </c>
      <c r="Q10" s="61">
        <f t="shared" si="6"/>
        <v>5</v>
      </c>
      <c r="R10" s="60">
        <f>VLOOKUP($A10,'Return Data'!$B$7:$R$2292,12,0)</f>
        <v>5.3377999999999997</v>
      </c>
      <c r="S10" s="61">
        <f t="shared" si="7"/>
        <v>5</v>
      </c>
      <c r="T10" s="60">
        <f>VLOOKUP($A10,'Return Data'!$B$7:$R$2292,13,0)</f>
        <v>4.8777999999999997</v>
      </c>
      <c r="U10" s="61">
        <f t="shared" si="8"/>
        <v>7</v>
      </c>
      <c r="V10" s="60">
        <f>VLOOKUP($A10,'Return Data'!$B$7:$R$2292,17,0)</f>
        <v>4.0282999999999998</v>
      </c>
      <c r="W10" s="61">
        <f>RANK(V10,V$8:V$36,0)</f>
        <v>5</v>
      </c>
      <c r="X10" s="60"/>
      <c r="Y10" s="61"/>
      <c r="Z10" s="60">
        <f>VLOOKUP($A10,'Return Data'!$B$7:$R$2292,16,0)</f>
        <v>4.0740999999999996</v>
      </c>
      <c r="AA10" s="62">
        <f t="shared" si="9"/>
        <v>12</v>
      </c>
    </row>
    <row r="11" spans="1:27" x14ac:dyDescent="0.3">
      <c r="A11" s="58" t="s">
        <v>1982</v>
      </c>
      <c r="B11" s="59">
        <f>VLOOKUP($A11,'Return Data'!$B$7:$R$2292,3,0)</f>
        <v>44958</v>
      </c>
      <c r="C11" s="60">
        <f>VLOOKUP($A11,'Return Data'!$B$7:$R$2292,4,0)</f>
        <v>1121.7652</v>
      </c>
      <c r="D11" s="60">
        <f>VLOOKUP($A11,'Return Data'!$B$7:$R$2292,5,0)</f>
        <v>6.1116999999999999</v>
      </c>
      <c r="E11" s="61">
        <f t="shared" si="0"/>
        <v>4</v>
      </c>
      <c r="F11" s="60">
        <f>VLOOKUP($A11,'Return Data'!$B$7:$R$2292,6,0)</f>
        <v>6.2775999999999996</v>
      </c>
      <c r="G11" s="61">
        <f t="shared" si="1"/>
        <v>1</v>
      </c>
      <c r="H11" s="60">
        <f>VLOOKUP($A11,'Return Data'!$B$7:$R$2292,7,0)</f>
        <v>6.8429000000000002</v>
      </c>
      <c r="I11" s="61">
        <f t="shared" si="2"/>
        <v>1</v>
      </c>
      <c r="J11" s="60">
        <f>VLOOKUP($A11,'Return Data'!$B$7:$R$2292,8,0)</f>
        <v>6.5183</v>
      </c>
      <c r="K11" s="61">
        <f t="shared" si="3"/>
        <v>1</v>
      </c>
      <c r="L11" s="60">
        <f>VLOOKUP($A11,'Return Data'!$B$7:$R$2292,9,0)</f>
        <v>6.27</v>
      </c>
      <c r="M11" s="61">
        <f t="shared" si="4"/>
        <v>1</v>
      </c>
      <c r="N11" s="60">
        <f>VLOOKUP($A11,'Return Data'!$B$7:$R$2292,10,0)</f>
        <v>6.0951000000000004</v>
      </c>
      <c r="O11" s="61">
        <f t="shared" si="5"/>
        <v>1</v>
      </c>
      <c r="P11" s="60">
        <f>VLOOKUP($A11,'Return Data'!$B$7:$R$2292,11,0)</f>
        <v>5.8460999999999999</v>
      </c>
      <c r="Q11" s="61">
        <f t="shared" si="6"/>
        <v>1</v>
      </c>
      <c r="R11" s="60">
        <f>VLOOKUP($A11,'Return Data'!$B$7:$R$2292,12,0)</f>
        <v>5.4351000000000003</v>
      </c>
      <c r="S11" s="61">
        <f t="shared" si="7"/>
        <v>1</v>
      </c>
      <c r="T11" s="60">
        <f>VLOOKUP($A11,'Return Data'!$B$7:$R$2292,13,0)</f>
        <v>4.9927000000000001</v>
      </c>
      <c r="U11" s="61">
        <f t="shared" si="8"/>
        <v>1</v>
      </c>
      <c r="V11" s="60"/>
      <c r="W11" s="61"/>
      <c r="X11" s="60"/>
      <c r="Y11" s="61"/>
      <c r="Z11" s="60">
        <f>VLOOKUP($A11,'Return Data'!$B$7:$R$2292,16,0)</f>
        <v>3.8820000000000001</v>
      </c>
      <c r="AA11" s="62">
        <f t="shared" si="9"/>
        <v>21</v>
      </c>
    </row>
    <row r="12" spans="1:27" x14ac:dyDescent="0.3">
      <c r="A12" s="58" t="s">
        <v>1179</v>
      </c>
      <c r="B12" s="59">
        <f>VLOOKUP($A12,'Return Data'!$B$7:$R$2292,3,0)</f>
        <v>44958</v>
      </c>
      <c r="C12" s="60">
        <f>VLOOKUP($A12,'Return Data'!$B$7:$R$2292,4,0)</f>
        <v>1147.7969000000001</v>
      </c>
      <c r="D12" s="60">
        <f>VLOOKUP($A12,'Return Data'!$B$7:$R$2292,5,0)</f>
        <v>6.0048000000000004</v>
      </c>
      <c r="E12" s="61">
        <f t="shared" si="0"/>
        <v>16</v>
      </c>
      <c r="F12" s="60">
        <f>VLOOKUP($A12,'Return Data'!$B$7:$R$2292,6,0)</f>
        <v>6.1989000000000001</v>
      </c>
      <c r="G12" s="61">
        <f t="shared" si="1"/>
        <v>13</v>
      </c>
      <c r="H12" s="60">
        <f>VLOOKUP($A12,'Return Data'!$B$7:$R$2292,7,0)</f>
        <v>6.2567000000000004</v>
      </c>
      <c r="I12" s="61">
        <f t="shared" si="2"/>
        <v>12</v>
      </c>
      <c r="J12" s="60">
        <f>VLOOKUP($A12,'Return Data'!$B$7:$R$2292,8,0)</f>
        <v>6.2163000000000004</v>
      </c>
      <c r="K12" s="61">
        <f t="shared" si="3"/>
        <v>9</v>
      </c>
      <c r="L12" s="60">
        <f>VLOOKUP($A12,'Return Data'!$B$7:$R$2292,9,0)</f>
        <v>6.1253000000000002</v>
      </c>
      <c r="M12" s="61">
        <f t="shared" si="4"/>
        <v>3</v>
      </c>
      <c r="N12" s="60">
        <f>VLOOKUP($A12,'Return Data'!$B$7:$R$2292,10,0)</f>
        <v>5.9951999999999996</v>
      </c>
      <c r="O12" s="61">
        <f t="shared" si="5"/>
        <v>3</v>
      </c>
      <c r="P12" s="60">
        <f>VLOOKUP($A12,'Return Data'!$B$7:$R$2292,11,0)</f>
        <v>5.7680999999999996</v>
      </c>
      <c r="Q12" s="61">
        <f t="shared" si="6"/>
        <v>3</v>
      </c>
      <c r="R12" s="60">
        <f>VLOOKUP($A12,'Return Data'!$B$7:$R$2292,12,0)</f>
        <v>5.3566000000000003</v>
      </c>
      <c r="S12" s="61">
        <f t="shared" si="7"/>
        <v>3</v>
      </c>
      <c r="T12" s="60">
        <f>VLOOKUP($A12,'Return Data'!$B$7:$R$2292,13,0)</f>
        <v>4.9149000000000003</v>
      </c>
      <c r="U12" s="61">
        <f t="shared" si="8"/>
        <v>2</v>
      </c>
      <c r="V12" s="60">
        <f>VLOOKUP($A12,'Return Data'!$B$7:$R$2292,17,0)</f>
        <v>4.0510000000000002</v>
      </c>
      <c r="W12" s="61">
        <f t="shared" ref="W12:W36" si="10">RANK(V12,V$8:V$36,0)</f>
        <v>3</v>
      </c>
      <c r="X12" s="60"/>
      <c r="Y12" s="61"/>
      <c r="Z12" s="60">
        <f>VLOOKUP($A12,'Return Data'!$B$7:$R$2292,16,0)</f>
        <v>3.9777999999999998</v>
      </c>
      <c r="AA12" s="62">
        <f t="shared" si="9"/>
        <v>15</v>
      </c>
    </row>
    <row r="13" spans="1:27" x14ac:dyDescent="0.3">
      <c r="A13" s="58" t="s">
        <v>1181</v>
      </c>
      <c r="B13" s="59">
        <f>VLOOKUP($A13,'Return Data'!$B$7:$R$2292,3,0)</f>
        <v>44958</v>
      </c>
      <c r="C13" s="60">
        <f>VLOOKUP($A13,'Return Data'!$B$7:$R$2292,4,0)</f>
        <v>1184.4561000000001</v>
      </c>
      <c r="D13" s="60">
        <f>VLOOKUP($A13,'Return Data'!$B$7:$R$2292,5,0)</f>
        <v>6.0655999999999999</v>
      </c>
      <c r="E13" s="61">
        <f t="shared" si="0"/>
        <v>7</v>
      </c>
      <c r="F13" s="60">
        <f>VLOOKUP($A13,'Return Data'!$B$7:$R$2292,6,0)</f>
        <v>6.2443999999999997</v>
      </c>
      <c r="G13" s="61">
        <f t="shared" si="1"/>
        <v>3</v>
      </c>
      <c r="H13" s="60">
        <f>VLOOKUP($A13,'Return Data'!$B$7:$R$2292,7,0)</f>
        <v>6.2843</v>
      </c>
      <c r="I13" s="61">
        <f t="shared" si="2"/>
        <v>5</v>
      </c>
      <c r="J13" s="60">
        <f>VLOOKUP($A13,'Return Data'!$B$7:$R$2292,8,0)</f>
        <v>6.2173999999999996</v>
      </c>
      <c r="K13" s="61">
        <f t="shared" si="3"/>
        <v>8</v>
      </c>
      <c r="L13" s="60">
        <f>VLOOKUP($A13,'Return Data'!$B$7:$R$2292,9,0)</f>
        <v>6.0605000000000002</v>
      </c>
      <c r="M13" s="61">
        <f t="shared" si="4"/>
        <v>7</v>
      </c>
      <c r="N13" s="60">
        <f>VLOOKUP($A13,'Return Data'!$B$7:$R$2292,10,0)</f>
        <v>5.9569999999999999</v>
      </c>
      <c r="O13" s="61">
        <f t="shared" si="5"/>
        <v>8</v>
      </c>
      <c r="P13" s="60">
        <f>VLOOKUP($A13,'Return Data'!$B$7:$R$2292,11,0)</f>
        <v>5.7328999999999999</v>
      </c>
      <c r="Q13" s="61">
        <f t="shared" si="6"/>
        <v>8</v>
      </c>
      <c r="R13" s="60">
        <f>VLOOKUP($A13,'Return Data'!$B$7:$R$2292,12,0)</f>
        <v>5.3208000000000002</v>
      </c>
      <c r="S13" s="61">
        <f t="shared" si="7"/>
        <v>8</v>
      </c>
      <c r="T13" s="60">
        <f>VLOOKUP($A13,'Return Data'!$B$7:$R$2292,13,0)</f>
        <v>4.8688000000000002</v>
      </c>
      <c r="U13" s="61">
        <f t="shared" si="8"/>
        <v>8</v>
      </c>
      <c r="V13" s="60">
        <f>VLOOKUP($A13,'Return Data'!$B$7:$R$2292,17,0)</f>
        <v>4.0069999999999997</v>
      </c>
      <c r="W13" s="61">
        <f t="shared" si="10"/>
        <v>10</v>
      </c>
      <c r="X13" s="60">
        <f>VLOOKUP($A13,'Return Data'!$B$7:$R$2292,14,0)</f>
        <v>3.7732999999999999</v>
      </c>
      <c r="Y13" s="61">
        <f>RANK(X13,X$8:X$36,0)</f>
        <v>1</v>
      </c>
      <c r="Z13" s="60">
        <f>VLOOKUP($A13,'Return Data'!$B$7:$R$2292,16,0)</f>
        <v>4.2469999999999999</v>
      </c>
      <c r="AA13" s="62">
        <f t="shared" si="9"/>
        <v>5</v>
      </c>
    </row>
    <row r="14" spans="1:27" x14ac:dyDescent="0.3">
      <c r="A14" s="58" t="s">
        <v>1183</v>
      </c>
      <c r="B14" s="59">
        <f>VLOOKUP($A14,'Return Data'!$B$7:$R$2292,3,0)</f>
        <v>44958</v>
      </c>
      <c r="C14" s="60">
        <f>VLOOKUP($A14,'Return Data'!$B$7:$R$2292,4,0)</f>
        <v>1147.44</v>
      </c>
      <c r="D14" s="60">
        <f>VLOOKUP($A14,'Return Data'!$B$7:$R$2292,5,0)</f>
        <v>5.9558</v>
      </c>
      <c r="E14" s="61">
        <f t="shared" si="0"/>
        <v>20</v>
      </c>
      <c r="F14" s="60">
        <f>VLOOKUP($A14,'Return Data'!$B$7:$R$2292,6,0)</f>
        <v>6.1912000000000003</v>
      </c>
      <c r="G14" s="61">
        <f t="shared" si="1"/>
        <v>14</v>
      </c>
      <c r="H14" s="60">
        <f>VLOOKUP($A14,'Return Data'!$B$7:$R$2292,7,0)</f>
        <v>6.2468000000000004</v>
      </c>
      <c r="I14" s="61">
        <f t="shared" si="2"/>
        <v>15</v>
      </c>
      <c r="J14" s="60">
        <f>VLOOKUP($A14,'Return Data'!$B$7:$R$2292,8,0)</f>
        <v>6.181</v>
      </c>
      <c r="K14" s="61">
        <f t="shared" si="3"/>
        <v>19</v>
      </c>
      <c r="L14" s="60">
        <f>VLOOKUP($A14,'Return Data'!$B$7:$R$2292,9,0)</f>
        <v>6.0522999999999998</v>
      </c>
      <c r="M14" s="61">
        <f t="shared" si="4"/>
        <v>10</v>
      </c>
      <c r="N14" s="60">
        <f>VLOOKUP($A14,'Return Data'!$B$7:$R$2292,10,0)</f>
        <v>5.9413999999999998</v>
      </c>
      <c r="O14" s="61">
        <f t="shared" si="5"/>
        <v>12</v>
      </c>
      <c r="P14" s="60">
        <f>VLOOKUP($A14,'Return Data'!$B$7:$R$2292,11,0)</f>
        <v>5.6757</v>
      </c>
      <c r="Q14" s="61">
        <f t="shared" si="6"/>
        <v>23</v>
      </c>
      <c r="R14" s="60">
        <f>VLOOKUP($A14,'Return Data'!$B$7:$R$2292,12,0)</f>
        <v>5.2664999999999997</v>
      </c>
      <c r="S14" s="61">
        <f t="shared" si="7"/>
        <v>23</v>
      </c>
      <c r="T14" s="60">
        <f>VLOOKUP($A14,'Return Data'!$B$7:$R$2292,13,0)</f>
        <v>4.8125999999999998</v>
      </c>
      <c r="U14" s="61">
        <f t="shared" si="8"/>
        <v>24</v>
      </c>
      <c r="V14" s="60">
        <f>VLOOKUP($A14,'Return Data'!$B$7:$R$2292,17,0)</f>
        <v>3.9727999999999999</v>
      </c>
      <c r="W14" s="61">
        <f t="shared" si="10"/>
        <v>20</v>
      </c>
      <c r="X14" s="60"/>
      <c r="Y14" s="61"/>
      <c r="Z14" s="60">
        <f>VLOOKUP($A14,'Return Data'!$B$7:$R$2292,16,0)</f>
        <v>3.97</v>
      </c>
      <c r="AA14" s="62">
        <f t="shared" si="9"/>
        <v>16</v>
      </c>
    </row>
    <row r="15" spans="1:27" x14ac:dyDescent="0.3">
      <c r="A15" s="58" t="s">
        <v>1184</v>
      </c>
      <c r="B15" s="59">
        <f>VLOOKUP($A15,'Return Data'!$B$7:$R$2292,3,0)</f>
        <v>44958</v>
      </c>
      <c r="C15" s="60">
        <f>VLOOKUP($A15,'Return Data'!$B$7:$R$2292,4,0)</f>
        <v>1156.2528</v>
      </c>
      <c r="D15" s="60">
        <f>VLOOKUP($A15,'Return Data'!$B$7:$R$2292,5,0)</f>
        <v>5.9104000000000001</v>
      </c>
      <c r="E15" s="61">
        <f t="shared" si="0"/>
        <v>24</v>
      </c>
      <c r="F15" s="60">
        <f>VLOOKUP($A15,'Return Data'!$B$7:$R$2292,6,0)</f>
        <v>6.1292999999999997</v>
      </c>
      <c r="G15" s="61">
        <f t="shared" si="1"/>
        <v>23</v>
      </c>
      <c r="H15" s="60">
        <f>VLOOKUP($A15,'Return Data'!$B$7:$R$2292,7,0)</f>
        <v>6.1696999999999997</v>
      </c>
      <c r="I15" s="61">
        <f t="shared" si="2"/>
        <v>24</v>
      </c>
      <c r="J15" s="60">
        <f>VLOOKUP($A15,'Return Data'!$B$7:$R$2292,8,0)</f>
        <v>6.1378000000000004</v>
      </c>
      <c r="K15" s="61">
        <f t="shared" si="3"/>
        <v>23</v>
      </c>
      <c r="L15" s="60">
        <f>VLOOKUP($A15,'Return Data'!$B$7:$R$2292,9,0)</f>
        <v>6.0472000000000001</v>
      </c>
      <c r="M15" s="61">
        <f t="shared" si="4"/>
        <v>13</v>
      </c>
      <c r="N15" s="60">
        <f>VLOOKUP($A15,'Return Data'!$B$7:$R$2292,10,0)</f>
        <v>5.9192999999999998</v>
      </c>
      <c r="O15" s="61">
        <f t="shared" si="5"/>
        <v>18</v>
      </c>
      <c r="P15" s="60">
        <f>VLOOKUP($A15,'Return Data'!$B$7:$R$2292,11,0)</f>
        <v>5.7051999999999996</v>
      </c>
      <c r="Q15" s="61">
        <f t="shared" si="6"/>
        <v>15</v>
      </c>
      <c r="R15" s="60">
        <f>VLOOKUP($A15,'Return Data'!$B$7:$R$2292,12,0)</f>
        <v>5.2931999999999997</v>
      </c>
      <c r="S15" s="61">
        <f t="shared" si="7"/>
        <v>14</v>
      </c>
      <c r="T15" s="60">
        <f>VLOOKUP($A15,'Return Data'!$B$7:$R$2292,13,0)</f>
        <v>4.8419999999999996</v>
      </c>
      <c r="U15" s="61">
        <f t="shared" si="8"/>
        <v>13</v>
      </c>
      <c r="V15" s="60">
        <f>VLOOKUP($A15,'Return Data'!$B$7:$R$2292,17,0)</f>
        <v>3.9828000000000001</v>
      </c>
      <c r="W15" s="61">
        <f t="shared" si="10"/>
        <v>13</v>
      </c>
      <c r="X15" s="60"/>
      <c r="Y15" s="61"/>
      <c r="Z15" s="60">
        <f>VLOOKUP($A15,'Return Data'!$B$7:$R$2292,16,0)</f>
        <v>3.9586000000000001</v>
      </c>
      <c r="AA15" s="62">
        <f t="shared" si="9"/>
        <v>18</v>
      </c>
    </row>
    <row r="16" spans="1:27" x14ac:dyDescent="0.3">
      <c r="A16" s="58" t="s">
        <v>1186</v>
      </c>
      <c r="B16" s="59">
        <f>VLOOKUP($A16,'Return Data'!$B$7:$R$2292,3,0)</f>
        <v>44958</v>
      </c>
      <c r="C16" s="60">
        <f>VLOOKUP($A16,'Return Data'!$B$7:$R$2292,4,0)</f>
        <v>3269.9511000000002</v>
      </c>
      <c r="D16" s="60">
        <f>VLOOKUP($A16,'Return Data'!$B$7:$R$2292,5,0)</f>
        <v>6.0152000000000001</v>
      </c>
      <c r="E16" s="61">
        <f t="shared" si="0"/>
        <v>14</v>
      </c>
      <c r="F16" s="60">
        <f>VLOOKUP($A16,'Return Data'!$B$7:$R$2292,6,0)</f>
        <v>6.1569000000000003</v>
      </c>
      <c r="G16" s="61">
        <f t="shared" si="1"/>
        <v>19</v>
      </c>
      <c r="H16" s="60">
        <f>VLOOKUP($A16,'Return Data'!$B$7:$R$2292,7,0)</f>
        <v>6.2064000000000004</v>
      </c>
      <c r="I16" s="61">
        <f t="shared" si="2"/>
        <v>22</v>
      </c>
      <c r="J16" s="60">
        <f>VLOOKUP($A16,'Return Data'!$B$7:$R$2292,8,0)</f>
        <v>6.1535000000000002</v>
      </c>
      <c r="K16" s="61">
        <f t="shared" si="3"/>
        <v>22</v>
      </c>
      <c r="L16" s="60">
        <f>VLOOKUP($A16,'Return Data'!$B$7:$R$2292,9,0)</f>
        <v>5.9993999999999996</v>
      </c>
      <c r="M16" s="61">
        <f t="shared" si="4"/>
        <v>24</v>
      </c>
      <c r="N16" s="60">
        <f>VLOOKUP($A16,'Return Data'!$B$7:$R$2292,10,0)</f>
        <v>5.8925999999999998</v>
      </c>
      <c r="O16" s="61">
        <f t="shared" si="5"/>
        <v>25</v>
      </c>
      <c r="P16" s="60">
        <f>VLOOKUP($A16,'Return Data'!$B$7:$R$2292,11,0)</f>
        <v>5.6639999999999997</v>
      </c>
      <c r="Q16" s="61">
        <f t="shared" si="6"/>
        <v>25</v>
      </c>
      <c r="R16" s="60">
        <f>VLOOKUP($A16,'Return Data'!$B$7:$R$2292,12,0)</f>
        <v>5.2515000000000001</v>
      </c>
      <c r="S16" s="61">
        <f t="shared" si="7"/>
        <v>25</v>
      </c>
      <c r="T16" s="60">
        <f>VLOOKUP($A16,'Return Data'!$B$7:$R$2292,13,0)</f>
        <v>4.7961</v>
      </c>
      <c r="U16" s="61">
        <f t="shared" si="8"/>
        <v>25</v>
      </c>
      <c r="V16" s="60">
        <f>VLOOKUP($A16,'Return Data'!$B$7:$R$2292,17,0)</f>
        <v>3.9485000000000001</v>
      </c>
      <c r="W16" s="61">
        <f t="shared" si="10"/>
        <v>24</v>
      </c>
      <c r="X16" s="60">
        <f>VLOOKUP($A16,'Return Data'!$B$7:$R$2292,14,0)</f>
        <v>3.6616</v>
      </c>
      <c r="Y16" s="61">
        <f>RANK(X16,X$8:X$36,0)</f>
        <v>9</v>
      </c>
      <c r="Z16" s="60">
        <f>VLOOKUP($A16,'Return Data'!$B$7:$R$2292,16,0)</f>
        <v>5.8040000000000003</v>
      </c>
      <c r="AA16" s="62">
        <f t="shared" si="9"/>
        <v>3</v>
      </c>
    </row>
    <row r="17" spans="1:27" x14ac:dyDescent="0.3">
      <c r="A17" s="58" t="s">
        <v>1189</v>
      </c>
      <c r="B17" s="59">
        <f>VLOOKUP($A17,'Return Data'!$B$7:$R$2292,3,0)</f>
        <v>44958</v>
      </c>
      <c r="C17" s="60">
        <f>VLOOKUP($A17,'Return Data'!$B$7:$R$2292,4,0)</f>
        <v>1154.7185999999999</v>
      </c>
      <c r="D17" s="60">
        <f>VLOOKUP($A17,'Return Data'!$B$7:$R$2292,5,0)</f>
        <v>6.2122999999999999</v>
      </c>
      <c r="E17" s="61">
        <f t="shared" si="0"/>
        <v>1</v>
      </c>
      <c r="F17" s="60">
        <f>VLOOKUP($A17,'Return Data'!$B$7:$R$2292,6,0)</f>
        <v>6.2397</v>
      </c>
      <c r="G17" s="61">
        <f t="shared" si="1"/>
        <v>5</v>
      </c>
      <c r="H17" s="60">
        <f>VLOOKUP($A17,'Return Data'!$B$7:$R$2292,7,0)</f>
        <v>6.2534999999999998</v>
      </c>
      <c r="I17" s="61">
        <f t="shared" si="2"/>
        <v>13</v>
      </c>
      <c r="J17" s="60">
        <f>VLOOKUP($A17,'Return Data'!$B$7:$R$2292,8,0)</f>
        <v>6.1906999999999996</v>
      </c>
      <c r="K17" s="61">
        <f t="shared" si="3"/>
        <v>14</v>
      </c>
      <c r="L17" s="60">
        <f>VLOOKUP($A17,'Return Data'!$B$7:$R$2292,9,0)</f>
        <v>6.0499000000000001</v>
      </c>
      <c r="M17" s="61">
        <f t="shared" si="4"/>
        <v>11</v>
      </c>
      <c r="N17" s="60">
        <f>VLOOKUP($A17,'Return Data'!$B$7:$R$2292,10,0)</f>
        <v>5.9238999999999997</v>
      </c>
      <c r="O17" s="61">
        <f t="shared" si="5"/>
        <v>16</v>
      </c>
      <c r="P17" s="60">
        <f>VLOOKUP($A17,'Return Data'!$B$7:$R$2292,11,0)</f>
        <v>5.6783000000000001</v>
      </c>
      <c r="Q17" s="61">
        <f t="shared" si="6"/>
        <v>22</v>
      </c>
      <c r="R17" s="60">
        <f>VLOOKUP($A17,'Return Data'!$B$7:$R$2292,12,0)</f>
        <v>5.26</v>
      </c>
      <c r="S17" s="61">
        <f t="shared" si="7"/>
        <v>24</v>
      </c>
      <c r="T17" s="60">
        <f>VLOOKUP($A17,'Return Data'!$B$7:$R$2292,13,0)</f>
        <v>4.8151000000000002</v>
      </c>
      <c r="U17" s="61">
        <f t="shared" si="8"/>
        <v>23</v>
      </c>
      <c r="V17" s="60">
        <f>VLOOKUP($A17,'Return Data'!$B$7:$R$2292,17,0)</f>
        <v>3.9786999999999999</v>
      </c>
      <c r="W17" s="61">
        <f t="shared" si="10"/>
        <v>16</v>
      </c>
      <c r="X17" s="60"/>
      <c r="Y17" s="61"/>
      <c r="Z17" s="60">
        <f>VLOOKUP($A17,'Return Data'!$B$7:$R$2292,16,0)</f>
        <v>3.9586999999999999</v>
      </c>
      <c r="AA17" s="62">
        <f t="shared" si="9"/>
        <v>17</v>
      </c>
    </row>
    <row r="18" spans="1:27" x14ac:dyDescent="0.3">
      <c r="A18" s="58" t="s">
        <v>1190</v>
      </c>
      <c r="B18" s="59">
        <f>VLOOKUP($A18,'Return Data'!$B$7:$R$2292,3,0)</f>
        <v>44958</v>
      </c>
      <c r="C18" s="60">
        <f>VLOOKUP($A18,'Return Data'!$B$7:$R$2292,4,0)</f>
        <v>1191.3683000000001</v>
      </c>
      <c r="D18" s="60">
        <f>VLOOKUP($A18,'Return Data'!$B$7:$R$2292,5,0)</f>
        <v>6.1345999999999998</v>
      </c>
      <c r="E18" s="61">
        <f t="shared" si="0"/>
        <v>2</v>
      </c>
      <c r="F18" s="60">
        <f>VLOOKUP($A18,'Return Data'!$B$7:$R$2292,6,0)</f>
        <v>6.2153</v>
      </c>
      <c r="G18" s="61">
        <f t="shared" si="1"/>
        <v>9</v>
      </c>
      <c r="H18" s="60">
        <f>VLOOKUP($A18,'Return Data'!$B$7:$R$2292,7,0)</f>
        <v>6.2714999999999996</v>
      </c>
      <c r="I18" s="61">
        <f t="shared" si="2"/>
        <v>8</v>
      </c>
      <c r="J18" s="60">
        <f>VLOOKUP($A18,'Return Data'!$B$7:$R$2292,8,0)</f>
        <v>6.1992000000000003</v>
      </c>
      <c r="K18" s="61">
        <f t="shared" si="3"/>
        <v>11</v>
      </c>
      <c r="L18" s="60">
        <f>VLOOKUP($A18,'Return Data'!$B$7:$R$2292,9,0)</f>
        <v>6.0343999999999998</v>
      </c>
      <c r="M18" s="61">
        <f t="shared" si="4"/>
        <v>18</v>
      </c>
      <c r="N18" s="60">
        <f>VLOOKUP($A18,'Return Data'!$B$7:$R$2292,10,0)</f>
        <v>5.9214000000000002</v>
      </c>
      <c r="O18" s="61">
        <f t="shared" si="5"/>
        <v>17</v>
      </c>
      <c r="P18" s="60">
        <f>VLOOKUP($A18,'Return Data'!$B$7:$R$2292,11,0)</f>
        <v>5.6974</v>
      </c>
      <c r="Q18" s="61">
        <f t="shared" si="6"/>
        <v>17</v>
      </c>
      <c r="R18" s="60">
        <f>VLOOKUP($A18,'Return Data'!$B$7:$R$2292,12,0)</f>
        <v>5.2846000000000002</v>
      </c>
      <c r="S18" s="61">
        <f t="shared" si="7"/>
        <v>17</v>
      </c>
      <c r="T18" s="60">
        <f>VLOOKUP($A18,'Return Data'!$B$7:$R$2292,13,0)</f>
        <v>4.8371000000000004</v>
      </c>
      <c r="U18" s="61">
        <f t="shared" si="8"/>
        <v>15</v>
      </c>
      <c r="V18" s="60">
        <f>VLOOKUP($A18,'Return Data'!$B$7:$R$2292,17,0)</f>
        <v>3.9742000000000002</v>
      </c>
      <c r="W18" s="61">
        <f t="shared" si="10"/>
        <v>19</v>
      </c>
      <c r="X18" s="60">
        <f>VLOOKUP($A18,'Return Data'!$B$7:$R$2292,14,0)</f>
        <v>3.6835</v>
      </c>
      <c r="Y18" s="61">
        <f>RANK(X18,X$8:X$36,0)</f>
        <v>7</v>
      </c>
      <c r="Z18" s="60">
        <f>VLOOKUP($A18,'Return Data'!$B$7:$R$2292,16,0)</f>
        <v>4.2363999999999997</v>
      </c>
      <c r="AA18" s="62">
        <f t="shared" si="9"/>
        <v>7</v>
      </c>
    </row>
    <row r="19" spans="1:27" x14ac:dyDescent="0.3">
      <c r="A19" s="58" t="s">
        <v>1193</v>
      </c>
      <c r="B19" s="59">
        <f>VLOOKUP($A19,'Return Data'!$B$7:$R$2292,3,0)</f>
        <v>44958</v>
      </c>
      <c r="C19" s="60">
        <f>VLOOKUP($A19,'Return Data'!$B$7:$R$2292,4,0)</f>
        <v>1178.1922</v>
      </c>
      <c r="D19" s="60">
        <f>VLOOKUP($A19,'Return Data'!$B$7:$R$2292,5,0)</f>
        <v>5.9522000000000004</v>
      </c>
      <c r="E19" s="61">
        <f t="shared" si="0"/>
        <v>22</v>
      </c>
      <c r="F19" s="60">
        <f>VLOOKUP($A19,'Return Data'!$B$7:$R$2292,6,0)</f>
        <v>6.1566999999999998</v>
      </c>
      <c r="G19" s="61">
        <f t="shared" si="1"/>
        <v>20</v>
      </c>
      <c r="H19" s="60">
        <f>VLOOKUP($A19,'Return Data'!$B$7:$R$2292,7,0)</f>
        <v>6.2503000000000002</v>
      </c>
      <c r="I19" s="61">
        <f t="shared" si="2"/>
        <v>14</v>
      </c>
      <c r="J19" s="60">
        <f>VLOOKUP($A19,'Return Data'!$B$7:$R$2292,8,0)</f>
        <v>6.2039999999999997</v>
      </c>
      <c r="K19" s="61">
        <f t="shared" si="3"/>
        <v>10</v>
      </c>
      <c r="L19" s="60">
        <f>VLOOKUP($A19,'Return Data'!$B$7:$R$2292,9,0)</f>
        <v>6.0469999999999997</v>
      </c>
      <c r="M19" s="61">
        <f t="shared" si="4"/>
        <v>14</v>
      </c>
      <c r="N19" s="60">
        <f>VLOOKUP($A19,'Return Data'!$B$7:$R$2292,10,0)</f>
        <v>5.9379</v>
      </c>
      <c r="O19" s="61">
        <f t="shared" si="5"/>
        <v>14</v>
      </c>
      <c r="P19" s="60">
        <f>VLOOKUP($A19,'Return Data'!$B$7:$R$2292,11,0)</f>
        <v>5.7070999999999996</v>
      </c>
      <c r="Q19" s="61">
        <f t="shared" si="6"/>
        <v>13</v>
      </c>
      <c r="R19" s="60">
        <f>VLOOKUP($A19,'Return Data'!$B$7:$R$2292,12,0)</f>
        <v>5.2930000000000001</v>
      </c>
      <c r="S19" s="61">
        <f t="shared" si="7"/>
        <v>15</v>
      </c>
      <c r="T19" s="60">
        <f>VLOOKUP($A19,'Return Data'!$B$7:$R$2292,13,0)</f>
        <v>4.8394000000000004</v>
      </c>
      <c r="U19" s="61">
        <f t="shared" si="8"/>
        <v>14</v>
      </c>
      <c r="V19" s="60">
        <f>VLOOKUP($A19,'Return Data'!$B$7:$R$2292,17,0)</f>
        <v>3.9748999999999999</v>
      </c>
      <c r="W19" s="61">
        <f t="shared" si="10"/>
        <v>18</v>
      </c>
      <c r="X19" s="60">
        <f>VLOOKUP($A19,'Return Data'!$B$7:$R$2292,14,0)</f>
        <v>3.6715</v>
      </c>
      <c r="Y19" s="61">
        <f>RANK(X19,X$8:X$36,0)</f>
        <v>8</v>
      </c>
      <c r="Z19" s="60">
        <f>VLOOKUP($A19,'Return Data'!$B$7:$R$2292,16,0)</f>
        <v>4.1413000000000002</v>
      </c>
      <c r="AA19" s="62">
        <f t="shared" si="9"/>
        <v>10</v>
      </c>
    </row>
    <row r="20" spans="1:27" x14ac:dyDescent="0.3">
      <c r="A20" s="58" t="s">
        <v>1195</v>
      </c>
      <c r="B20" s="59">
        <f>VLOOKUP($A20,'Return Data'!$B$7:$R$2292,3,0)</f>
        <v>44958</v>
      </c>
      <c r="C20" s="60">
        <f>VLOOKUP($A20,'Return Data'!$B$7:$R$2292,4,0)</f>
        <v>1144.4249</v>
      </c>
      <c r="D20" s="60">
        <f>VLOOKUP($A20,'Return Data'!$B$7:$R$2292,5,0)</f>
        <v>5.3685</v>
      </c>
      <c r="E20" s="61">
        <f t="shared" si="0"/>
        <v>27</v>
      </c>
      <c r="F20" s="60">
        <f>VLOOKUP($A20,'Return Data'!$B$7:$R$2292,6,0)</f>
        <v>5.6467000000000001</v>
      </c>
      <c r="G20" s="61">
        <f t="shared" si="1"/>
        <v>27</v>
      </c>
      <c r="H20" s="60">
        <f>VLOOKUP($A20,'Return Data'!$B$7:$R$2292,7,0)</f>
        <v>5.7809999999999997</v>
      </c>
      <c r="I20" s="61">
        <f t="shared" si="2"/>
        <v>27</v>
      </c>
      <c r="J20" s="60">
        <f>VLOOKUP($A20,'Return Data'!$B$7:$R$2292,8,0)</f>
        <v>5.7965999999999998</v>
      </c>
      <c r="K20" s="61">
        <f t="shared" si="3"/>
        <v>27</v>
      </c>
      <c r="L20" s="60">
        <f>VLOOKUP($A20,'Return Data'!$B$7:$R$2292,9,0)</f>
        <v>5.9433999999999996</v>
      </c>
      <c r="M20" s="61">
        <f t="shared" si="4"/>
        <v>27</v>
      </c>
      <c r="N20" s="60">
        <f>VLOOKUP($A20,'Return Data'!$B$7:$R$2292,10,0)</f>
        <v>5.7354000000000003</v>
      </c>
      <c r="O20" s="61">
        <f t="shared" si="5"/>
        <v>27</v>
      </c>
      <c r="P20" s="60">
        <f>VLOOKUP($A20,'Return Data'!$B$7:$R$2292,11,0)</f>
        <v>5.5575999999999999</v>
      </c>
      <c r="Q20" s="61">
        <f t="shared" si="6"/>
        <v>27</v>
      </c>
      <c r="R20" s="60">
        <f>VLOOKUP($A20,'Return Data'!$B$7:$R$2292,12,0)</f>
        <v>5.1680000000000001</v>
      </c>
      <c r="S20" s="61">
        <f t="shared" si="7"/>
        <v>26</v>
      </c>
      <c r="T20" s="60">
        <f>VLOOKUP($A20,'Return Data'!$B$7:$R$2292,13,0)</f>
        <v>4.7133000000000003</v>
      </c>
      <c r="U20" s="61">
        <f t="shared" si="8"/>
        <v>27</v>
      </c>
      <c r="V20" s="60">
        <f>VLOOKUP($A20,'Return Data'!$B$7:$R$2292,17,0)</f>
        <v>3.8809999999999998</v>
      </c>
      <c r="W20" s="61">
        <f t="shared" si="10"/>
        <v>26</v>
      </c>
      <c r="X20" s="60"/>
      <c r="Y20" s="61"/>
      <c r="Z20" s="60">
        <f>VLOOKUP($A20,'Return Data'!$B$7:$R$2292,16,0)</f>
        <v>3.8481999999999998</v>
      </c>
      <c r="AA20" s="62">
        <f t="shared" si="9"/>
        <v>24</v>
      </c>
    </row>
    <row r="21" spans="1:27" x14ac:dyDescent="0.3">
      <c r="A21" s="58" t="s">
        <v>1197</v>
      </c>
      <c r="B21" s="59">
        <f>VLOOKUP($A21,'Return Data'!$B$7:$R$2292,3,0)</f>
        <v>44958</v>
      </c>
      <c r="C21" s="60">
        <f>VLOOKUP($A21,'Return Data'!$B$7:$R$2292,4,0)</f>
        <v>1119.3873000000001</v>
      </c>
      <c r="D21" s="60">
        <f>VLOOKUP($A21,'Return Data'!$B$7:$R$2292,5,0)</f>
        <v>5.9288999999999996</v>
      </c>
      <c r="E21" s="61">
        <f t="shared" si="0"/>
        <v>23</v>
      </c>
      <c r="F21" s="60">
        <f>VLOOKUP($A21,'Return Data'!$B$7:$R$2292,6,0)</f>
        <v>6.1561000000000003</v>
      </c>
      <c r="G21" s="61">
        <f t="shared" si="1"/>
        <v>22</v>
      </c>
      <c r="H21" s="60">
        <f>VLOOKUP($A21,'Return Data'!$B$7:$R$2292,7,0)</f>
        <v>6.2396000000000003</v>
      </c>
      <c r="I21" s="61">
        <f t="shared" si="2"/>
        <v>17</v>
      </c>
      <c r="J21" s="60">
        <f>VLOOKUP($A21,'Return Data'!$B$7:$R$2292,8,0)</f>
        <v>6.1954000000000002</v>
      </c>
      <c r="K21" s="61">
        <f t="shared" si="3"/>
        <v>12</v>
      </c>
      <c r="L21" s="60">
        <f>VLOOKUP($A21,'Return Data'!$B$7:$R$2292,9,0)</f>
        <v>6.0372000000000003</v>
      </c>
      <c r="M21" s="61">
        <f t="shared" si="4"/>
        <v>16</v>
      </c>
      <c r="N21" s="60">
        <f>VLOOKUP($A21,'Return Data'!$B$7:$R$2292,10,0)</f>
        <v>5.9421999999999997</v>
      </c>
      <c r="O21" s="61">
        <f t="shared" si="5"/>
        <v>11</v>
      </c>
      <c r="P21" s="60">
        <f>VLOOKUP($A21,'Return Data'!$B$7:$R$2292,11,0)</f>
        <v>5.7214999999999998</v>
      </c>
      <c r="Q21" s="61">
        <f t="shared" si="6"/>
        <v>10</v>
      </c>
      <c r="R21" s="60">
        <f>VLOOKUP($A21,'Return Data'!$B$7:$R$2292,12,0)</f>
        <v>5.3156999999999996</v>
      </c>
      <c r="S21" s="61">
        <f t="shared" si="7"/>
        <v>9</v>
      </c>
      <c r="T21" s="60">
        <f>VLOOKUP($A21,'Return Data'!$B$7:$R$2292,13,0)</f>
        <v>4.8621999999999996</v>
      </c>
      <c r="U21" s="61">
        <f t="shared" si="8"/>
        <v>10</v>
      </c>
      <c r="V21" s="60">
        <f>VLOOKUP($A21,'Return Data'!$B$7:$R$2292,17,0)</f>
        <v>4.0077999999999996</v>
      </c>
      <c r="W21" s="61">
        <f t="shared" si="10"/>
        <v>9</v>
      </c>
      <c r="X21" s="60"/>
      <c r="Y21" s="61"/>
      <c r="Z21" s="60">
        <f>VLOOKUP($A21,'Return Data'!$B$7:$R$2292,16,0)</f>
        <v>3.7437999999999998</v>
      </c>
      <c r="AA21" s="62">
        <f t="shared" si="9"/>
        <v>26</v>
      </c>
    </row>
    <row r="22" spans="1:27" x14ac:dyDescent="0.3">
      <c r="A22" s="58" t="s">
        <v>1199</v>
      </c>
      <c r="B22" s="59">
        <f>VLOOKUP($A22,'Return Data'!$B$7:$R$2292,3,0)</f>
        <v>44958</v>
      </c>
      <c r="C22" s="60">
        <f>VLOOKUP($A22,'Return Data'!$B$7:$R$2292,4,0)</f>
        <v>1127.2058</v>
      </c>
      <c r="D22" s="60">
        <f>VLOOKUP($A22,'Return Data'!$B$7:$R$2292,5,0)</f>
        <v>5.6383999999999999</v>
      </c>
      <c r="E22" s="61">
        <f t="shared" si="0"/>
        <v>26</v>
      </c>
      <c r="F22" s="60">
        <f>VLOOKUP($A22,'Return Data'!$B$7:$R$2292,6,0)</f>
        <v>5.9005000000000001</v>
      </c>
      <c r="G22" s="61">
        <f t="shared" si="1"/>
        <v>26</v>
      </c>
      <c r="H22" s="60">
        <f>VLOOKUP($A22,'Return Data'!$B$7:$R$2292,7,0)</f>
        <v>6.0659999999999998</v>
      </c>
      <c r="I22" s="61">
        <f t="shared" si="2"/>
        <v>26</v>
      </c>
      <c r="J22" s="60">
        <f>VLOOKUP($A22,'Return Data'!$B$7:$R$2292,8,0)</f>
        <v>6.0568</v>
      </c>
      <c r="K22" s="61">
        <f t="shared" si="3"/>
        <v>26</v>
      </c>
      <c r="L22" s="60">
        <f>VLOOKUP($A22,'Return Data'!$B$7:$R$2292,9,0)</f>
        <v>5.9688999999999997</v>
      </c>
      <c r="M22" s="61">
        <f t="shared" si="4"/>
        <v>26</v>
      </c>
      <c r="N22" s="60">
        <f>VLOOKUP($A22,'Return Data'!$B$7:$R$2292,10,0)</f>
        <v>5.8296000000000001</v>
      </c>
      <c r="O22" s="61">
        <f t="shared" si="5"/>
        <v>26</v>
      </c>
      <c r="P22" s="60">
        <f>VLOOKUP($A22,'Return Data'!$B$7:$R$2292,11,0)</f>
        <v>5.5644</v>
      </c>
      <c r="Q22" s="61">
        <f t="shared" si="6"/>
        <v>26</v>
      </c>
      <c r="R22" s="60">
        <f>VLOOKUP($A22,'Return Data'!$B$7:$R$2292,12,0)</f>
        <v>5.1429</v>
      </c>
      <c r="S22" s="61">
        <f t="shared" si="7"/>
        <v>27</v>
      </c>
      <c r="T22" s="60">
        <f>VLOOKUP($A22,'Return Data'!$B$7:$R$2292,13,0)</f>
        <v>4.7233000000000001</v>
      </c>
      <c r="U22" s="61">
        <f t="shared" si="8"/>
        <v>26</v>
      </c>
      <c r="V22" s="60">
        <f>VLOOKUP($A22,'Return Data'!$B$7:$R$2292,17,0)</f>
        <v>3.8935</v>
      </c>
      <c r="W22" s="61">
        <f t="shared" si="10"/>
        <v>25</v>
      </c>
      <c r="X22" s="60"/>
      <c r="Y22" s="61"/>
      <c r="Z22" s="60">
        <f>VLOOKUP($A22,'Return Data'!$B$7:$R$2292,16,0)</f>
        <v>3.7219000000000002</v>
      </c>
      <c r="AA22" s="62">
        <f t="shared" si="9"/>
        <v>27</v>
      </c>
    </row>
    <row r="23" spans="1:27" x14ac:dyDescent="0.3">
      <c r="A23" s="58" t="s">
        <v>1201</v>
      </c>
      <c r="B23" s="59">
        <f>VLOOKUP($A23,'Return Data'!$B$7:$R$2292,3,0)</f>
        <v>44958</v>
      </c>
      <c r="C23" s="60">
        <f>VLOOKUP($A23,'Return Data'!$B$7:$R$2292,4,0)</f>
        <v>1125.2720999999999</v>
      </c>
      <c r="D23" s="60">
        <f>VLOOKUP($A23,'Return Data'!$B$7:$R$2292,5,0)</f>
        <v>5.9790000000000001</v>
      </c>
      <c r="E23" s="61">
        <f t="shared" si="0"/>
        <v>18</v>
      </c>
      <c r="F23" s="60">
        <f>VLOOKUP($A23,'Return Data'!$B$7:$R$2292,6,0)</f>
        <v>6.1562999999999999</v>
      </c>
      <c r="G23" s="61">
        <f t="shared" si="1"/>
        <v>21</v>
      </c>
      <c r="H23" s="60">
        <f>VLOOKUP($A23,'Return Data'!$B$7:$R$2292,7,0)</f>
        <v>6.2297000000000002</v>
      </c>
      <c r="I23" s="61">
        <f t="shared" si="2"/>
        <v>20</v>
      </c>
      <c r="J23" s="60">
        <f>VLOOKUP($A23,'Return Data'!$B$7:$R$2292,8,0)</f>
        <v>6.1855000000000002</v>
      </c>
      <c r="K23" s="61">
        <f t="shared" si="3"/>
        <v>18</v>
      </c>
      <c r="L23" s="60">
        <f>VLOOKUP($A23,'Return Data'!$B$7:$R$2292,9,0)</f>
        <v>6.0490000000000004</v>
      </c>
      <c r="M23" s="61">
        <f t="shared" si="4"/>
        <v>12</v>
      </c>
      <c r="N23" s="60">
        <f>VLOOKUP($A23,'Return Data'!$B$7:$R$2292,10,0)</f>
        <v>5.9348000000000001</v>
      </c>
      <c r="O23" s="61">
        <f t="shared" si="5"/>
        <v>15</v>
      </c>
      <c r="P23" s="60">
        <f>VLOOKUP($A23,'Return Data'!$B$7:$R$2292,11,0)</f>
        <v>5.7161999999999997</v>
      </c>
      <c r="Q23" s="61">
        <f t="shared" si="6"/>
        <v>12</v>
      </c>
      <c r="R23" s="60">
        <f>VLOOKUP($A23,'Return Data'!$B$7:$R$2292,12,0)</f>
        <v>5.3019999999999996</v>
      </c>
      <c r="S23" s="61">
        <f t="shared" si="7"/>
        <v>12</v>
      </c>
      <c r="T23" s="60">
        <f>VLOOKUP($A23,'Return Data'!$B$7:$R$2292,13,0)</f>
        <v>4.8490000000000002</v>
      </c>
      <c r="U23" s="61">
        <f t="shared" si="8"/>
        <v>12</v>
      </c>
      <c r="V23" s="60">
        <f>VLOOKUP($A23,'Return Data'!$B$7:$R$2292,17,0)</f>
        <v>4.0195999999999996</v>
      </c>
      <c r="W23" s="61">
        <f t="shared" si="10"/>
        <v>7</v>
      </c>
      <c r="X23" s="60"/>
      <c r="Y23" s="61"/>
      <c r="Z23" s="60">
        <f>VLOOKUP($A23,'Return Data'!$B$7:$R$2292,16,0)</f>
        <v>3.7968999999999999</v>
      </c>
      <c r="AA23" s="62">
        <f t="shared" si="9"/>
        <v>25</v>
      </c>
    </row>
    <row r="24" spans="1:27" x14ac:dyDescent="0.3">
      <c r="A24" s="58" t="s">
        <v>1203</v>
      </c>
      <c r="B24" s="59">
        <f>VLOOKUP($A24,'Return Data'!$B$7:$R$2292,3,0)</f>
        <v>44958</v>
      </c>
      <c r="C24" s="60">
        <f>VLOOKUP($A24,'Return Data'!$B$7:$R$2292,4,0)</f>
        <v>1179.4099000000001</v>
      </c>
      <c r="D24" s="60">
        <f>VLOOKUP($A24,'Return Data'!$B$7:$R$2292,5,0)</f>
        <v>6.0358000000000001</v>
      </c>
      <c r="E24" s="61">
        <f t="shared" si="0"/>
        <v>11</v>
      </c>
      <c r="F24" s="60">
        <f>VLOOKUP($A24,'Return Data'!$B$7:$R$2292,6,0)</f>
        <v>6.2237</v>
      </c>
      <c r="G24" s="61">
        <f t="shared" si="1"/>
        <v>8</v>
      </c>
      <c r="H24" s="60">
        <f>VLOOKUP($A24,'Return Data'!$B$7:$R$2292,7,0)</f>
        <v>6.2439</v>
      </c>
      <c r="I24" s="61">
        <f t="shared" si="2"/>
        <v>16</v>
      </c>
      <c r="J24" s="60">
        <f>VLOOKUP($A24,'Return Data'!$B$7:$R$2292,8,0)</f>
        <v>6.1898</v>
      </c>
      <c r="K24" s="61">
        <f t="shared" si="3"/>
        <v>15</v>
      </c>
      <c r="L24" s="60">
        <f>VLOOKUP($A24,'Return Data'!$B$7:$R$2292,9,0)</f>
        <v>6.0129000000000001</v>
      </c>
      <c r="M24" s="61">
        <f t="shared" si="4"/>
        <v>22</v>
      </c>
      <c r="N24" s="60">
        <f>VLOOKUP($A24,'Return Data'!$B$7:$R$2292,10,0)</f>
        <v>5.9132999999999996</v>
      </c>
      <c r="O24" s="61">
        <f t="shared" si="5"/>
        <v>22</v>
      </c>
      <c r="P24" s="60">
        <f>VLOOKUP($A24,'Return Data'!$B$7:$R$2292,11,0)</f>
        <v>5.6879999999999997</v>
      </c>
      <c r="Q24" s="61">
        <f t="shared" si="6"/>
        <v>20</v>
      </c>
      <c r="R24" s="60">
        <f>VLOOKUP($A24,'Return Data'!$B$7:$R$2292,12,0)</f>
        <v>5.2755999999999998</v>
      </c>
      <c r="S24" s="61">
        <f t="shared" si="7"/>
        <v>22</v>
      </c>
      <c r="T24" s="60">
        <f>VLOOKUP($A24,'Return Data'!$B$7:$R$2292,13,0)</f>
        <v>4.8276000000000003</v>
      </c>
      <c r="U24" s="61">
        <f t="shared" si="8"/>
        <v>21</v>
      </c>
      <c r="V24" s="60">
        <f>VLOOKUP($A24,'Return Data'!$B$7:$R$2292,17,0)</f>
        <v>3.9683999999999999</v>
      </c>
      <c r="W24" s="61">
        <f t="shared" si="10"/>
        <v>22</v>
      </c>
      <c r="X24" s="60">
        <f>VLOOKUP($A24,'Return Data'!$B$7:$R$2292,14,0)</f>
        <v>3.6846999999999999</v>
      </c>
      <c r="Y24" s="61">
        <f>RANK(X24,X$8:X$36,0)</f>
        <v>6</v>
      </c>
      <c r="Z24" s="60">
        <f>VLOOKUP($A24,'Return Data'!$B$7:$R$2292,16,0)</f>
        <v>4.1593</v>
      </c>
      <c r="AA24" s="62">
        <f t="shared" si="9"/>
        <v>9</v>
      </c>
    </row>
    <row r="25" spans="1:27" x14ac:dyDescent="0.3">
      <c r="A25" s="58" t="s">
        <v>1205</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1207</v>
      </c>
      <c r="B26" s="59">
        <f>VLOOKUP($A26,'Return Data'!$B$7:$R$2292,3,0)</f>
        <v>44958</v>
      </c>
      <c r="C26" s="60">
        <f>VLOOKUP($A26,'Return Data'!$B$7:$R$2292,4,0)</f>
        <v>1145.1615999999999</v>
      </c>
      <c r="D26" s="60">
        <f>VLOOKUP($A26,'Return Data'!$B$7:$R$2292,5,0)</f>
        <v>5.8879000000000001</v>
      </c>
      <c r="E26" s="61">
        <f t="shared" si="0"/>
        <v>25</v>
      </c>
      <c r="F26" s="60">
        <f>VLOOKUP($A26,'Return Data'!$B$7:$R$2292,6,0)</f>
        <v>6.0758999999999999</v>
      </c>
      <c r="G26" s="61">
        <f t="shared" si="1"/>
        <v>25</v>
      </c>
      <c r="H26" s="60">
        <f>VLOOKUP($A26,'Return Data'!$B$7:$R$2292,7,0)</f>
        <v>6.1487999999999996</v>
      </c>
      <c r="I26" s="61">
        <f t="shared" si="2"/>
        <v>25</v>
      </c>
      <c r="J26" s="60">
        <f>VLOOKUP($A26,'Return Data'!$B$7:$R$2292,8,0)</f>
        <v>6.1154999999999999</v>
      </c>
      <c r="K26" s="61">
        <f t="shared" si="3"/>
        <v>25</v>
      </c>
      <c r="L26" s="60">
        <f>VLOOKUP($A26,'Return Data'!$B$7:$R$2292,9,0)</f>
        <v>5.9992999999999999</v>
      </c>
      <c r="M26" s="61">
        <f t="shared" si="4"/>
        <v>25</v>
      </c>
      <c r="N26" s="60">
        <f>VLOOKUP($A26,'Return Data'!$B$7:$R$2292,10,0)</f>
        <v>5.8993000000000002</v>
      </c>
      <c r="O26" s="61">
        <f t="shared" si="5"/>
        <v>24</v>
      </c>
      <c r="P26" s="60">
        <f>VLOOKUP($A26,'Return Data'!$B$7:$R$2292,11,0)</f>
        <v>5.6715</v>
      </c>
      <c r="Q26" s="61">
        <f t="shared" si="6"/>
        <v>24</v>
      </c>
      <c r="R26" s="60">
        <f>VLOOKUP($A26,'Return Data'!$B$7:$R$2292,12,0)</f>
        <v>5.2801</v>
      </c>
      <c r="S26" s="61">
        <f t="shared" si="7"/>
        <v>20</v>
      </c>
      <c r="T26" s="60">
        <f>VLOOKUP($A26,'Return Data'!$B$7:$R$2292,13,0)</f>
        <v>4.8284000000000002</v>
      </c>
      <c r="U26" s="61">
        <f t="shared" si="8"/>
        <v>20</v>
      </c>
      <c r="V26" s="60">
        <f>VLOOKUP($A26,'Return Data'!$B$7:$R$2292,17,0)</f>
        <v>3.9750999999999999</v>
      </c>
      <c r="W26" s="61">
        <f t="shared" si="10"/>
        <v>17</v>
      </c>
      <c r="X26" s="60"/>
      <c r="Y26" s="61"/>
      <c r="Z26" s="60">
        <f>VLOOKUP($A26,'Return Data'!$B$7:$R$2292,16,0)</f>
        <v>3.8813</v>
      </c>
      <c r="AA26" s="62">
        <f t="shared" si="9"/>
        <v>23</v>
      </c>
    </row>
    <row r="27" spans="1:27" x14ac:dyDescent="0.3">
      <c r="A27" s="58" t="s">
        <v>1209</v>
      </c>
      <c r="B27" s="59">
        <f>VLOOKUP($A27,'Return Data'!$B$7:$R$2292,3,0)</f>
        <v>44958</v>
      </c>
      <c r="C27" s="60">
        <f>VLOOKUP($A27,'Return Data'!$B$7:$R$2292,4,0)</f>
        <v>1144.7569000000001</v>
      </c>
      <c r="D27" s="60">
        <f>VLOOKUP($A27,'Return Data'!$B$7:$R$2292,5,0)</f>
        <v>6.0686</v>
      </c>
      <c r="E27" s="61">
        <f t="shared" si="0"/>
        <v>6</v>
      </c>
      <c r="F27" s="60">
        <f>VLOOKUP($A27,'Return Data'!$B$7:$R$2292,6,0)</f>
        <v>6.2111000000000001</v>
      </c>
      <c r="G27" s="61">
        <f t="shared" si="1"/>
        <v>11</v>
      </c>
      <c r="H27" s="60">
        <f>VLOOKUP($A27,'Return Data'!$B$7:$R$2292,7,0)</f>
        <v>6.2686999999999999</v>
      </c>
      <c r="I27" s="61">
        <f t="shared" si="2"/>
        <v>9</v>
      </c>
      <c r="J27" s="60">
        <f>VLOOKUP($A27,'Return Data'!$B$7:$R$2292,8,0)</f>
        <v>6.4352999999999998</v>
      </c>
      <c r="K27" s="61">
        <f t="shared" si="3"/>
        <v>2</v>
      </c>
      <c r="L27" s="60">
        <f>VLOOKUP($A27,'Return Data'!$B$7:$R$2292,9,0)</f>
        <v>6.1349999999999998</v>
      </c>
      <c r="M27" s="61">
        <f t="shared" si="4"/>
        <v>2</v>
      </c>
      <c r="N27" s="60">
        <f>VLOOKUP($A27,'Return Data'!$B$7:$R$2292,10,0)</f>
        <v>5.9607999999999999</v>
      </c>
      <c r="O27" s="61">
        <f t="shared" si="5"/>
        <v>6</v>
      </c>
      <c r="P27" s="60">
        <f>VLOOKUP($A27,'Return Data'!$B$7:$R$2292,11,0)</f>
        <v>5.7190000000000003</v>
      </c>
      <c r="Q27" s="61">
        <f t="shared" si="6"/>
        <v>11</v>
      </c>
      <c r="R27" s="60">
        <f>VLOOKUP($A27,'Return Data'!$B$7:$R$2292,12,0)</f>
        <v>5.3070000000000004</v>
      </c>
      <c r="S27" s="61">
        <f t="shared" si="7"/>
        <v>11</v>
      </c>
      <c r="T27" s="60">
        <f>VLOOKUP($A27,'Return Data'!$B$7:$R$2292,13,0)</f>
        <v>4.8593000000000002</v>
      </c>
      <c r="U27" s="61">
        <f t="shared" si="8"/>
        <v>11</v>
      </c>
      <c r="V27" s="60">
        <f>VLOOKUP($A27,'Return Data'!$B$7:$R$2292,17,0)</f>
        <v>4.0160999999999998</v>
      </c>
      <c r="W27" s="61">
        <f t="shared" si="10"/>
        <v>8</v>
      </c>
      <c r="X27" s="60"/>
      <c r="Y27" s="61"/>
      <c r="Z27" s="60">
        <f>VLOOKUP($A27,'Return Data'!$B$7:$R$2292,16,0)</f>
        <v>3.9024000000000001</v>
      </c>
      <c r="AA27" s="62">
        <f t="shared" si="9"/>
        <v>20</v>
      </c>
    </row>
    <row r="28" spans="1:27" x14ac:dyDescent="0.3">
      <c r="A28" s="58" t="s">
        <v>1211</v>
      </c>
      <c r="B28" s="59">
        <f>VLOOKUP($A28,'Return Data'!$B$7:$R$2292,3,0)</f>
        <v>44958</v>
      </c>
      <c r="C28" s="60">
        <f>VLOOKUP($A28,'Return Data'!$B$7:$R$2292,4,0)</f>
        <v>1133.9724000000001</v>
      </c>
      <c r="D28" s="60">
        <f>VLOOKUP($A28,'Return Data'!$B$7:$R$2292,5,0)</f>
        <v>6.0876999999999999</v>
      </c>
      <c r="E28" s="61">
        <f t="shared" si="0"/>
        <v>5</v>
      </c>
      <c r="F28" s="60">
        <f>VLOOKUP($A28,'Return Data'!$B$7:$R$2292,6,0)</f>
        <v>6.2432999999999996</v>
      </c>
      <c r="G28" s="61">
        <f t="shared" si="1"/>
        <v>4</v>
      </c>
      <c r="H28" s="60">
        <f>VLOOKUP($A28,'Return Data'!$B$7:$R$2292,7,0)</f>
        <v>6.2832999999999997</v>
      </c>
      <c r="I28" s="61">
        <f t="shared" si="2"/>
        <v>6</v>
      </c>
      <c r="J28" s="60">
        <f>VLOOKUP($A28,'Return Data'!$B$7:$R$2292,8,0)</f>
        <v>6.2342000000000004</v>
      </c>
      <c r="K28" s="61">
        <f t="shared" si="3"/>
        <v>5</v>
      </c>
      <c r="L28" s="60">
        <f>VLOOKUP($A28,'Return Data'!$B$7:$R$2292,9,0)</f>
        <v>6.0563000000000002</v>
      </c>
      <c r="M28" s="61">
        <f t="shared" si="4"/>
        <v>8</v>
      </c>
      <c r="N28" s="60">
        <f>VLOOKUP($A28,'Return Data'!$B$7:$R$2292,10,0)</f>
        <v>5.9768999999999997</v>
      </c>
      <c r="O28" s="61">
        <f t="shared" si="5"/>
        <v>4</v>
      </c>
      <c r="P28" s="60">
        <f>VLOOKUP($A28,'Return Data'!$B$7:$R$2292,11,0)</f>
        <v>5.7394999999999996</v>
      </c>
      <c r="Q28" s="61">
        <f t="shared" si="6"/>
        <v>7</v>
      </c>
      <c r="R28" s="60">
        <f>VLOOKUP($A28,'Return Data'!$B$7:$R$2292,12,0)</f>
        <v>5.3234000000000004</v>
      </c>
      <c r="S28" s="61">
        <f t="shared" si="7"/>
        <v>7</v>
      </c>
      <c r="T28" s="60">
        <f>VLOOKUP($A28,'Return Data'!$B$7:$R$2292,13,0)</f>
        <v>4.8795999999999999</v>
      </c>
      <c r="U28" s="61">
        <f t="shared" si="8"/>
        <v>6</v>
      </c>
      <c r="V28" s="60">
        <f>VLOOKUP($A28,'Return Data'!$B$7:$R$2292,17,0)</f>
        <v>4.0361000000000002</v>
      </c>
      <c r="W28" s="61">
        <f t="shared" si="10"/>
        <v>4</v>
      </c>
      <c r="X28" s="60"/>
      <c r="Y28" s="61"/>
      <c r="Z28" s="60">
        <f>VLOOKUP($A28,'Return Data'!$B$7:$R$2292,16,0)</f>
        <v>3.8818000000000001</v>
      </c>
      <c r="AA28" s="62">
        <f t="shared" si="9"/>
        <v>22</v>
      </c>
    </row>
    <row r="29" spans="1:27" x14ac:dyDescent="0.3">
      <c r="A29" s="58" t="s">
        <v>1213</v>
      </c>
      <c r="B29" s="59">
        <f>VLOOKUP($A29,'Return Data'!$B$7:$R$2292,3,0)</f>
        <v>44958</v>
      </c>
      <c r="C29" s="60">
        <f>VLOOKUP($A29,'Return Data'!$B$7:$R$2292,4,0)</f>
        <v>118.664</v>
      </c>
      <c r="D29" s="60">
        <f>VLOOKUP($A29,'Return Data'!$B$7:$R$2292,5,0)</f>
        <v>6.1220999999999997</v>
      </c>
      <c r="E29" s="61">
        <f t="shared" si="0"/>
        <v>3</v>
      </c>
      <c r="F29" s="60">
        <f>VLOOKUP($A29,'Return Data'!$B$7:$R$2292,6,0)</f>
        <v>6.2370000000000001</v>
      </c>
      <c r="G29" s="61">
        <f t="shared" si="1"/>
        <v>6</v>
      </c>
      <c r="H29" s="60">
        <f>VLOOKUP($A29,'Return Data'!$B$7:$R$2292,7,0)</f>
        <v>6.2868000000000004</v>
      </c>
      <c r="I29" s="61">
        <f t="shared" si="2"/>
        <v>4</v>
      </c>
      <c r="J29" s="60">
        <f>VLOOKUP($A29,'Return Data'!$B$7:$R$2292,8,0)</f>
        <v>6.226</v>
      </c>
      <c r="K29" s="61">
        <f t="shared" si="3"/>
        <v>7</v>
      </c>
      <c r="L29" s="60">
        <f>VLOOKUP($A29,'Return Data'!$B$7:$R$2292,9,0)</f>
        <v>6.0528000000000004</v>
      </c>
      <c r="M29" s="61">
        <f t="shared" si="4"/>
        <v>9</v>
      </c>
      <c r="N29" s="60">
        <f>VLOOKUP($A29,'Return Data'!$B$7:$R$2292,10,0)</f>
        <v>5.9499000000000004</v>
      </c>
      <c r="O29" s="61">
        <f t="shared" si="5"/>
        <v>9</v>
      </c>
      <c r="P29" s="60">
        <f>VLOOKUP($A29,'Return Data'!$B$7:$R$2292,11,0)</f>
        <v>5.7245999999999997</v>
      </c>
      <c r="Q29" s="61">
        <f t="shared" si="6"/>
        <v>9</v>
      </c>
      <c r="R29" s="60">
        <f>VLOOKUP($A29,'Return Data'!$B$7:$R$2292,12,0)</f>
        <v>5.3093000000000004</v>
      </c>
      <c r="S29" s="61">
        <f t="shared" si="7"/>
        <v>10</v>
      </c>
      <c r="T29" s="60">
        <f>VLOOKUP($A29,'Return Data'!$B$7:$R$2292,13,0)</f>
        <v>4.8631000000000002</v>
      </c>
      <c r="U29" s="61">
        <f t="shared" si="8"/>
        <v>9</v>
      </c>
      <c r="V29" s="60">
        <f>VLOOKUP($A29,'Return Data'!$B$7:$R$2292,17,0)</f>
        <v>3.9973999999999998</v>
      </c>
      <c r="W29" s="61">
        <f t="shared" si="10"/>
        <v>11</v>
      </c>
      <c r="X29" s="60">
        <f>VLOOKUP($A29,'Return Data'!$B$7:$R$2292,14,0)</f>
        <v>3.7246999999999999</v>
      </c>
      <c r="Y29" s="61">
        <f>RANK(X29,X$8:X$36,0)</f>
        <v>3</v>
      </c>
      <c r="Z29" s="60">
        <f>VLOOKUP($A29,'Return Data'!$B$7:$R$2292,16,0)</f>
        <v>4.2347000000000001</v>
      </c>
      <c r="AA29" s="62">
        <f t="shared" si="9"/>
        <v>8</v>
      </c>
    </row>
    <row r="30" spans="1:27" x14ac:dyDescent="0.3">
      <c r="A30" s="58" t="s">
        <v>1215</v>
      </c>
      <c r="B30" s="59">
        <f>VLOOKUP($A30,'Return Data'!$B$7:$R$2292,3,0)</f>
        <v>44958</v>
      </c>
      <c r="C30" s="60">
        <f>VLOOKUP($A30,'Return Data'!$B$7:$R$2292,4,0)</f>
        <v>1142.4122</v>
      </c>
      <c r="D30" s="60">
        <f>VLOOKUP($A30,'Return Data'!$B$7:$R$2292,5,0)</f>
        <v>5.9531999999999998</v>
      </c>
      <c r="E30" s="61">
        <f t="shared" si="0"/>
        <v>21</v>
      </c>
      <c r="F30" s="60">
        <f>VLOOKUP($A30,'Return Data'!$B$7:$R$2292,6,0)</f>
        <v>6.1268000000000002</v>
      </c>
      <c r="G30" s="61">
        <f t="shared" si="1"/>
        <v>24</v>
      </c>
      <c r="H30" s="60">
        <f>VLOOKUP($A30,'Return Data'!$B$7:$R$2292,7,0)</f>
        <v>6.1822999999999997</v>
      </c>
      <c r="I30" s="61">
        <f t="shared" si="2"/>
        <v>23</v>
      </c>
      <c r="J30" s="60">
        <f>VLOOKUP($A30,'Return Data'!$B$7:$R$2292,8,0)</f>
        <v>6.1356000000000002</v>
      </c>
      <c r="K30" s="61">
        <f t="shared" si="3"/>
        <v>24</v>
      </c>
      <c r="L30" s="60">
        <f>VLOOKUP($A30,'Return Data'!$B$7:$R$2292,9,0)</f>
        <v>6.0266999999999999</v>
      </c>
      <c r="M30" s="61">
        <f t="shared" si="4"/>
        <v>19</v>
      </c>
      <c r="N30" s="60">
        <f>VLOOKUP($A30,'Return Data'!$B$7:$R$2292,10,0)</f>
        <v>5.9474999999999998</v>
      </c>
      <c r="O30" s="61">
        <f t="shared" si="5"/>
        <v>10</v>
      </c>
      <c r="P30" s="60">
        <f>VLOOKUP($A30,'Return Data'!$B$7:$R$2292,11,0)</f>
        <v>5.7423999999999999</v>
      </c>
      <c r="Q30" s="61">
        <f t="shared" si="6"/>
        <v>6</v>
      </c>
      <c r="R30" s="60">
        <f>VLOOKUP($A30,'Return Data'!$B$7:$R$2292,12,0)</f>
        <v>5.3303000000000003</v>
      </c>
      <c r="S30" s="61">
        <f t="shared" si="7"/>
        <v>6</v>
      </c>
      <c r="T30" s="60">
        <f>VLOOKUP($A30,'Return Data'!$B$7:$R$2292,13,0)</f>
        <v>4.8804999999999996</v>
      </c>
      <c r="U30" s="61">
        <f t="shared" si="8"/>
        <v>5</v>
      </c>
      <c r="V30" s="60">
        <f>VLOOKUP($A30,'Return Data'!$B$7:$R$2292,17,0)</f>
        <v>4.0521000000000003</v>
      </c>
      <c r="W30" s="61">
        <f t="shared" si="10"/>
        <v>2</v>
      </c>
      <c r="X30" s="60"/>
      <c r="Y30" s="61"/>
      <c r="Z30" s="60">
        <f>VLOOKUP($A30,'Return Data'!$B$7:$R$2292,16,0)</f>
        <v>3.9514</v>
      </c>
      <c r="AA30" s="62">
        <f t="shared" si="9"/>
        <v>19</v>
      </c>
    </row>
    <row r="31" spans="1:27" x14ac:dyDescent="0.3">
      <c r="A31" s="58" t="s">
        <v>1217</v>
      </c>
      <c r="B31" s="59">
        <f>VLOOKUP($A31,'Return Data'!$B$7:$R$2292,3,0)</f>
        <v>44958</v>
      </c>
      <c r="C31" s="60">
        <f>VLOOKUP($A31,'Return Data'!$B$7:$R$2292,4,0)</f>
        <v>3572.53</v>
      </c>
      <c r="D31" s="60">
        <f>VLOOKUP($A31,'Return Data'!$B$7:$R$2292,5,0)</f>
        <v>6.0472999999999999</v>
      </c>
      <c r="E31" s="61">
        <f t="shared" si="0"/>
        <v>10</v>
      </c>
      <c r="F31" s="60">
        <f>VLOOKUP($A31,'Return Data'!$B$7:$R$2292,6,0)</f>
        <v>6.2119</v>
      </c>
      <c r="G31" s="61">
        <f t="shared" si="1"/>
        <v>10</v>
      </c>
      <c r="H31" s="60">
        <f>VLOOKUP($A31,'Return Data'!$B$7:$R$2292,7,0)</f>
        <v>6.2617000000000003</v>
      </c>
      <c r="I31" s="61">
        <f t="shared" si="2"/>
        <v>11</v>
      </c>
      <c r="J31" s="60">
        <f>VLOOKUP($A31,'Return Data'!$B$7:$R$2292,8,0)</f>
        <v>6.1948999999999996</v>
      </c>
      <c r="K31" s="61">
        <f t="shared" si="3"/>
        <v>13</v>
      </c>
      <c r="L31" s="60">
        <f>VLOOKUP($A31,'Return Data'!$B$7:$R$2292,9,0)</f>
        <v>6.0223000000000004</v>
      </c>
      <c r="M31" s="61">
        <f t="shared" si="4"/>
        <v>20</v>
      </c>
      <c r="N31" s="60">
        <f>VLOOKUP($A31,'Return Data'!$B$7:$R$2292,10,0)</f>
        <v>5.9169999999999998</v>
      </c>
      <c r="O31" s="61">
        <f t="shared" si="5"/>
        <v>20</v>
      </c>
      <c r="P31" s="60">
        <f>VLOOKUP($A31,'Return Data'!$B$7:$R$2292,11,0)</f>
        <v>5.6914999999999996</v>
      </c>
      <c r="Q31" s="61">
        <f t="shared" si="6"/>
        <v>18</v>
      </c>
      <c r="R31" s="60">
        <f>VLOOKUP($A31,'Return Data'!$B$7:$R$2292,12,0)</f>
        <v>5.2811000000000003</v>
      </c>
      <c r="S31" s="61">
        <f t="shared" si="7"/>
        <v>19</v>
      </c>
      <c r="T31" s="60">
        <f>VLOOKUP($A31,'Return Data'!$B$7:$R$2292,13,0)</f>
        <v>4.8337000000000003</v>
      </c>
      <c r="U31" s="61">
        <f t="shared" si="8"/>
        <v>18</v>
      </c>
      <c r="V31" s="60">
        <f>VLOOKUP($A31,'Return Data'!$B$7:$R$2292,17,0)</f>
        <v>3.9874000000000001</v>
      </c>
      <c r="W31" s="61">
        <f t="shared" si="10"/>
        <v>12</v>
      </c>
      <c r="X31" s="60">
        <f>VLOOKUP($A31,'Return Data'!$B$7:$R$2292,14,0)</f>
        <v>3.7063999999999999</v>
      </c>
      <c r="Y31" s="61">
        <f>RANK(X31,X$8:X$36,0)</f>
        <v>4</v>
      </c>
      <c r="Z31" s="60">
        <f>VLOOKUP($A31,'Return Data'!$B$7:$R$2292,16,0)</f>
        <v>6.4503000000000004</v>
      </c>
      <c r="AA31" s="62">
        <f t="shared" si="9"/>
        <v>1</v>
      </c>
    </row>
    <row r="32" spans="1:27" x14ac:dyDescent="0.3">
      <c r="A32" s="58" t="s">
        <v>1219</v>
      </c>
      <c r="B32" s="59">
        <f>VLOOKUP($A32,'Return Data'!$B$7:$R$2292,3,0)</f>
        <v>44958</v>
      </c>
      <c r="C32" s="60">
        <f>VLOOKUP($A32,'Return Data'!$B$7:$R$2292,4,0)</f>
        <v>1174.7012999999999</v>
      </c>
      <c r="D32" s="60">
        <f>VLOOKUP($A32,'Return Data'!$B$7:$R$2292,5,0)</f>
        <v>5.9635999999999996</v>
      </c>
      <c r="E32" s="61">
        <f t="shared" si="0"/>
        <v>19</v>
      </c>
      <c r="F32" s="60">
        <f>VLOOKUP($A32,'Return Data'!$B$7:$R$2292,6,0)</f>
        <v>6.1666999999999996</v>
      </c>
      <c r="G32" s="61">
        <f t="shared" si="1"/>
        <v>18</v>
      </c>
      <c r="H32" s="60">
        <f>VLOOKUP($A32,'Return Data'!$B$7:$R$2292,7,0)</f>
        <v>6.2252999999999998</v>
      </c>
      <c r="I32" s="61">
        <f t="shared" si="2"/>
        <v>21</v>
      </c>
      <c r="J32" s="60">
        <f>VLOOKUP($A32,'Return Data'!$B$7:$R$2292,8,0)</f>
        <v>6.1661000000000001</v>
      </c>
      <c r="K32" s="61">
        <f t="shared" si="3"/>
        <v>21</v>
      </c>
      <c r="L32" s="60">
        <f>VLOOKUP($A32,'Return Data'!$B$7:$R$2292,9,0)</f>
        <v>6.0029000000000003</v>
      </c>
      <c r="M32" s="61">
        <f t="shared" si="4"/>
        <v>23</v>
      </c>
      <c r="N32" s="60">
        <f>VLOOKUP($A32,'Return Data'!$B$7:$R$2292,10,0)</f>
        <v>5.9145000000000003</v>
      </c>
      <c r="O32" s="61">
        <f t="shared" si="5"/>
        <v>21</v>
      </c>
      <c r="P32" s="60">
        <f>VLOOKUP($A32,'Return Data'!$B$7:$R$2292,11,0)</f>
        <v>5.6803999999999997</v>
      </c>
      <c r="Q32" s="61">
        <f t="shared" si="6"/>
        <v>21</v>
      </c>
      <c r="R32" s="60">
        <f>VLOOKUP($A32,'Return Data'!$B$7:$R$2292,12,0)</f>
        <v>5.3009000000000004</v>
      </c>
      <c r="S32" s="61">
        <f t="shared" si="7"/>
        <v>13</v>
      </c>
      <c r="T32" s="60">
        <f>VLOOKUP($A32,'Return Data'!$B$7:$R$2292,13,0)</f>
        <v>4.8352000000000004</v>
      </c>
      <c r="U32" s="61">
        <f t="shared" si="8"/>
        <v>16</v>
      </c>
      <c r="V32" s="60">
        <f>VLOOKUP($A32,'Return Data'!$B$7:$R$2292,17,0)</f>
        <v>3.9502999999999999</v>
      </c>
      <c r="W32" s="61">
        <f t="shared" si="10"/>
        <v>23</v>
      </c>
      <c r="X32" s="60"/>
      <c r="Y32" s="61"/>
      <c r="Z32" s="60">
        <f>VLOOKUP($A32,'Return Data'!$B$7:$R$2292,16,0)</f>
        <v>4.2439</v>
      </c>
      <c r="AA32" s="62">
        <f t="shared" si="9"/>
        <v>6</v>
      </c>
    </row>
    <row r="33" spans="1:27" x14ac:dyDescent="0.3">
      <c r="A33" s="58" t="s">
        <v>1221</v>
      </c>
      <c r="B33" s="59">
        <f>VLOOKUP($A33,'Return Data'!$B$7:$R$2292,3,0)</f>
        <v>44958</v>
      </c>
      <c r="C33" s="60">
        <f>VLOOKUP($A33,'Return Data'!$B$7:$R$2292,4,0)</f>
        <v>1165.9038</v>
      </c>
      <c r="D33" s="60">
        <f>VLOOKUP($A33,'Return Data'!$B$7:$R$2292,5,0)</f>
        <v>6.0274000000000001</v>
      </c>
      <c r="E33" s="61">
        <f t="shared" si="0"/>
        <v>13</v>
      </c>
      <c r="F33" s="60">
        <f>VLOOKUP($A33,'Return Data'!$B$7:$R$2292,6,0)</f>
        <v>6.1787999999999998</v>
      </c>
      <c r="G33" s="61">
        <f t="shared" si="1"/>
        <v>16</v>
      </c>
      <c r="H33" s="60">
        <f>VLOOKUP($A33,'Return Data'!$B$7:$R$2292,7,0)</f>
        <v>6.2374000000000001</v>
      </c>
      <c r="I33" s="61">
        <f t="shared" si="2"/>
        <v>19</v>
      </c>
      <c r="J33" s="60">
        <f>VLOOKUP($A33,'Return Data'!$B$7:$R$2292,8,0)</f>
        <v>6.1707000000000001</v>
      </c>
      <c r="K33" s="61">
        <f t="shared" si="3"/>
        <v>20</v>
      </c>
      <c r="L33" s="60">
        <f>VLOOKUP($A33,'Return Data'!$B$7:$R$2292,9,0)</f>
        <v>6.0444000000000004</v>
      </c>
      <c r="M33" s="61">
        <f t="shared" si="4"/>
        <v>15</v>
      </c>
      <c r="N33" s="60">
        <f>VLOOKUP($A33,'Return Data'!$B$7:$R$2292,10,0)</f>
        <v>5.9069000000000003</v>
      </c>
      <c r="O33" s="61">
        <f t="shared" si="5"/>
        <v>23</v>
      </c>
      <c r="P33" s="60">
        <f>VLOOKUP($A33,'Return Data'!$B$7:$R$2292,11,0)</f>
        <v>5.6885000000000003</v>
      </c>
      <c r="Q33" s="61">
        <f t="shared" si="6"/>
        <v>19</v>
      </c>
      <c r="R33" s="60">
        <f>VLOOKUP($A33,'Return Data'!$B$7:$R$2292,12,0)</f>
        <v>5.2758000000000003</v>
      </c>
      <c r="S33" s="61">
        <f t="shared" si="7"/>
        <v>21</v>
      </c>
      <c r="T33" s="60">
        <f>VLOOKUP($A33,'Return Data'!$B$7:$R$2292,13,0)</f>
        <v>4.8230000000000004</v>
      </c>
      <c r="U33" s="61">
        <f t="shared" si="8"/>
        <v>22</v>
      </c>
      <c r="V33" s="60">
        <f>VLOOKUP($A33,'Return Data'!$B$7:$R$2292,17,0)</f>
        <v>3.9721000000000002</v>
      </c>
      <c r="W33" s="61">
        <f t="shared" si="10"/>
        <v>21</v>
      </c>
      <c r="X33" s="60"/>
      <c r="Y33" s="61"/>
      <c r="Z33" s="60">
        <f>VLOOKUP($A33,'Return Data'!$B$7:$R$2292,16,0)</f>
        <v>4.0533000000000001</v>
      </c>
      <c r="AA33" s="62">
        <f t="shared" si="9"/>
        <v>13</v>
      </c>
    </row>
    <row r="34" spans="1:27" x14ac:dyDescent="0.3">
      <c r="A34" s="58" t="s">
        <v>1223</v>
      </c>
      <c r="B34" s="59">
        <f>VLOOKUP($A34,'Return Data'!$B$7:$R$2292,3,0)</f>
        <v>44958</v>
      </c>
      <c r="C34" s="60">
        <f>VLOOKUP($A34,'Return Data'!$B$7:$R$2292,4,0)</f>
        <v>1164.0374999999999</v>
      </c>
      <c r="D34" s="60">
        <f>VLOOKUP($A34,'Return Data'!$B$7:$R$2292,5,0)</f>
        <v>6.0119999999999996</v>
      </c>
      <c r="E34" s="61">
        <f t="shared" si="0"/>
        <v>15</v>
      </c>
      <c r="F34" s="60">
        <f>VLOOKUP($A34,'Return Data'!$B$7:$R$2292,6,0)</f>
        <v>6.173</v>
      </c>
      <c r="G34" s="61">
        <f t="shared" si="1"/>
        <v>17</v>
      </c>
      <c r="H34" s="60">
        <f>VLOOKUP($A34,'Return Data'!$B$7:$R$2292,7,0)</f>
        <v>6.2618</v>
      </c>
      <c r="I34" s="61">
        <f t="shared" si="2"/>
        <v>10</v>
      </c>
      <c r="J34" s="60">
        <f>VLOOKUP($A34,'Return Data'!$B$7:$R$2292,8,0)</f>
        <v>6.1890000000000001</v>
      </c>
      <c r="K34" s="61">
        <f t="shared" si="3"/>
        <v>16</v>
      </c>
      <c r="L34" s="60">
        <f>VLOOKUP($A34,'Return Data'!$B$7:$R$2292,9,0)</f>
        <v>6.0354000000000001</v>
      </c>
      <c r="M34" s="61">
        <f t="shared" si="4"/>
        <v>17</v>
      </c>
      <c r="N34" s="60">
        <f>VLOOKUP($A34,'Return Data'!$B$7:$R$2292,10,0)</f>
        <v>5.9409000000000001</v>
      </c>
      <c r="O34" s="61">
        <f t="shared" si="5"/>
        <v>13</v>
      </c>
      <c r="P34" s="60">
        <f>VLOOKUP($A34,'Return Data'!$B$7:$R$2292,11,0)</f>
        <v>5.7057000000000002</v>
      </c>
      <c r="Q34" s="61">
        <f t="shared" si="6"/>
        <v>14</v>
      </c>
      <c r="R34" s="60">
        <f>VLOOKUP($A34,'Return Data'!$B$7:$R$2292,12,0)</f>
        <v>5.2847</v>
      </c>
      <c r="S34" s="61">
        <f t="shared" si="7"/>
        <v>16</v>
      </c>
      <c r="T34" s="60">
        <f>VLOOKUP($A34,'Return Data'!$B$7:$R$2292,13,0)</f>
        <v>4.8343999999999996</v>
      </c>
      <c r="U34" s="61">
        <f t="shared" si="8"/>
        <v>17</v>
      </c>
      <c r="V34" s="60">
        <f>VLOOKUP($A34,'Return Data'!$B$7:$R$2292,17,0)</f>
        <v>3.9821</v>
      </c>
      <c r="W34" s="61">
        <f t="shared" si="10"/>
        <v>15</v>
      </c>
      <c r="X34" s="60"/>
      <c r="Y34" s="61"/>
      <c r="Z34" s="60">
        <f>VLOOKUP($A34,'Return Data'!$B$7:$R$2292,16,0)</f>
        <v>4.0148000000000001</v>
      </c>
      <c r="AA34" s="62">
        <f t="shared" si="9"/>
        <v>14</v>
      </c>
    </row>
    <row r="35" spans="1:27" x14ac:dyDescent="0.3">
      <c r="A35" s="58" t="s">
        <v>1225</v>
      </c>
      <c r="B35" s="59">
        <f>VLOOKUP($A35,'Return Data'!$B$7:$R$2292,3,0)</f>
        <v>44958</v>
      </c>
      <c r="C35" s="60">
        <f>VLOOKUP($A35,'Return Data'!$B$7:$R$2292,4,0)</f>
        <v>3008.864</v>
      </c>
      <c r="D35" s="60">
        <f>VLOOKUP($A35,'Return Data'!$B$7:$R$2292,5,0)</f>
        <v>6.0312000000000001</v>
      </c>
      <c r="E35" s="61">
        <f t="shared" si="0"/>
        <v>12</v>
      </c>
      <c r="F35" s="60">
        <f>VLOOKUP($A35,'Return Data'!$B$7:$R$2292,6,0)</f>
        <v>6.2332000000000001</v>
      </c>
      <c r="G35" s="61">
        <f t="shared" si="1"/>
        <v>7</v>
      </c>
      <c r="H35" s="60">
        <f>VLOOKUP($A35,'Return Data'!$B$7:$R$2292,7,0)</f>
        <v>6.2927</v>
      </c>
      <c r="I35" s="61">
        <f t="shared" si="2"/>
        <v>2</v>
      </c>
      <c r="J35" s="60">
        <f>VLOOKUP($A35,'Return Data'!$B$7:$R$2292,8,0)</f>
        <v>6.2354000000000003</v>
      </c>
      <c r="K35" s="61">
        <f t="shared" si="3"/>
        <v>4</v>
      </c>
      <c r="L35" s="60">
        <f>VLOOKUP($A35,'Return Data'!$B$7:$R$2292,9,0)</f>
        <v>6.0795000000000003</v>
      </c>
      <c r="M35" s="61">
        <f t="shared" si="4"/>
        <v>5</v>
      </c>
      <c r="N35" s="60">
        <f>VLOOKUP($A35,'Return Data'!$B$7:$R$2292,10,0)</f>
        <v>5.9757999999999996</v>
      </c>
      <c r="O35" s="61">
        <f t="shared" si="5"/>
        <v>5</v>
      </c>
      <c r="P35" s="60">
        <f>VLOOKUP($A35,'Return Data'!$B$7:$R$2292,11,0)</f>
        <v>5.7512999999999996</v>
      </c>
      <c r="Q35" s="61">
        <f t="shared" si="6"/>
        <v>4</v>
      </c>
      <c r="R35" s="60">
        <f>VLOOKUP($A35,'Return Data'!$B$7:$R$2292,12,0)</f>
        <v>5.3398000000000003</v>
      </c>
      <c r="S35" s="61">
        <f t="shared" si="7"/>
        <v>4</v>
      </c>
      <c r="T35" s="60">
        <f>VLOOKUP($A35,'Return Data'!$B$7:$R$2292,13,0)</f>
        <v>4.8861999999999997</v>
      </c>
      <c r="U35" s="61">
        <f t="shared" si="8"/>
        <v>4</v>
      </c>
      <c r="V35" s="60">
        <f>VLOOKUP($A35,'Return Data'!$B$7:$R$2292,17,0)</f>
        <v>4.0259999999999998</v>
      </c>
      <c r="W35" s="61">
        <f t="shared" si="10"/>
        <v>6</v>
      </c>
      <c r="X35" s="60">
        <f>VLOOKUP($A35,'Return Data'!$B$7:$R$2292,14,0)</f>
        <v>3.7501000000000002</v>
      </c>
      <c r="Y35" s="61">
        <f>RANK(X35,X$8:X$36,0)</f>
        <v>2</v>
      </c>
      <c r="Z35" s="60">
        <f>VLOOKUP($A35,'Return Data'!$B$7:$R$2292,16,0)</f>
        <v>5.9172000000000002</v>
      </c>
      <c r="AA35" s="62">
        <f t="shared" si="9"/>
        <v>2</v>
      </c>
    </row>
    <row r="36" spans="1:27" x14ac:dyDescent="0.3">
      <c r="A36" s="58" t="s">
        <v>1884</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5.5731000000000011</v>
      </c>
      <c r="E38" s="69"/>
      <c r="F38" s="70">
        <f>AVERAGE(F8:F36)</f>
        <v>5.73781724137931</v>
      </c>
      <c r="G38" s="69"/>
      <c r="H38" s="70">
        <f>AVERAGE(H8:H36)</f>
        <v>5.8137137931034477</v>
      </c>
      <c r="I38" s="69"/>
      <c r="J38" s="70">
        <f>AVERAGE(J8:J36)</f>
        <v>5.7660172413793109</v>
      </c>
      <c r="K38" s="69"/>
      <c r="L38" s="70">
        <f>AVERAGE(L8:L36)</f>
        <v>5.6323689655172426</v>
      </c>
      <c r="M38" s="69"/>
      <c r="N38" s="70">
        <f>AVERAGE(N8:N36)</f>
        <v>5.5244068965517235</v>
      </c>
      <c r="O38" s="69"/>
      <c r="P38" s="70">
        <f>AVERAGE(P8:P36)</f>
        <v>5.3122896551724139</v>
      </c>
      <c r="Q38" s="69"/>
      <c r="R38" s="70">
        <f>AVERAGE(R8:R36)</f>
        <v>4.9304655172413794</v>
      </c>
      <c r="S38" s="69"/>
      <c r="T38" s="70">
        <f>AVERAGE(T8:T36)</f>
        <v>4.5117068965517237</v>
      </c>
      <c r="U38" s="69"/>
      <c r="V38" s="70">
        <f>AVERAGE(V8:V36)</f>
        <v>3.7042285714285712</v>
      </c>
      <c r="W38" s="69"/>
      <c r="X38" s="70">
        <f>AVERAGE(X8:X36)</f>
        <v>3.33487</v>
      </c>
      <c r="Y38" s="69"/>
      <c r="Z38" s="70">
        <f>AVERAGE(Z8:Z36)</f>
        <v>3.9465137931034477</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6.2122999999999999</v>
      </c>
      <c r="E40" s="73"/>
      <c r="F40" s="74">
        <f>MAX(F8:F36)</f>
        <v>6.2775999999999996</v>
      </c>
      <c r="G40" s="73"/>
      <c r="H40" s="74">
        <f>MAX(H8:H36)</f>
        <v>6.8429000000000002</v>
      </c>
      <c r="I40" s="73"/>
      <c r="J40" s="74">
        <f>MAX(J8:J36)</f>
        <v>6.5183</v>
      </c>
      <c r="K40" s="73"/>
      <c r="L40" s="74">
        <f>MAX(L8:L36)</f>
        <v>6.27</v>
      </c>
      <c r="M40" s="73"/>
      <c r="N40" s="74">
        <f>MAX(N8:N36)</f>
        <v>6.0951000000000004</v>
      </c>
      <c r="O40" s="73"/>
      <c r="P40" s="74">
        <f>MAX(P8:P36)</f>
        <v>5.8460999999999999</v>
      </c>
      <c r="Q40" s="73"/>
      <c r="R40" s="74">
        <f>MAX(R8:R36)</f>
        <v>5.4351000000000003</v>
      </c>
      <c r="S40" s="73"/>
      <c r="T40" s="74">
        <f>MAX(T8:T36)</f>
        <v>4.9927000000000001</v>
      </c>
      <c r="U40" s="73"/>
      <c r="V40" s="74">
        <f>MAX(V8:V36)</f>
        <v>4.0526</v>
      </c>
      <c r="W40" s="73"/>
      <c r="X40" s="74">
        <f>MAX(X8:X36)</f>
        <v>3.7732999999999999</v>
      </c>
      <c r="Y40" s="73"/>
      <c r="Z40" s="74">
        <f>MAX(Z8:Z36)</f>
        <v>6.4503000000000004</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1436</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941</v>
      </c>
      <c r="B8" s="59">
        <f>VLOOKUP($A8,'Return Data'!$B$7:$R$2292,3,0)</f>
        <v>44958</v>
      </c>
      <c r="C8" s="60">
        <f>VLOOKUP($A8,'Return Data'!$B$7:$R$2292,4,0)</f>
        <v>604.18349999999998</v>
      </c>
      <c r="D8" s="60">
        <f>VLOOKUP($A8,'Return Data'!$B$7:$R$2292,5,0)</f>
        <v>16.995799999999999</v>
      </c>
      <c r="E8" s="61">
        <f t="shared" ref="E8:E28" si="0">RANK(D8,D$8:D$28,0)</f>
        <v>16</v>
      </c>
      <c r="F8" s="60">
        <f>VLOOKUP($A8,'Return Data'!$B$7:$R$2292,6,0)</f>
        <v>7.8971</v>
      </c>
      <c r="G8" s="61">
        <f t="shared" ref="G8:G28" si="1">RANK(F8,F$8:F$28,0)</f>
        <v>8</v>
      </c>
      <c r="H8" s="60">
        <f>VLOOKUP($A8,'Return Data'!$B$7:$R$2292,7,0)</f>
        <v>7.5286999999999997</v>
      </c>
      <c r="I8" s="61">
        <f t="shared" ref="I8:I28" si="2">RANK(H8,H$8:H$28,0)</f>
        <v>6</v>
      </c>
      <c r="J8" s="60">
        <f>VLOOKUP($A8,'Return Data'!$B$7:$R$2292,8,0)</f>
        <v>7.0076000000000001</v>
      </c>
      <c r="K8" s="61">
        <f t="shared" ref="K8:K28" si="3">RANK(J8,J$8:J$28,0)</f>
        <v>3</v>
      </c>
      <c r="L8" s="60">
        <f>VLOOKUP($A8,'Return Data'!$B$7:$R$2292,9,0)</f>
        <v>6.5251999999999999</v>
      </c>
      <c r="M8" s="61">
        <f t="shared" ref="M8:M28" si="4">RANK(L8,L$8:L$28,0)</f>
        <v>6</v>
      </c>
      <c r="N8" s="60">
        <f>VLOOKUP($A8,'Return Data'!$B$7:$R$2292,10,0)</f>
        <v>7.0560999999999998</v>
      </c>
      <c r="O8" s="61">
        <f t="shared" ref="O8:O28" si="5">RANK(N8,N$8:N$28,0)</f>
        <v>5</v>
      </c>
      <c r="P8" s="60">
        <f>VLOOKUP($A8,'Return Data'!$B$7:$R$2292,11,0)</f>
        <v>6.2683</v>
      </c>
      <c r="Q8" s="61">
        <f t="shared" ref="Q8:Q28" si="6">RANK(P8,P$8:P$28,0)</f>
        <v>5</v>
      </c>
      <c r="R8" s="60">
        <f>VLOOKUP($A8,'Return Data'!$B$7:$R$2292,12,0)</f>
        <v>5.5106999999999999</v>
      </c>
      <c r="S8" s="61">
        <f t="shared" ref="S8:S28" si="7">RANK(R8,R$8:R$28,0)</f>
        <v>1</v>
      </c>
      <c r="T8" s="60">
        <f>VLOOKUP($A8,'Return Data'!$B$7:$R$2292,13,0)</f>
        <v>5.4169999999999998</v>
      </c>
      <c r="U8" s="61">
        <f t="shared" ref="U8:U28" si="8">RANK(T8,T$8:T$28,0)</f>
        <v>1</v>
      </c>
      <c r="V8" s="60">
        <f>VLOOKUP($A8,'Return Data'!$B$7:$R$2292,17,0)</f>
        <v>5.0305999999999997</v>
      </c>
      <c r="W8" s="61">
        <f t="shared" ref="W8:W28" si="9">RANK(V8,V$8:V$28,0)</f>
        <v>3</v>
      </c>
      <c r="X8" s="60">
        <f>VLOOKUP($A8,'Return Data'!$B$7:$R$2292,14,0)</f>
        <v>5.9725999999999999</v>
      </c>
      <c r="Y8" s="61">
        <f t="shared" ref="Y8:Y28" si="10">RANK(X8,X$8:X$28,0)</f>
        <v>3</v>
      </c>
      <c r="Z8" s="60">
        <f>VLOOKUP($A8,'Return Data'!$B$7:$R$2292,16,0)</f>
        <v>8.0172000000000008</v>
      </c>
      <c r="AA8" s="62">
        <f t="shared" ref="AA8:AA28" si="11">RANK(Z8,Z$8:Z$28,0)</f>
        <v>1</v>
      </c>
    </row>
    <row r="9" spans="1:27" x14ac:dyDescent="0.3">
      <c r="A9" s="58" t="s">
        <v>942</v>
      </c>
      <c r="B9" s="59">
        <f>VLOOKUP($A9,'Return Data'!$B$7:$R$2292,3,0)</f>
        <v>44958</v>
      </c>
      <c r="C9" s="60">
        <f>VLOOKUP($A9,'Return Data'!$B$7:$R$2292,4,0)</f>
        <v>2697.7192</v>
      </c>
      <c r="D9" s="60">
        <f>VLOOKUP($A9,'Return Data'!$B$7:$R$2292,5,0)</f>
        <v>21.075600000000001</v>
      </c>
      <c r="E9" s="61">
        <f t="shared" si="0"/>
        <v>6</v>
      </c>
      <c r="F9" s="60">
        <f>VLOOKUP($A9,'Return Data'!$B$7:$R$2292,6,0)</f>
        <v>7.9976000000000003</v>
      </c>
      <c r="G9" s="61">
        <f t="shared" si="1"/>
        <v>7</v>
      </c>
      <c r="H9" s="60">
        <f>VLOOKUP($A9,'Return Data'!$B$7:$R$2292,7,0)</f>
        <v>7.0166000000000004</v>
      </c>
      <c r="I9" s="61">
        <f t="shared" si="2"/>
        <v>10</v>
      </c>
      <c r="J9" s="60">
        <f>VLOOKUP($A9,'Return Data'!$B$7:$R$2292,8,0)</f>
        <v>6.5109000000000004</v>
      </c>
      <c r="K9" s="61">
        <f t="shared" si="3"/>
        <v>12</v>
      </c>
      <c r="L9" s="60">
        <f>VLOOKUP($A9,'Return Data'!$B$7:$R$2292,9,0)</f>
        <v>6.4202000000000004</v>
      </c>
      <c r="M9" s="61">
        <f t="shared" si="4"/>
        <v>10</v>
      </c>
      <c r="N9" s="60">
        <f>VLOOKUP($A9,'Return Data'!$B$7:$R$2292,10,0)</f>
        <v>6.8224999999999998</v>
      </c>
      <c r="O9" s="61">
        <f t="shared" si="5"/>
        <v>12</v>
      </c>
      <c r="P9" s="60">
        <f>VLOOKUP($A9,'Return Data'!$B$7:$R$2292,11,0)</f>
        <v>6.0092999999999996</v>
      </c>
      <c r="Q9" s="61">
        <f t="shared" si="6"/>
        <v>8</v>
      </c>
      <c r="R9" s="60">
        <f>VLOOKUP($A9,'Return Data'!$B$7:$R$2292,12,0)</f>
        <v>5.1380999999999997</v>
      </c>
      <c r="S9" s="61">
        <f t="shared" si="7"/>
        <v>10</v>
      </c>
      <c r="T9" s="60">
        <f>VLOOKUP($A9,'Return Data'!$B$7:$R$2292,13,0)</f>
        <v>4.9808000000000003</v>
      </c>
      <c r="U9" s="61">
        <f t="shared" si="8"/>
        <v>6</v>
      </c>
      <c r="V9" s="60">
        <f>VLOOKUP($A9,'Return Data'!$B$7:$R$2292,17,0)</f>
        <v>4.6318999999999999</v>
      </c>
      <c r="W9" s="61">
        <f t="shared" si="9"/>
        <v>7</v>
      </c>
      <c r="X9" s="60">
        <f>VLOOKUP($A9,'Return Data'!$B$7:$R$2292,14,0)</f>
        <v>5.4459999999999997</v>
      </c>
      <c r="Y9" s="61">
        <f t="shared" si="10"/>
        <v>9</v>
      </c>
      <c r="Z9" s="60">
        <f>VLOOKUP($A9,'Return Data'!$B$7:$R$2292,16,0)</f>
        <v>7.6872999999999996</v>
      </c>
      <c r="AA9" s="62">
        <f t="shared" si="11"/>
        <v>4</v>
      </c>
    </row>
    <row r="10" spans="1:27" x14ac:dyDescent="0.3">
      <c r="A10" s="58" t="s">
        <v>1925</v>
      </c>
      <c r="B10" s="59">
        <f>VLOOKUP($A10,'Return Data'!$B$7:$R$2292,3,0)</f>
        <v>44958</v>
      </c>
      <c r="C10" s="60">
        <f>VLOOKUP($A10,'Return Data'!$B$7:$R$2292,4,0)</f>
        <v>36.545099999999998</v>
      </c>
      <c r="D10" s="60">
        <f>VLOOKUP($A10,'Return Data'!$B$7:$R$2292,5,0)</f>
        <v>18.2866</v>
      </c>
      <c r="E10" s="61">
        <f t="shared" si="0"/>
        <v>12</v>
      </c>
      <c r="F10" s="60">
        <f>VLOOKUP($A10,'Return Data'!$B$7:$R$2292,6,0)</f>
        <v>5.5174000000000003</v>
      </c>
      <c r="G10" s="61">
        <f t="shared" si="1"/>
        <v>21</v>
      </c>
      <c r="H10" s="60">
        <f>VLOOKUP($A10,'Return Data'!$B$7:$R$2292,7,0)</f>
        <v>6.0281000000000002</v>
      </c>
      <c r="I10" s="61">
        <f t="shared" si="2"/>
        <v>20</v>
      </c>
      <c r="J10" s="60">
        <f>VLOOKUP($A10,'Return Data'!$B$7:$R$2292,8,0)</f>
        <v>6.3791000000000002</v>
      </c>
      <c r="K10" s="61">
        <f t="shared" si="3"/>
        <v>13</v>
      </c>
      <c r="L10" s="60">
        <f>VLOOKUP($A10,'Return Data'!$B$7:$R$2292,9,0)</f>
        <v>6.6344000000000003</v>
      </c>
      <c r="M10" s="61">
        <f t="shared" si="4"/>
        <v>4</v>
      </c>
      <c r="N10" s="60">
        <f>VLOOKUP($A10,'Return Data'!$B$7:$R$2292,10,0)</f>
        <v>6.9120999999999997</v>
      </c>
      <c r="O10" s="61">
        <f t="shared" si="5"/>
        <v>10</v>
      </c>
      <c r="P10" s="60">
        <f>VLOOKUP($A10,'Return Data'!$B$7:$R$2292,11,0)</f>
        <v>5.9988000000000001</v>
      </c>
      <c r="Q10" s="61">
        <f t="shared" si="6"/>
        <v>9</v>
      </c>
      <c r="R10" s="60">
        <f>VLOOKUP($A10,'Return Data'!$B$7:$R$2292,12,0)</f>
        <v>4.8833000000000002</v>
      </c>
      <c r="S10" s="61">
        <f t="shared" si="7"/>
        <v>18</v>
      </c>
      <c r="T10" s="60">
        <f>VLOOKUP($A10,'Return Data'!$B$7:$R$2292,13,0)</f>
        <v>4.7369000000000003</v>
      </c>
      <c r="U10" s="61">
        <f t="shared" si="8"/>
        <v>16</v>
      </c>
      <c r="V10" s="60">
        <f>VLOOKUP($A10,'Return Data'!$B$7:$R$2292,17,0)</f>
        <v>4.6296999999999997</v>
      </c>
      <c r="W10" s="61">
        <f t="shared" si="9"/>
        <v>8</v>
      </c>
      <c r="X10" s="60">
        <f>VLOOKUP($A10,'Return Data'!$B$7:$R$2292,14,0)</f>
        <v>5.59</v>
      </c>
      <c r="Y10" s="61">
        <f t="shared" si="10"/>
        <v>8</v>
      </c>
      <c r="Z10" s="60">
        <f>VLOOKUP($A10,'Return Data'!$B$7:$R$2292,16,0)</f>
        <v>7.5991999999999997</v>
      </c>
      <c r="AA10" s="62">
        <f t="shared" si="11"/>
        <v>7</v>
      </c>
    </row>
    <row r="11" spans="1:27" x14ac:dyDescent="0.3">
      <c r="A11" s="58" t="s">
        <v>946</v>
      </c>
      <c r="B11" s="59">
        <f>VLOOKUP($A11,'Return Data'!$B$7:$R$2292,3,0)</f>
        <v>44958</v>
      </c>
      <c r="C11" s="60">
        <f>VLOOKUP($A11,'Return Data'!$B$7:$R$2292,4,0)</f>
        <v>36.206400000000002</v>
      </c>
      <c r="D11" s="60">
        <f>VLOOKUP($A11,'Return Data'!$B$7:$R$2292,5,0)</f>
        <v>23.605</v>
      </c>
      <c r="E11" s="61">
        <f t="shared" si="0"/>
        <v>5</v>
      </c>
      <c r="F11" s="60">
        <f>VLOOKUP($A11,'Return Data'!$B$7:$R$2292,6,0)</f>
        <v>6.6798000000000002</v>
      </c>
      <c r="G11" s="61">
        <f t="shared" si="1"/>
        <v>18</v>
      </c>
      <c r="H11" s="60">
        <f>VLOOKUP($A11,'Return Data'!$B$7:$R$2292,7,0)</f>
        <v>6.5754000000000001</v>
      </c>
      <c r="I11" s="61">
        <f t="shared" si="2"/>
        <v>15</v>
      </c>
      <c r="J11" s="60">
        <f>VLOOKUP($A11,'Return Data'!$B$7:$R$2292,8,0)</f>
        <v>5.8673999999999999</v>
      </c>
      <c r="K11" s="61">
        <f t="shared" si="3"/>
        <v>19</v>
      </c>
      <c r="L11" s="60">
        <f>VLOOKUP($A11,'Return Data'!$B$7:$R$2292,9,0)</f>
        <v>6.0046999999999997</v>
      </c>
      <c r="M11" s="61">
        <f t="shared" si="4"/>
        <v>20</v>
      </c>
      <c r="N11" s="60">
        <f>VLOOKUP($A11,'Return Data'!$B$7:$R$2292,10,0)</f>
        <v>6.8122999999999996</v>
      </c>
      <c r="O11" s="61">
        <f t="shared" si="5"/>
        <v>13</v>
      </c>
      <c r="P11" s="60">
        <f>VLOOKUP($A11,'Return Data'!$B$7:$R$2292,11,0)</f>
        <v>5.6432000000000002</v>
      </c>
      <c r="Q11" s="61">
        <f t="shared" si="6"/>
        <v>18</v>
      </c>
      <c r="R11" s="60">
        <f>VLOOKUP($A11,'Return Data'!$B$7:$R$2292,12,0)</f>
        <v>4.7969999999999997</v>
      </c>
      <c r="S11" s="61">
        <f t="shared" si="7"/>
        <v>20</v>
      </c>
      <c r="T11" s="60">
        <f>VLOOKUP($A11,'Return Data'!$B$7:$R$2292,13,0)</f>
        <v>4.6150000000000002</v>
      </c>
      <c r="U11" s="61">
        <f t="shared" si="8"/>
        <v>21</v>
      </c>
      <c r="V11" s="60">
        <f>VLOOKUP($A11,'Return Data'!$B$7:$R$2292,17,0)</f>
        <v>4.1128999999999998</v>
      </c>
      <c r="W11" s="61">
        <f t="shared" si="9"/>
        <v>21</v>
      </c>
      <c r="X11" s="60">
        <f>VLOOKUP($A11,'Return Data'!$B$7:$R$2292,14,0)</f>
        <v>4.7686999999999999</v>
      </c>
      <c r="Y11" s="61">
        <f t="shared" si="10"/>
        <v>19</v>
      </c>
      <c r="Z11" s="60">
        <f>VLOOKUP($A11,'Return Data'!$B$7:$R$2292,16,0)</f>
        <v>7.2106000000000003</v>
      </c>
      <c r="AA11" s="62">
        <f t="shared" si="11"/>
        <v>12</v>
      </c>
    </row>
    <row r="12" spans="1:27" x14ac:dyDescent="0.3">
      <c r="A12" s="58" t="s">
        <v>948</v>
      </c>
      <c r="B12" s="59">
        <f>VLOOKUP($A12,'Return Data'!$B$7:$R$2292,3,0)</f>
        <v>44958</v>
      </c>
      <c r="C12" s="60">
        <f>VLOOKUP($A12,'Return Data'!$B$7:$R$2292,4,0)</f>
        <v>17.115600000000001</v>
      </c>
      <c r="D12" s="60">
        <f>VLOOKUP($A12,'Return Data'!$B$7:$R$2292,5,0)</f>
        <v>18.1357</v>
      </c>
      <c r="E12" s="61">
        <f t="shared" si="0"/>
        <v>13</v>
      </c>
      <c r="F12" s="60">
        <f>VLOOKUP($A12,'Return Data'!$B$7:$R$2292,6,0)</f>
        <v>7.8563000000000001</v>
      </c>
      <c r="G12" s="61">
        <f t="shared" si="1"/>
        <v>9</v>
      </c>
      <c r="H12" s="60">
        <f>VLOOKUP($A12,'Return Data'!$B$7:$R$2292,7,0)</f>
        <v>7.5358000000000001</v>
      </c>
      <c r="I12" s="61">
        <f t="shared" si="2"/>
        <v>5</v>
      </c>
      <c r="J12" s="60">
        <f>VLOOKUP($A12,'Return Data'!$B$7:$R$2292,8,0)</f>
        <v>6.9951999999999996</v>
      </c>
      <c r="K12" s="61">
        <f t="shared" si="3"/>
        <v>4</v>
      </c>
      <c r="L12" s="60">
        <f>VLOOKUP($A12,'Return Data'!$B$7:$R$2292,9,0)</f>
        <v>6.3327</v>
      </c>
      <c r="M12" s="61">
        <f t="shared" si="4"/>
        <v>14</v>
      </c>
      <c r="N12" s="60">
        <f>VLOOKUP($A12,'Return Data'!$B$7:$R$2292,10,0)</f>
        <v>6.9387999999999996</v>
      </c>
      <c r="O12" s="61">
        <f t="shared" si="5"/>
        <v>8</v>
      </c>
      <c r="P12" s="60">
        <f>VLOOKUP($A12,'Return Data'!$B$7:$R$2292,11,0)</f>
        <v>5.6795999999999998</v>
      </c>
      <c r="Q12" s="61">
        <f t="shared" si="6"/>
        <v>15</v>
      </c>
      <c r="R12" s="60">
        <f>VLOOKUP($A12,'Return Data'!$B$7:$R$2292,12,0)</f>
        <v>4.9282000000000004</v>
      </c>
      <c r="S12" s="61">
        <f t="shared" si="7"/>
        <v>14</v>
      </c>
      <c r="T12" s="60">
        <f>VLOOKUP($A12,'Return Data'!$B$7:$R$2292,13,0)</f>
        <v>4.7659000000000002</v>
      </c>
      <c r="U12" s="61">
        <f t="shared" si="8"/>
        <v>15</v>
      </c>
      <c r="V12" s="60">
        <f>VLOOKUP($A12,'Return Data'!$B$7:$R$2292,17,0)</f>
        <v>4.4004000000000003</v>
      </c>
      <c r="W12" s="61">
        <f t="shared" si="9"/>
        <v>15</v>
      </c>
      <c r="X12" s="60">
        <f>VLOOKUP($A12,'Return Data'!$B$7:$R$2292,14,0)</f>
        <v>5.0311000000000003</v>
      </c>
      <c r="Y12" s="61">
        <f t="shared" si="10"/>
        <v>17</v>
      </c>
      <c r="Z12" s="60">
        <f>VLOOKUP($A12,'Return Data'!$B$7:$R$2292,16,0)</f>
        <v>7.0354999999999999</v>
      </c>
      <c r="AA12" s="62">
        <f t="shared" si="11"/>
        <v>14</v>
      </c>
    </row>
    <row r="13" spans="1:27" x14ac:dyDescent="0.3">
      <c r="A13" s="58" t="s">
        <v>955</v>
      </c>
      <c r="B13" s="59">
        <f>VLOOKUP($A13,'Return Data'!$B$7:$R$2292,3,0)</f>
        <v>44958</v>
      </c>
      <c r="C13" s="60">
        <f>VLOOKUP($A13,'Return Data'!$B$7:$R$2292,4,0)</f>
        <v>51.881599999999999</v>
      </c>
      <c r="D13" s="60">
        <f>VLOOKUP($A13,'Return Data'!$B$7:$R$2292,5,0)</f>
        <v>31.404199999999999</v>
      </c>
      <c r="E13" s="61">
        <f t="shared" si="0"/>
        <v>2</v>
      </c>
      <c r="F13" s="60">
        <f>VLOOKUP($A13,'Return Data'!$B$7:$R$2292,6,0)</f>
        <v>8.0853999999999999</v>
      </c>
      <c r="G13" s="61">
        <f t="shared" si="1"/>
        <v>6</v>
      </c>
      <c r="H13" s="60">
        <f>VLOOKUP($A13,'Return Data'!$B$7:$R$2292,7,0)</f>
        <v>7.2765000000000004</v>
      </c>
      <c r="I13" s="61">
        <f t="shared" si="2"/>
        <v>9</v>
      </c>
      <c r="J13" s="60">
        <f>VLOOKUP($A13,'Return Data'!$B$7:$R$2292,8,0)</f>
        <v>5.6505000000000001</v>
      </c>
      <c r="K13" s="61">
        <f t="shared" si="3"/>
        <v>20</v>
      </c>
      <c r="L13" s="60">
        <f>VLOOKUP($A13,'Return Data'!$B$7:$R$2292,9,0)</f>
        <v>6.0232000000000001</v>
      </c>
      <c r="M13" s="61">
        <f t="shared" si="4"/>
        <v>19</v>
      </c>
      <c r="N13" s="60">
        <f>VLOOKUP($A13,'Return Data'!$B$7:$R$2292,10,0)</f>
        <v>6.6351000000000004</v>
      </c>
      <c r="O13" s="61">
        <f t="shared" si="5"/>
        <v>18</v>
      </c>
      <c r="P13" s="60">
        <f>VLOOKUP($A13,'Return Data'!$B$7:$R$2292,11,0)</f>
        <v>6.3689</v>
      </c>
      <c r="Q13" s="61">
        <f t="shared" si="6"/>
        <v>3</v>
      </c>
      <c r="R13" s="60">
        <f>VLOOKUP($A13,'Return Data'!$B$7:$R$2292,12,0)</f>
        <v>5.2450999999999999</v>
      </c>
      <c r="S13" s="61">
        <f t="shared" si="7"/>
        <v>5</v>
      </c>
      <c r="T13" s="60">
        <f>VLOOKUP($A13,'Return Data'!$B$7:$R$2292,13,0)</f>
        <v>5.0138999999999996</v>
      </c>
      <c r="U13" s="61">
        <f t="shared" si="8"/>
        <v>5</v>
      </c>
      <c r="V13" s="60">
        <f>VLOOKUP($A13,'Return Data'!$B$7:$R$2292,17,0)</f>
        <v>4.7081999999999997</v>
      </c>
      <c r="W13" s="61">
        <f t="shared" si="9"/>
        <v>5</v>
      </c>
      <c r="X13" s="60">
        <f>VLOOKUP($A13,'Return Data'!$B$7:$R$2292,14,0)</f>
        <v>5.8948</v>
      </c>
      <c r="Y13" s="61">
        <f t="shared" si="10"/>
        <v>4</v>
      </c>
      <c r="Z13" s="60">
        <f>VLOOKUP($A13,'Return Data'!$B$7:$R$2292,16,0)</f>
        <v>7.6524999999999999</v>
      </c>
      <c r="AA13" s="62">
        <f t="shared" si="11"/>
        <v>5</v>
      </c>
    </row>
    <row r="14" spans="1:27" x14ac:dyDescent="0.3">
      <c r="A14" s="58" t="s">
        <v>956</v>
      </c>
      <c r="B14" s="59">
        <f>VLOOKUP($A14,'Return Data'!$B$7:$R$2292,3,0)</f>
        <v>44958</v>
      </c>
      <c r="C14" s="60">
        <f>VLOOKUP($A14,'Return Data'!$B$7:$R$2292,4,0)</f>
        <v>24.835000000000001</v>
      </c>
      <c r="D14" s="60">
        <f>VLOOKUP($A14,'Return Data'!$B$7:$R$2292,5,0)</f>
        <v>15.8797</v>
      </c>
      <c r="E14" s="61">
        <f t="shared" si="0"/>
        <v>19</v>
      </c>
      <c r="F14" s="60">
        <f>VLOOKUP($A14,'Return Data'!$B$7:$R$2292,6,0)</f>
        <v>5.7363</v>
      </c>
      <c r="G14" s="61">
        <f t="shared" si="1"/>
        <v>20</v>
      </c>
      <c r="H14" s="60">
        <f>VLOOKUP($A14,'Return Data'!$B$7:$R$2292,7,0)</f>
        <v>5.5907999999999998</v>
      </c>
      <c r="I14" s="61">
        <f t="shared" si="2"/>
        <v>21</v>
      </c>
      <c r="J14" s="60">
        <f>VLOOKUP($A14,'Return Data'!$B$7:$R$2292,8,0)</f>
        <v>5.9025999999999996</v>
      </c>
      <c r="K14" s="61">
        <f t="shared" si="3"/>
        <v>18</v>
      </c>
      <c r="L14" s="60">
        <f>VLOOKUP($A14,'Return Data'!$B$7:$R$2292,9,0)</f>
        <v>6.2389000000000001</v>
      </c>
      <c r="M14" s="61">
        <f t="shared" si="4"/>
        <v>15</v>
      </c>
      <c r="N14" s="60">
        <f>VLOOKUP($A14,'Return Data'!$B$7:$R$2292,10,0)</f>
        <v>6.9374000000000002</v>
      </c>
      <c r="O14" s="61">
        <f t="shared" si="5"/>
        <v>9</v>
      </c>
      <c r="P14" s="60">
        <f>VLOOKUP($A14,'Return Data'!$B$7:$R$2292,11,0)</f>
        <v>5.8524000000000003</v>
      </c>
      <c r="Q14" s="61">
        <f t="shared" si="6"/>
        <v>13</v>
      </c>
      <c r="R14" s="60">
        <f>VLOOKUP($A14,'Return Data'!$B$7:$R$2292,12,0)</f>
        <v>5.0258000000000003</v>
      </c>
      <c r="S14" s="61">
        <f t="shared" si="7"/>
        <v>13</v>
      </c>
      <c r="T14" s="60">
        <f>VLOOKUP($A14,'Return Data'!$B$7:$R$2292,13,0)</f>
        <v>4.8819999999999997</v>
      </c>
      <c r="U14" s="61">
        <f t="shared" si="8"/>
        <v>12</v>
      </c>
      <c r="V14" s="60">
        <f>VLOOKUP($A14,'Return Data'!$B$7:$R$2292,17,0)</f>
        <v>4.6002000000000001</v>
      </c>
      <c r="W14" s="61">
        <f t="shared" si="9"/>
        <v>9</v>
      </c>
      <c r="X14" s="60">
        <f>VLOOKUP($A14,'Return Data'!$B$7:$R$2292,14,0)</f>
        <v>5.2977999999999996</v>
      </c>
      <c r="Y14" s="61">
        <f t="shared" si="10"/>
        <v>11</v>
      </c>
      <c r="Z14" s="60">
        <f>VLOOKUP($A14,'Return Data'!$B$7:$R$2292,16,0)</f>
        <v>7.5033000000000003</v>
      </c>
      <c r="AA14" s="62">
        <f t="shared" si="11"/>
        <v>8</v>
      </c>
    </row>
    <row r="15" spans="1:27" x14ac:dyDescent="0.3">
      <c r="A15" s="58" t="s">
        <v>958</v>
      </c>
      <c r="B15" s="59">
        <f>VLOOKUP($A15,'Return Data'!$B$7:$R$2292,3,0)</f>
        <v>44958</v>
      </c>
      <c r="C15" s="60">
        <f>VLOOKUP($A15,'Return Data'!$B$7:$R$2292,4,0)</f>
        <v>456.541</v>
      </c>
      <c r="D15" s="60">
        <f>VLOOKUP($A15,'Return Data'!$B$7:$R$2292,5,0)</f>
        <v>48.633699999999997</v>
      </c>
      <c r="E15" s="61">
        <f t="shared" si="0"/>
        <v>1</v>
      </c>
      <c r="F15" s="60">
        <f>VLOOKUP($A15,'Return Data'!$B$7:$R$2292,6,0)</f>
        <v>9.5856999999999992</v>
      </c>
      <c r="G15" s="61">
        <f t="shared" si="1"/>
        <v>1</v>
      </c>
      <c r="H15" s="60">
        <f>VLOOKUP($A15,'Return Data'!$B$7:$R$2292,7,0)</f>
        <v>7.7872000000000003</v>
      </c>
      <c r="I15" s="61">
        <f t="shared" si="2"/>
        <v>1</v>
      </c>
      <c r="J15" s="60">
        <f>VLOOKUP($A15,'Return Data'!$B$7:$R$2292,8,0)</f>
        <v>5.1456999999999997</v>
      </c>
      <c r="K15" s="61">
        <f t="shared" si="3"/>
        <v>21</v>
      </c>
      <c r="L15" s="60">
        <f>VLOOKUP($A15,'Return Data'!$B$7:$R$2292,9,0)</f>
        <v>5.6589</v>
      </c>
      <c r="M15" s="61">
        <f t="shared" si="4"/>
        <v>21</v>
      </c>
      <c r="N15" s="60">
        <f>VLOOKUP($A15,'Return Data'!$B$7:$R$2292,10,0)</f>
        <v>6.0660999999999996</v>
      </c>
      <c r="O15" s="61">
        <f t="shared" si="5"/>
        <v>21</v>
      </c>
      <c r="P15" s="60">
        <f>VLOOKUP($A15,'Return Data'!$B$7:$R$2292,11,0)</f>
        <v>7.3818000000000001</v>
      </c>
      <c r="Q15" s="61">
        <f t="shared" si="6"/>
        <v>1</v>
      </c>
      <c r="R15" s="60">
        <f>VLOOKUP($A15,'Return Data'!$B$7:$R$2292,12,0)</f>
        <v>5.3352000000000004</v>
      </c>
      <c r="S15" s="61">
        <f t="shared" si="7"/>
        <v>4</v>
      </c>
      <c r="T15" s="60">
        <f>VLOOKUP($A15,'Return Data'!$B$7:$R$2292,13,0)</f>
        <v>4.8826999999999998</v>
      </c>
      <c r="U15" s="61">
        <f t="shared" si="8"/>
        <v>11</v>
      </c>
      <c r="V15" s="60">
        <f>VLOOKUP($A15,'Return Data'!$B$7:$R$2292,17,0)</f>
        <v>4.4401999999999999</v>
      </c>
      <c r="W15" s="61">
        <f t="shared" si="9"/>
        <v>12</v>
      </c>
      <c r="X15" s="60">
        <f>VLOOKUP($A15,'Return Data'!$B$7:$R$2292,14,0)</f>
        <v>5.6527000000000003</v>
      </c>
      <c r="Y15" s="61">
        <f t="shared" si="10"/>
        <v>7</v>
      </c>
      <c r="Z15" s="60">
        <f>VLOOKUP($A15,'Return Data'!$B$7:$R$2292,16,0)</f>
        <v>7.7740999999999998</v>
      </c>
      <c r="AA15" s="62">
        <f t="shared" si="11"/>
        <v>3</v>
      </c>
    </row>
    <row r="16" spans="1:27" x14ac:dyDescent="0.3">
      <c r="A16" s="58" t="s">
        <v>959</v>
      </c>
      <c r="B16" s="59">
        <f>VLOOKUP($A16,'Return Data'!$B$7:$R$2292,3,0)</f>
        <v>44958</v>
      </c>
      <c r="C16" s="60">
        <f>VLOOKUP($A16,'Return Data'!$B$7:$R$2292,4,0)</f>
        <v>33.093699999999998</v>
      </c>
      <c r="D16" s="60">
        <f>VLOOKUP($A16,'Return Data'!$B$7:$R$2292,5,0)</f>
        <v>25.605899999999998</v>
      </c>
      <c r="E16" s="61">
        <f t="shared" si="0"/>
        <v>4</v>
      </c>
      <c r="F16" s="60">
        <f>VLOOKUP($A16,'Return Data'!$B$7:$R$2292,6,0)</f>
        <v>8.4802999999999997</v>
      </c>
      <c r="G16" s="61">
        <f t="shared" si="1"/>
        <v>2</v>
      </c>
      <c r="H16" s="60">
        <f>VLOOKUP($A16,'Return Data'!$B$7:$R$2292,7,0)</f>
        <v>6.9419000000000004</v>
      </c>
      <c r="I16" s="61">
        <f t="shared" si="2"/>
        <v>11</v>
      </c>
      <c r="J16" s="60">
        <f>VLOOKUP($A16,'Return Data'!$B$7:$R$2292,8,0)</f>
        <v>6.7135999999999996</v>
      </c>
      <c r="K16" s="61">
        <f t="shared" si="3"/>
        <v>6</v>
      </c>
      <c r="L16" s="60">
        <f>VLOOKUP($A16,'Return Data'!$B$7:$R$2292,9,0)</f>
        <v>6.6032999999999999</v>
      </c>
      <c r="M16" s="61">
        <f t="shared" si="4"/>
        <v>5</v>
      </c>
      <c r="N16" s="60">
        <f>VLOOKUP($A16,'Return Data'!$B$7:$R$2292,10,0)</f>
        <v>7.1866000000000003</v>
      </c>
      <c r="O16" s="61">
        <f t="shared" si="5"/>
        <v>2</v>
      </c>
      <c r="P16" s="60">
        <f>VLOOKUP($A16,'Return Data'!$B$7:$R$2292,11,0)</f>
        <v>5.6698000000000004</v>
      </c>
      <c r="Q16" s="61">
        <f t="shared" si="6"/>
        <v>16</v>
      </c>
      <c r="R16" s="60">
        <f>VLOOKUP($A16,'Return Data'!$B$7:$R$2292,12,0)</f>
        <v>4.9189999999999996</v>
      </c>
      <c r="S16" s="61">
        <f t="shared" si="7"/>
        <v>15</v>
      </c>
      <c r="T16" s="60">
        <f>VLOOKUP($A16,'Return Data'!$B$7:$R$2292,13,0)</f>
        <v>4.6784999999999997</v>
      </c>
      <c r="U16" s="61">
        <f t="shared" si="8"/>
        <v>19</v>
      </c>
      <c r="V16" s="60">
        <f>VLOOKUP($A16,'Return Data'!$B$7:$R$2292,17,0)</f>
        <v>4.2987000000000002</v>
      </c>
      <c r="W16" s="61">
        <f t="shared" si="9"/>
        <v>18</v>
      </c>
      <c r="X16" s="60">
        <f>VLOOKUP($A16,'Return Data'!$B$7:$R$2292,14,0)</f>
        <v>5.0296000000000003</v>
      </c>
      <c r="Y16" s="61">
        <f t="shared" si="10"/>
        <v>18</v>
      </c>
      <c r="Z16" s="60">
        <f>VLOOKUP($A16,'Return Data'!$B$7:$R$2292,16,0)</f>
        <v>7.4942000000000002</v>
      </c>
      <c r="AA16" s="62">
        <f t="shared" si="11"/>
        <v>10</v>
      </c>
    </row>
    <row r="17" spans="1:27" x14ac:dyDescent="0.3">
      <c r="A17" s="58" t="s">
        <v>962</v>
      </c>
      <c r="B17" s="59">
        <f>VLOOKUP($A17,'Return Data'!$B$7:$R$2292,3,0)</f>
        <v>44958</v>
      </c>
      <c r="C17" s="60">
        <f>VLOOKUP($A17,'Return Data'!$B$7:$R$2292,4,0)</f>
        <v>3296.7363</v>
      </c>
      <c r="D17" s="60">
        <f>VLOOKUP($A17,'Return Data'!$B$7:$R$2292,5,0)</f>
        <v>18.8003</v>
      </c>
      <c r="E17" s="61">
        <f t="shared" si="0"/>
        <v>11</v>
      </c>
      <c r="F17" s="60">
        <f>VLOOKUP($A17,'Return Data'!$B$7:$R$2292,6,0)</f>
        <v>7.4419000000000004</v>
      </c>
      <c r="G17" s="61">
        <f t="shared" si="1"/>
        <v>12</v>
      </c>
      <c r="H17" s="60">
        <f>VLOOKUP($A17,'Return Data'!$B$7:$R$2292,7,0)</f>
        <v>6.7047999999999996</v>
      </c>
      <c r="I17" s="61">
        <f t="shared" si="2"/>
        <v>14</v>
      </c>
      <c r="J17" s="60">
        <f>VLOOKUP($A17,'Return Data'!$B$7:$R$2292,8,0)</f>
        <v>6.2070999999999996</v>
      </c>
      <c r="K17" s="61">
        <f t="shared" si="3"/>
        <v>16</v>
      </c>
      <c r="L17" s="60">
        <f>VLOOKUP($A17,'Return Data'!$B$7:$R$2292,9,0)</f>
        <v>6.4953000000000003</v>
      </c>
      <c r="M17" s="61">
        <f t="shared" si="4"/>
        <v>9</v>
      </c>
      <c r="N17" s="60">
        <f>VLOOKUP($A17,'Return Data'!$B$7:$R$2292,10,0)</f>
        <v>6.9051999999999998</v>
      </c>
      <c r="O17" s="61">
        <f t="shared" si="5"/>
        <v>11</v>
      </c>
      <c r="P17" s="60">
        <f>VLOOKUP($A17,'Return Data'!$B$7:$R$2292,11,0)</f>
        <v>5.6471999999999998</v>
      </c>
      <c r="Q17" s="61">
        <f t="shared" si="6"/>
        <v>17</v>
      </c>
      <c r="R17" s="60">
        <f>VLOOKUP($A17,'Return Data'!$B$7:$R$2292,12,0)</f>
        <v>4.8122999999999996</v>
      </c>
      <c r="S17" s="61">
        <f t="shared" si="7"/>
        <v>19</v>
      </c>
      <c r="T17" s="60">
        <f>VLOOKUP($A17,'Return Data'!$B$7:$R$2292,13,0)</f>
        <v>4.6943000000000001</v>
      </c>
      <c r="U17" s="61">
        <f t="shared" si="8"/>
        <v>18</v>
      </c>
      <c r="V17" s="60">
        <f>VLOOKUP($A17,'Return Data'!$B$7:$R$2292,17,0)</f>
        <v>4.3569000000000004</v>
      </c>
      <c r="W17" s="61">
        <f t="shared" si="9"/>
        <v>17</v>
      </c>
      <c r="X17" s="60">
        <f>VLOOKUP($A17,'Return Data'!$B$7:$R$2292,14,0)</f>
        <v>5.1532999999999998</v>
      </c>
      <c r="Y17" s="61">
        <f t="shared" si="10"/>
        <v>16</v>
      </c>
      <c r="Z17" s="60">
        <f>VLOOKUP($A17,'Return Data'!$B$7:$R$2292,16,0)</f>
        <v>7.4996</v>
      </c>
      <c r="AA17" s="62">
        <f t="shared" si="11"/>
        <v>9</v>
      </c>
    </row>
    <row r="18" spans="1:27" x14ac:dyDescent="0.3">
      <c r="A18" s="58" t="s">
        <v>964</v>
      </c>
      <c r="B18" s="59">
        <f>VLOOKUP($A18,'Return Data'!$B$7:$R$2292,3,0)</f>
        <v>44958</v>
      </c>
      <c r="C18" s="60">
        <f>VLOOKUP($A18,'Return Data'!$B$7:$R$2292,4,0)</f>
        <v>31.853400000000001</v>
      </c>
      <c r="D18" s="60">
        <f>VLOOKUP($A18,'Return Data'!$B$7:$R$2292,5,0)</f>
        <v>15.9346</v>
      </c>
      <c r="E18" s="61">
        <f t="shared" si="0"/>
        <v>18</v>
      </c>
      <c r="F18" s="60">
        <f>VLOOKUP($A18,'Return Data'!$B$7:$R$2292,6,0)</f>
        <v>6.6750999999999996</v>
      </c>
      <c r="G18" s="61">
        <f t="shared" si="1"/>
        <v>19</v>
      </c>
      <c r="H18" s="60">
        <f>VLOOKUP($A18,'Return Data'!$B$7:$R$2292,7,0)</f>
        <v>6.5232999999999999</v>
      </c>
      <c r="I18" s="61">
        <f t="shared" si="2"/>
        <v>17</v>
      </c>
      <c r="J18" s="60">
        <f>VLOOKUP($A18,'Return Data'!$B$7:$R$2292,8,0)</f>
        <v>6.7123999999999997</v>
      </c>
      <c r="K18" s="61">
        <f t="shared" si="3"/>
        <v>7</v>
      </c>
      <c r="L18" s="60">
        <f>VLOOKUP($A18,'Return Data'!$B$7:$R$2292,9,0)</f>
        <v>6.4965000000000002</v>
      </c>
      <c r="M18" s="61">
        <f t="shared" si="4"/>
        <v>8</v>
      </c>
      <c r="N18" s="60">
        <f>VLOOKUP($A18,'Return Data'!$B$7:$R$2292,10,0)</f>
        <v>6.6936</v>
      </c>
      <c r="O18" s="61">
        <f t="shared" si="5"/>
        <v>16</v>
      </c>
      <c r="P18" s="60">
        <f>VLOOKUP($A18,'Return Data'!$B$7:$R$2292,11,0)</f>
        <v>5.6432000000000002</v>
      </c>
      <c r="Q18" s="61">
        <f t="shared" si="6"/>
        <v>18</v>
      </c>
      <c r="R18" s="60">
        <f>VLOOKUP($A18,'Return Data'!$B$7:$R$2292,12,0)</f>
        <v>4.9168000000000003</v>
      </c>
      <c r="S18" s="61">
        <f t="shared" si="7"/>
        <v>16</v>
      </c>
      <c r="T18" s="60">
        <f>VLOOKUP($A18,'Return Data'!$B$7:$R$2292,13,0)</f>
        <v>4.8377999999999997</v>
      </c>
      <c r="U18" s="61">
        <f t="shared" si="8"/>
        <v>14</v>
      </c>
      <c r="V18" s="60">
        <f>VLOOKUP($A18,'Return Data'!$B$7:$R$2292,17,0)</f>
        <v>4.2733999999999996</v>
      </c>
      <c r="W18" s="61">
        <f t="shared" si="9"/>
        <v>19</v>
      </c>
      <c r="X18" s="60">
        <f>VLOOKUP($A18,'Return Data'!$B$7:$R$2292,14,0)</f>
        <v>11.149100000000001</v>
      </c>
      <c r="Y18" s="61">
        <f t="shared" si="10"/>
        <v>1</v>
      </c>
      <c r="Z18" s="60">
        <f>VLOOKUP($A18,'Return Data'!$B$7:$R$2292,16,0)</f>
        <v>6.8756000000000004</v>
      </c>
      <c r="AA18" s="62">
        <f t="shared" si="11"/>
        <v>17</v>
      </c>
    </row>
    <row r="19" spans="1:27" x14ac:dyDescent="0.3">
      <c r="A19" s="58" t="s">
        <v>966</v>
      </c>
      <c r="B19" s="59">
        <f>VLOOKUP($A19,'Return Data'!$B$7:$R$2292,3,0)</f>
        <v>44958</v>
      </c>
      <c r="C19" s="60">
        <f>VLOOKUP($A19,'Return Data'!$B$7:$R$2292,4,0)</f>
        <v>3021.7667999999999</v>
      </c>
      <c r="D19" s="60">
        <f>VLOOKUP($A19,'Return Data'!$B$7:$R$2292,5,0)</f>
        <v>26.299299999999999</v>
      </c>
      <c r="E19" s="61">
        <f t="shared" si="0"/>
        <v>3</v>
      </c>
      <c r="F19" s="60">
        <f>VLOOKUP($A19,'Return Data'!$B$7:$R$2292,6,0)</f>
        <v>8.4235000000000007</v>
      </c>
      <c r="G19" s="61">
        <f t="shared" si="1"/>
        <v>3</v>
      </c>
      <c r="H19" s="60">
        <f>VLOOKUP($A19,'Return Data'!$B$7:$R$2292,7,0)</f>
        <v>7.5815000000000001</v>
      </c>
      <c r="I19" s="61">
        <f t="shared" si="2"/>
        <v>4</v>
      </c>
      <c r="J19" s="60">
        <f>VLOOKUP($A19,'Return Data'!$B$7:$R$2292,8,0)</f>
        <v>6.5685000000000002</v>
      </c>
      <c r="K19" s="61">
        <f t="shared" si="3"/>
        <v>10</v>
      </c>
      <c r="L19" s="60">
        <f>VLOOKUP($A19,'Return Data'!$B$7:$R$2292,9,0)</f>
        <v>6.0991999999999997</v>
      </c>
      <c r="M19" s="61">
        <f t="shared" si="4"/>
        <v>18</v>
      </c>
      <c r="N19" s="60">
        <f>VLOOKUP($A19,'Return Data'!$B$7:$R$2292,10,0)</f>
        <v>6.7935999999999996</v>
      </c>
      <c r="O19" s="61">
        <f t="shared" si="5"/>
        <v>14</v>
      </c>
      <c r="P19" s="60">
        <f>VLOOKUP($A19,'Return Data'!$B$7:$R$2292,11,0)</f>
        <v>6.3103999999999996</v>
      </c>
      <c r="Q19" s="61">
        <f t="shared" si="6"/>
        <v>4</v>
      </c>
      <c r="R19" s="60">
        <f>VLOOKUP($A19,'Return Data'!$B$7:$R$2292,12,0)</f>
        <v>5.1421000000000001</v>
      </c>
      <c r="S19" s="61">
        <f t="shared" si="7"/>
        <v>9</v>
      </c>
      <c r="T19" s="60">
        <f>VLOOKUP($A19,'Return Data'!$B$7:$R$2292,13,0)</f>
        <v>4.9173</v>
      </c>
      <c r="U19" s="61">
        <f t="shared" si="8"/>
        <v>8</v>
      </c>
      <c r="V19" s="60">
        <f>VLOOKUP($A19,'Return Data'!$B$7:$R$2292,17,0)</f>
        <v>4.7149999999999999</v>
      </c>
      <c r="W19" s="61">
        <f t="shared" si="9"/>
        <v>4</v>
      </c>
      <c r="X19" s="60">
        <f>VLOOKUP($A19,'Return Data'!$B$7:$R$2292,14,0)</f>
        <v>5.7956000000000003</v>
      </c>
      <c r="Y19" s="61">
        <f t="shared" si="10"/>
        <v>6</v>
      </c>
      <c r="Z19" s="60">
        <f>VLOOKUP($A19,'Return Data'!$B$7:$R$2292,16,0)</f>
        <v>7.9600999999999997</v>
      </c>
      <c r="AA19" s="62">
        <f t="shared" si="11"/>
        <v>2</v>
      </c>
    </row>
    <row r="20" spans="1:27" x14ac:dyDescent="0.3">
      <c r="A20" s="58" t="s">
        <v>968</v>
      </c>
      <c r="B20" s="59">
        <f>VLOOKUP($A20,'Return Data'!$B$7:$R$2292,3,0)</f>
        <v>44958</v>
      </c>
      <c r="C20" s="60">
        <f>VLOOKUP($A20,'Return Data'!$B$7:$R$2292,4,0)</f>
        <v>35.790999999999997</v>
      </c>
      <c r="D20" s="60">
        <f>VLOOKUP($A20,'Return Data'!$B$7:$R$2292,5,0)</f>
        <v>20.611799999999999</v>
      </c>
      <c r="E20" s="61">
        <f t="shared" si="0"/>
        <v>7</v>
      </c>
      <c r="F20" s="60">
        <f>VLOOKUP($A20,'Return Data'!$B$7:$R$2292,6,0)</f>
        <v>8.1471999999999998</v>
      </c>
      <c r="G20" s="61">
        <f t="shared" si="1"/>
        <v>5</v>
      </c>
      <c r="H20" s="60">
        <f>VLOOKUP($A20,'Return Data'!$B$7:$R$2292,7,0)</f>
        <v>7.7183000000000002</v>
      </c>
      <c r="I20" s="61">
        <f t="shared" si="2"/>
        <v>2</v>
      </c>
      <c r="J20" s="60">
        <f>VLOOKUP($A20,'Return Data'!$B$7:$R$2292,8,0)</f>
        <v>6.9165999999999999</v>
      </c>
      <c r="K20" s="61">
        <f t="shared" si="3"/>
        <v>5</v>
      </c>
      <c r="L20" s="60">
        <f>VLOOKUP($A20,'Return Data'!$B$7:$R$2292,9,0)</f>
        <v>6.2248000000000001</v>
      </c>
      <c r="M20" s="61">
        <f t="shared" si="4"/>
        <v>16</v>
      </c>
      <c r="N20" s="60">
        <f>VLOOKUP($A20,'Return Data'!$B$7:$R$2292,10,0)</f>
        <v>6.5122</v>
      </c>
      <c r="O20" s="61">
        <f t="shared" si="5"/>
        <v>19</v>
      </c>
      <c r="P20" s="60">
        <f>VLOOKUP($A20,'Return Data'!$B$7:$R$2292,11,0)</f>
        <v>5.6026999999999996</v>
      </c>
      <c r="Q20" s="61">
        <f t="shared" si="6"/>
        <v>20</v>
      </c>
      <c r="R20" s="60">
        <f>VLOOKUP($A20,'Return Data'!$B$7:$R$2292,12,0)</f>
        <v>4.8882000000000003</v>
      </c>
      <c r="S20" s="61">
        <f t="shared" si="7"/>
        <v>17</v>
      </c>
      <c r="T20" s="60">
        <f>VLOOKUP($A20,'Return Data'!$B$7:$R$2292,13,0)</f>
        <v>4.7141999999999999</v>
      </c>
      <c r="U20" s="61">
        <f t="shared" si="8"/>
        <v>17</v>
      </c>
      <c r="V20" s="60">
        <f>VLOOKUP($A20,'Return Data'!$B$7:$R$2292,17,0)</f>
        <v>4.2656000000000001</v>
      </c>
      <c r="W20" s="61">
        <f t="shared" si="9"/>
        <v>20</v>
      </c>
      <c r="X20" s="60">
        <f>VLOOKUP($A20,'Return Data'!$B$7:$R$2292,14,0)</f>
        <v>5.3936000000000002</v>
      </c>
      <c r="Y20" s="61">
        <f t="shared" si="10"/>
        <v>10</v>
      </c>
      <c r="Z20" s="60">
        <f>VLOOKUP($A20,'Return Data'!$B$7:$R$2292,16,0)</f>
        <v>7.1169000000000002</v>
      </c>
      <c r="AA20" s="62">
        <f t="shared" si="11"/>
        <v>13</v>
      </c>
    </row>
    <row r="21" spans="1:27" x14ac:dyDescent="0.3">
      <c r="A21" s="58" t="s">
        <v>969</v>
      </c>
      <c r="B21" s="59">
        <f>VLOOKUP($A21,'Return Data'!$B$7:$R$2292,3,0)</f>
        <v>44958</v>
      </c>
      <c r="C21" s="60">
        <f>VLOOKUP($A21,'Return Data'!$B$7:$R$2292,4,0)</f>
        <v>1457.3685</v>
      </c>
      <c r="D21" s="60">
        <f>VLOOKUP($A21,'Return Data'!$B$7:$R$2292,5,0)</f>
        <v>17.296900000000001</v>
      </c>
      <c r="E21" s="61">
        <f t="shared" si="0"/>
        <v>14</v>
      </c>
      <c r="F21" s="60">
        <f>VLOOKUP($A21,'Return Data'!$B$7:$R$2292,6,0)</f>
        <v>8.1974999999999998</v>
      </c>
      <c r="G21" s="61">
        <f t="shared" si="1"/>
        <v>4</v>
      </c>
      <c r="H21" s="60">
        <f>VLOOKUP($A21,'Return Data'!$B$7:$R$2292,7,0)</f>
        <v>7.6090999999999998</v>
      </c>
      <c r="I21" s="61">
        <f t="shared" si="2"/>
        <v>3</v>
      </c>
      <c r="J21" s="60">
        <f>VLOOKUP($A21,'Return Data'!$B$7:$R$2292,8,0)</f>
        <v>7.2378999999999998</v>
      </c>
      <c r="K21" s="61">
        <f t="shared" si="3"/>
        <v>2</v>
      </c>
      <c r="L21" s="60">
        <f>VLOOKUP($A21,'Return Data'!$B$7:$R$2292,9,0)</f>
        <v>6.6952999999999996</v>
      </c>
      <c r="M21" s="61">
        <f t="shared" si="4"/>
        <v>3</v>
      </c>
      <c r="N21" s="60">
        <f>VLOOKUP($A21,'Return Data'!$B$7:$R$2292,10,0)</f>
        <v>7.0183</v>
      </c>
      <c r="O21" s="61">
        <f t="shared" si="5"/>
        <v>7</v>
      </c>
      <c r="P21" s="60">
        <f>VLOOKUP($A21,'Return Data'!$B$7:$R$2292,11,0)</f>
        <v>5.9954000000000001</v>
      </c>
      <c r="Q21" s="61">
        <f t="shared" si="6"/>
        <v>10</v>
      </c>
      <c r="R21" s="60">
        <f>VLOOKUP($A21,'Return Data'!$B$7:$R$2292,12,0)</f>
        <v>5.1828000000000003</v>
      </c>
      <c r="S21" s="61">
        <f t="shared" si="7"/>
        <v>7</v>
      </c>
      <c r="T21" s="60">
        <f>VLOOKUP($A21,'Return Data'!$B$7:$R$2292,13,0)</f>
        <v>4.8846999999999996</v>
      </c>
      <c r="U21" s="61">
        <f t="shared" si="8"/>
        <v>10</v>
      </c>
      <c r="V21" s="60">
        <f>VLOOKUP($A21,'Return Data'!$B$7:$R$2292,17,0)</f>
        <v>4.5239000000000003</v>
      </c>
      <c r="W21" s="61">
        <f t="shared" si="9"/>
        <v>11</v>
      </c>
      <c r="X21" s="60">
        <f>VLOOKUP($A21,'Return Data'!$B$7:$R$2292,14,0)</f>
        <v>5.2182000000000004</v>
      </c>
      <c r="Y21" s="61">
        <f t="shared" si="10"/>
        <v>13</v>
      </c>
      <c r="Z21" s="60">
        <f>VLOOKUP($A21,'Return Data'!$B$7:$R$2292,16,0)</f>
        <v>6.5183</v>
      </c>
      <c r="AA21" s="62">
        <f t="shared" si="11"/>
        <v>19</v>
      </c>
    </row>
    <row r="22" spans="1:27" x14ac:dyDescent="0.3">
      <c r="A22" s="58" t="s">
        <v>971</v>
      </c>
      <c r="B22" s="59">
        <f>VLOOKUP($A22,'Return Data'!$B$7:$R$2292,3,0)</f>
        <v>44958</v>
      </c>
      <c r="C22" s="60">
        <f>VLOOKUP($A22,'Return Data'!$B$7:$R$2292,4,0)</f>
        <v>2047.2407000000001</v>
      </c>
      <c r="D22" s="60">
        <f>VLOOKUP($A22,'Return Data'!$B$7:$R$2292,5,0)</f>
        <v>20.386199999999999</v>
      </c>
      <c r="E22" s="61">
        <f t="shared" si="0"/>
        <v>8</v>
      </c>
      <c r="F22" s="60">
        <f>VLOOKUP($A22,'Return Data'!$B$7:$R$2292,6,0)</f>
        <v>6.7805999999999997</v>
      </c>
      <c r="G22" s="61">
        <f t="shared" si="1"/>
        <v>16</v>
      </c>
      <c r="H22" s="60">
        <f>VLOOKUP($A22,'Return Data'!$B$7:$R$2292,7,0)</f>
        <v>6.2431999999999999</v>
      </c>
      <c r="I22" s="61">
        <f t="shared" si="2"/>
        <v>19</v>
      </c>
      <c r="J22" s="60">
        <f>VLOOKUP($A22,'Return Data'!$B$7:$R$2292,8,0)</f>
        <v>6.1752000000000002</v>
      </c>
      <c r="K22" s="61">
        <f t="shared" si="3"/>
        <v>17</v>
      </c>
      <c r="L22" s="60">
        <f>VLOOKUP($A22,'Return Data'!$B$7:$R$2292,9,0)</f>
        <v>6.3331</v>
      </c>
      <c r="M22" s="61">
        <f t="shared" si="4"/>
        <v>13</v>
      </c>
      <c r="N22" s="60">
        <f>VLOOKUP($A22,'Return Data'!$B$7:$R$2292,10,0)</f>
        <v>6.7195</v>
      </c>
      <c r="O22" s="61">
        <f t="shared" si="5"/>
        <v>15</v>
      </c>
      <c r="P22" s="60">
        <f>VLOOKUP($A22,'Return Data'!$B$7:$R$2292,11,0)</f>
        <v>5.8691000000000004</v>
      </c>
      <c r="Q22" s="61">
        <f t="shared" si="6"/>
        <v>12</v>
      </c>
      <c r="R22" s="60">
        <f>VLOOKUP($A22,'Return Data'!$B$7:$R$2292,12,0)</f>
        <v>5.1574999999999998</v>
      </c>
      <c r="S22" s="61">
        <f t="shared" si="7"/>
        <v>8</v>
      </c>
      <c r="T22" s="60">
        <f>VLOOKUP($A22,'Return Data'!$B$7:$R$2292,13,0)</f>
        <v>4.9097</v>
      </c>
      <c r="U22" s="61">
        <f t="shared" si="8"/>
        <v>9</v>
      </c>
      <c r="V22" s="60">
        <f>VLOOKUP($A22,'Return Data'!$B$7:$R$2292,17,0)</f>
        <v>4.4257</v>
      </c>
      <c r="W22" s="61">
        <f t="shared" si="9"/>
        <v>13</v>
      </c>
      <c r="X22" s="60">
        <f>VLOOKUP($A22,'Return Data'!$B$7:$R$2292,14,0)</f>
        <v>5.1718999999999999</v>
      </c>
      <c r="Y22" s="61">
        <f t="shared" si="10"/>
        <v>15</v>
      </c>
      <c r="Z22" s="60">
        <f>VLOOKUP($A22,'Return Data'!$B$7:$R$2292,16,0)</f>
        <v>6.8941999999999997</v>
      </c>
      <c r="AA22" s="62">
        <f t="shared" si="11"/>
        <v>16</v>
      </c>
    </row>
    <row r="23" spans="1:27" x14ac:dyDescent="0.3">
      <c r="A23" s="58" t="s">
        <v>974</v>
      </c>
      <c r="B23" s="59">
        <f>VLOOKUP($A23,'Return Data'!$B$7:$R$2292,3,0)</f>
        <v>44958</v>
      </c>
      <c r="C23" s="60">
        <f>VLOOKUP($A23,'Return Data'!$B$7:$R$2292,4,0)</f>
        <v>3301.8995</v>
      </c>
      <c r="D23" s="60">
        <f>VLOOKUP($A23,'Return Data'!$B$7:$R$2292,5,0)</f>
        <v>15.4305</v>
      </c>
      <c r="E23" s="61">
        <f t="shared" si="0"/>
        <v>20</v>
      </c>
      <c r="F23" s="60">
        <f>VLOOKUP($A23,'Return Data'!$B$7:$R$2292,6,0)</f>
        <v>6.8205999999999998</v>
      </c>
      <c r="G23" s="61">
        <f t="shared" si="1"/>
        <v>15</v>
      </c>
      <c r="H23" s="60">
        <f>VLOOKUP($A23,'Return Data'!$B$7:$R$2292,7,0)</f>
        <v>6.3825000000000003</v>
      </c>
      <c r="I23" s="61">
        <f t="shared" si="2"/>
        <v>18</v>
      </c>
      <c r="J23" s="60">
        <f>VLOOKUP($A23,'Return Data'!$B$7:$R$2292,8,0)</f>
        <v>6.3250999999999999</v>
      </c>
      <c r="K23" s="61">
        <f t="shared" si="3"/>
        <v>14</v>
      </c>
      <c r="L23" s="60">
        <f>VLOOKUP($A23,'Return Data'!$B$7:$R$2292,9,0)</f>
        <v>6.3838999999999997</v>
      </c>
      <c r="M23" s="61">
        <f t="shared" si="4"/>
        <v>12</v>
      </c>
      <c r="N23" s="60">
        <f>VLOOKUP($A23,'Return Data'!$B$7:$R$2292,10,0)</f>
        <v>7.0823999999999998</v>
      </c>
      <c r="O23" s="61">
        <f t="shared" si="5"/>
        <v>4</v>
      </c>
      <c r="P23" s="60">
        <f>VLOOKUP($A23,'Return Data'!$B$7:$R$2292,11,0)</f>
        <v>5.9714999999999998</v>
      </c>
      <c r="Q23" s="61">
        <f t="shared" si="6"/>
        <v>11</v>
      </c>
      <c r="R23" s="60">
        <f>VLOOKUP($A23,'Return Data'!$B$7:$R$2292,12,0)</f>
        <v>5.1887999999999996</v>
      </c>
      <c r="S23" s="61">
        <f t="shared" si="7"/>
        <v>6</v>
      </c>
      <c r="T23" s="60">
        <f>VLOOKUP($A23,'Return Data'!$B$7:$R$2292,13,0)</f>
        <v>5.1166999999999998</v>
      </c>
      <c r="U23" s="61">
        <f t="shared" si="8"/>
        <v>4</v>
      </c>
      <c r="V23" s="60">
        <f>VLOOKUP($A23,'Return Data'!$B$7:$R$2292,17,0)</f>
        <v>5.0476000000000001</v>
      </c>
      <c r="W23" s="61">
        <f t="shared" si="9"/>
        <v>2</v>
      </c>
      <c r="X23" s="60">
        <f>VLOOKUP($A23,'Return Data'!$B$7:$R$2292,14,0)</f>
        <v>5.8117000000000001</v>
      </c>
      <c r="Y23" s="61">
        <f t="shared" si="10"/>
        <v>5</v>
      </c>
      <c r="Z23" s="60">
        <f>VLOOKUP($A23,'Return Data'!$B$7:$R$2292,16,0)</f>
        <v>7.6432000000000002</v>
      </c>
      <c r="AA23" s="62">
        <f t="shared" si="11"/>
        <v>6</v>
      </c>
    </row>
    <row r="24" spans="1:27" x14ac:dyDescent="0.3">
      <c r="A24" s="58" t="s">
        <v>976</v>
      </c>
      <c r="B24" s="59">
        <f>VLOOKUP($A24,'Return Data'!$B$7:$R$2292,3,0)</f>
        <v>44958</v>
      </c>
      <c r="C24" s="60">
        <f>VLOOKUP($A24,'Return Data'!$B$7:$R$2292,4,0)</f>
        <v>26.671800000000001</v>
      </c>
      <c r="D24" s="60">
        <f>VLOOKUP($A24,'Return Data'!$B$7:$R$2292,5,0)</f>
        <v>17.251100000000001</v>
      </c>
      <c r="E24" s="61">
        <f t="shared" si="0"/>
        <v>15</v>
      </c>
      <c r="F24" s="60">
        <f>VLOOKUP($A24,'Return Data'!$B$7:$R$2292,6,0)</f>
        <v>7.5343999999999998</v>
      </c>
      <c r="G24" s="61">
        <f t="shared" si="1"/>
        <v>10</v>
      </c>
      <c r="H24" s="60">
        <f>VLOOKUP($A24,'Return Data'!$B$7:$R$2292,7,0)</f>
        <v>7.4199000000000002</v>
      </c>
      <c r="I24" s="61">
        <f t="shared" si="2"/>
        <v>7</v>
      </c>
      <c r="J24" s="60">
        <f>VLOOKUP($A24,'Return Data'!$B$7:$R$2292,8,0)</f>
        <v>6.6540999999999997</v>
      </c>
      <c r="K24" s="61">
        <f t="shared" si="3"/>
        <v>9</v>
      </c>
      <c r="L24" s="60">
        <f>VLOOKUP($A24,'Return Data'!$B$7:$R$2292,9,0)</f>
        <v>6.7633000000000001</v>
      </c>
      <c r="M24" s="61">
        <f t="shared" si="4"/>
        <v>2</v>
      </c>
      <c r="N24" s="60">
        <f>VLOOKUP($A24,'Return Data'!$B$7:$R$2292,10,0)</f>
        <v>7.0317999999999996</v>
      </c>
      <c r="O24" s="61">
        <f t="shared" si="5"/>
        <v>6</v>
      </c>
      <c r="P24" s="60">
        <f>VLOOKUP($A24,'Return Data'!$B$7:$R$2292,11,0)</f>
        <v>6.0968</v>
      </c>
      <c r="Q24" s="61">
        <f t="shared" si="6"/>
        <v>6</v>
      </c>
      <c r="R24" s="60">
        <f>VLOOKUP($A24,'Return Data'!$B$7:$R$2292,12,0)</f>
        <v>5.4157999999999999</v>
      </c>
      <c r="S24" s="61">
        <f t="shared" si="7"/>
        <v>2</v>
      </c>
      <c r="T24" s="60">
        <f>VLOOKUP($A24,'Return Data'!$B$7:$R$2292,13,0)</f>
        <v>5.3026999999999997</v>
      </c>
      <c r="U24" s="61">
        <f t="shared" si="8"/>
        <v>2</v>
      </c>
      <c r="V24" s="60">
        <f>VLOOKUP($A24,'Return Data'!$B$7:$R$2292,17,0)</f>
        <v>4.6654999999999998</v>
      </c>
      <c r="W24" s="61">
        <f t="shared" si="9"/>
        <v>6</v>
      </c>
      <c r="X24" s="60">
        <f>VLOOKUP($A24,'Return Data'!$B$7:$R$2292,14,0)</f>
        <v>3.9636</v>
      </c>
      <c r="Y24" s="61">
        <f t="shared" si="10"/>
        <v>21</v>
      </c>
      <c r="Z24" s="60">
        <f>VLOOKUP($A24,'Return Data'!$B$7:$R$2292,16,0)</f>
        <v>5.6531000000000002</v>
      </c>
      <c r="AA24" s="62">
        <f t="shared" si="11"/>
        <v>20</v>
      </c>
    </row>
    <row r="25" spans="1:27" x14ac:dyDescent="0.3">
      <c r="A25" s="58" t="s">
        <v>977</v>
      </c>
      <c r="B25" s="59">
        <f>VLOOKUP($A25,'Return Data'!$B$7:$R$2292,3,0)</f>
        <v>44958</v>
      </c>
      <c r="C25" s="60">
        <f>VLOOKUP($A25,'Return Data'!$B$7:$R$2292,4,0)</f>
        <v>3028.9115999999999</v>
      </c>
      <c r="D25" s="60">
        <f>VLOOKUP($A25,'Return Data'!$B$7:$R$2292,5,0)</f>
        <v>19.391200000000001</v>
      </c>
      <c r="E25" s="61">
        <f t="shared" si="0"/>
        <v>9</v>
      </c>
      <c r="F25" s="60">
        <f>VLOOKUP($A25,'Return Data'!$B$7:$R$2292,6,0)</f>
        <v>7.5320999999999998</v>
      </c>
      <c r="G25" s="61">
        <f t="shared" si="1"/>
        <v>11</v>
      </c>
      <c r="H25" s="60">
        <f>VLOOKUP($A25,'Return Data'!$B$7:$R$2292,7,0)</f>
        <v>6.5557999999999996</v>
      </c>
      <c r="I25" s="61">
        <f t="shared" si="2"/>
        <v>16</v>
      </c>
      <c r="J25" s="60">
        <f>VLOOKUP($A25,'Return Data'!$B$7:$R$2292,8,0)</f>
        <v>6.3178999999999998</v>
      </c>
      <c r="K25" s="61">
        <f t="shared" si="3"/>
        <v>15</v>
      </c>
      <c r="L25" s="60">
        <f>VLOOKUP($A25,'Return Data'!$B$7:$R$2292,9,0)</f>
        <v>6.4188000000000001</v>
      </c>
      <c r="M25" s="61">
        <f t="shared" si="4"/>
        <v>11</v>
      </c>
      <c r="N25" s="60">
        <f>VLOOKUP($A25,'Return Data'!$B$7:$R$2292,10,0)</f>
        <v>7.1360000000000001</v>
      </c>
      <c r="O25" s="61">
        <f t="shared" si="5"/>
        <v>3</v>
      </c>
      <c r="P25" s="60">
        <f>VLOOKUP($A25,'Return Data'!$B$7:$R$2292,11,0)</f>
        <v>6.0340999999999996</v>
      </c>
      <c r="Q25" s="61">
        <f t="shared" si="6"/>
        <v>7</v>
      </c>
      <c r="R25" s="60">
        <f>VLOOKUP($A25,'Return Data'!$B$7:$R$2292,12,0)</f>
        <v>5.1017000000000001</v>
      </c>
      <c r="S25" s="61">
        <f t="shared" si="7"/>
        <v>11</v>
      </c>
      <c r="T25" s="60">
        <f>VLOOKUP($A25,'Return Data'!$B$7:$R$2292,13,0)</f>
        <v>4.8609999999999998</v>
      </c>
      <c r="U25" s="61">
        <f t="shared" si="8"/>
        <v>13</v>
      </c>
      <c r="V25" s="60">
        <f>VLOOKUP($A25,'Return Data'!$B$7:$R$2292,17,0)</f>
        <v>4.3810000000000002</v>
      </c>
      <c r="W25" s="61">
        <f t="shared" si="9"/>
        <v>16</v>
      </c>
      <c r="X25" s="60">
        <f>VLOOKUP($A25,'Return Data'!$B$7:$R$2292,14,0)</f>
        <v>5.1969000000000003</v>
      </c>
      <c r="Y25" s="61">
        <f t="shared" si="10"/>
        <v>14</v>
      </c>
      <c r="Z25" s="60">
        <f>VLOOKUP($A25,'Return Data'!$B$7:$R$2292,16,0)</f>
        <v>7.3895999999999997</v>
      </c>
      <c r="AA25" s="62">
        <f t="shared" si="11"/>
        <v>11</v>
      </c>
    </row>
    <row r="26" spans="1:27" x14ac:dyDescent="0.3">
      <c r="A26" s="58" t="s">
        <v>978</v>
      </c>
      <c r="B26" s="59">
        <f>VLOOKUP($A26,'Return Data'!$B$7:$R$2292,3,0)</f>
        <v>44958</v>
      </c>
      <c r="C26" s="60">
        <f>VLOOKUP($A26,'Return Data'!$B$7:$R$2292,4,0)</f>
        <v>3089.9814999999999</v>
      </c>
      <c r="D26" s="60">
        <f>VLOOKUP($A26,'Return Data'!$B$7:$R$2292,5,0)</f>
        <v>13.185</v>
      </c>
      <c r="E26" s="61">
        <f t="shared" si="0"/>
        <v>21</v>
      </c>
      <c r="F26" s="60">
        <f>VLOOKUP($A26,'Return Data'!$B$7:$R$2292,6,0)</f>
        <v>7.3173000000000004</v>
      </c>
      <c r="G26" s="61">
        <f t="shared" si="1"/>
        <v>14</v>
      </c>
      <c r="H26" s="60">
        <f>VLOOKUP($A26,'Return Data'!$B$7:$R$2292,7,0)</f>
        <v>7.3449999999999998</v>
      </c>
      <c r="I26" s="61">
        <f t="shared" si="2"/>
        <v>8</v>
      </c>
      <c r="J26" s="60">
        <f>VLOOKUP($A26,'Return Data'!$B$7:$R$2292,8,0)</f>
        <v>7.3003999999999998</v>
      </c>
      <c r="K26" s="61">
        <f t="shared" si="3"/>
        <v>1</v>
      </c>
      <c r="L26" s="60">
        <f>VLOOKUP($A26,'Return Data'!$B$7:$R$2292,9,0)</f>
        <v>7.2270000000000003</v>
      </c>
      <c r="M26" s="61">
        <f t="shared" si="4"/>
        <v>1</v>
      </c>
      <c r="N26" s="60">
        <f>VLOOKUP($A26,'Return Data'!$B$7:$R$2292,10,0)</f>
        <v>7.4527000000000001</v>
      </c>
      <c r="O26" s="61">
        <f t="shared" si="5"/>
        <v>1</v>
      </c>
      <c r="P26" s="60">
        <f>VLOOKUP($A26,'Return Data'!$B$7:$R$2292,11,0)</f>
        <v>6.4023000000000003</v>
      </c>
      <c r="Q26" s="61">
        <f t="shared" si="6"/>
        <v>2</v>
      </c>
      <c r="R26" s="60">
        <f>VLOOKUP($A26,'Return Data'!$B$7:$R$2292,12,0)</f>
        <v>5.4080000000000004</v>
      </c>
      <c r="S26" s="61">
        <f t="shared" si="7"/>
        <v>3</v>
      </c>
      <c r="T26" s="60">
        <f>VLOOKUP($A26,'Return Data'!$B$7:$R$2292,13,0)</f>
        <v>5.2102000000000004</v>
      </c>
      <c r="U26" s="61">
        <f t="shared" si="8"/>
        <v>3</v>
      </c>
      <c r="V26" s="60">
        <f>VLOOKUP($A26,'Return Data'!$B$7:$R$2292,17,0)</f>
        <v>4.5646000000000004</v>
      </c>
      <c r="W26" s="61">
        <f t="shared" si="9"/>
        <v>10</v>
      </c>
      <c r="X26" s="60">
        <f>VLOOKUP($A26,'Return Data'!$B$7:$R$2292,14,0)</f>
        <v>4.6100000000000003</v>
      </c>
      <c r="Y26" s="61">
        <f t="shared" si="10"/>
        <v>20</v>
      </c>
      <c r="Z26" s="60">
        <f>VLOOKUP($A26,'Return Data'!$B$7:$R$2292,16,0)</f>
        <v>5.3593999999999999</v>
      </c>
      <c r="AA26" s="62">
        <f t="shared" si="11"/>
        <v>21</v>
      </c>
    </row>
    <row r="27" spans="1:27" x14ac:dyDescent="0.3">
      <c r="A27" s="58" t="s">
        <v>980</v>
      </c>
      <c r="B27" s="59">
        <f>VLOOKUP($A27,'Return Data'!$B$7:$R$2292,3,0)</f>
        <v>44958</v>
      </c>
      <c r="C27" s="60">
        <f>VLOOKUP($A27,'Return Data'!$B$7:$R$2292,4,0)</f>
        <v>3375.3937000000001</v>
      </c>
      <c r="D27" s="60">
        <f>VLOOKUP($A27,'Return Data'!$B$7:$R$2292,5,0)</f>
        <v>16.757899999999999</v>
      </c>
      <c r="E27" s="61">
        <f t="shared" si="0"/>
        <v>17</v>
      </c>
      <c r="F27" s="60">
        <f>VLOOKUP($A27,'Return Data'!$B$7:$R$2292,6,0)</f>
        <v>6.7766999999999999</v>
      </c>
      <c r="G27" s="61">
        <f t="shared" si="1"/>
        <v>17</v>
      </c>
      <c r="H27" s="60">
        <f>VLOOKUP($A27,'Return Data'!$B$7:$R$2292,7,0)</f>
        <v>6.8955000000000002</v>
      </c>
      <c r="I27" s="61">
        <f t="shared" si="2"/>
        <v>12</v>
      </c>
      <c r="J27" s="60">
        <f>VLOOKUP($A27,'Return Data'!$B$7:$R$2292,8,0)</f>
        <v>6.6547999999999998</v>
      </c>
      <c r="K27" s="61">
        <f t="shared" si="3"/>
        <v>8</v>
      </c>
      <c r="L27" s="60">
        <f>VLOOKUP($A27,'Return Data'!$B$7:$R$2292,9,0)</f>
        <v>6.1492000000000004</v>
      </c>
      <c r="M27" s="61">
        <f t="shared" si="4"/>
        <v>17</v>
      </c>
      <c r="N27" s="60">
        <f>VLOOKUP($A27,'Return Data'!$B$7:$R$2292,10,0)</f>
        <v>6.4325000000000001</v>
      </c>
      <c r="O27" s="61">
        <f t="shared" si="5"/>
        <v>20</v>
      </c>
      <c r="P27" s="60">
        <f>VLOOKUP($A27,'Return Data'!$B$7:$R$2292,11,0)</f>
        <v>5.5475000000000003</v>
      </c>
      <c r="Q27" s="61">
        <f t="shared" si="6"/>
        <v>21</v>
      </c>
      <c r="R27" s="60">
        <f>VLOOKUP($A27,'Return Data'!$B$7:$R$2292,12,0)</f>
        <v>4.7515999999999998</v>
      </c>
      <c r="S27" s="61">
        <f t="shared" si="7"/>
        <v>21</v>
      </c>
      <c r="T27" s="60">
        <f>VLOOKUP($A27,'Return Data'!$B$7:$R$2292,13,0)</f>
        <v>4.6639999999999997</v>
      </c>
      <c r="U27" s="61">
        <f t="shared" si="8"/>
        <v>20</v>
      </c>
      <c r="V27" s="60">
        <f>VLOOKUP($A27,'Return Data'!$B$7:$R$2292,17,0)</f>
        <v>4.4104000000000001</v>
      </c>
      <c r="W27" s="61">
        <f t="shared" si="9"/>
        <v>14</v>
      </c>
      <c r="X27" s="60">
        <f>VLOOKUP($A27,'Return Data'!$B$7:$R$2292,14,0)</f>
        <v>5.2717999999999998</v>
      </c>
      <c r="Y27" s="61">
        <f t="shared" si="10"/>
        <v>12</v>
      </c>
      <c r="Z27" s="60">
        <f>VLOOKUP($A27,'Return Data'!$B$7:$R$2292,16,0)</f>
        <v>6.9038000000000004</v>
      </c>
      <c r="AA27" s="62">
        <f t="shared" si="11"/>
        <v>15</v>
      </c>
    </row>
    <row r="28" spans="1:27" x14ac:dyDescent="0.3">
      <c r="A28" s="58" t="s">
        <v>982</v>
      </c>
      <c r="B28" s="59">
        <f>VLOOKUP($A28,'Return Data'!$B$7:$R$2292,3,0)</f>
        <v>44958</v>
      </c>
      <c r="C28" s="60">
        <f>VLOOKUP($A28,'Return Data'!$B$7:$R$2292,4,0)</f>
        <v>3011.4077000000002</v>
      </c>
      <c r="D28" s="60">
        <f>VLOOKUP($A28,'Return Data'!$B$7:$R$2292,5,0)</f>
        <v>18.8888</v>
      </c>
      <c r="E28" s="61">
        <f t="shared" si="0"/>
        <v>10</v>
      </c>
      <c r="F28" s="60">
        <f>VLOOKUP($A28,'Return Data'!$B$7:$R$2292,6,0)</f>
        <v>7.3815999999999997</v>
      </c>
      <c r="G28" s="61">
        <f t="shared" si="1"/>
        <v>13</v>
      </c>
      <c r="H28" s="60">
        <f>VLOOKUP($A28,'Return Data'!$B$7:$R$2292,7,0)</f>
        <v>6.8215000000000003</v>
      </c>
      <c r="I28" s="61">
        <f t="shared" si="2"/>
        <v>13</v>
      </c>
      <c r="J28" s="60">
        <f>VLOOKUP($A28,'Return Data'!$B$7:$R$2292,8,0)</f>
        <v>6.5434000000000001</v>
      </c>
      <c r="K28" s="61">
        <f t="shared" si="3"/>
        <v>11</v>
      </c>
      <c r="L28" s="60">
        <f>VLOOKUP($A28,'Return Data'!$B$7:$R$2292,9,0)</f>
        <v>6.5186999999999999</v>
      </c>
      <c r="M28" s="61">
        <f t="shared" si="4"/>
        <v>7</v>
      </c>
      <c r="N28" s="60">
        <f>VLOOKUP($A28,'Return Data'!$B$7:$R$2292,10,0)</f>
        <v>6.6376999999999997</v>
      </c>
      <c r="O28" s="61">
        <f t="shared" si="5"/>
        <v>17</v>
      </c>
      <c r="P28" s="60">
        <f>VLOOKUP($A28,'Return Data'!$B$7:$R$2292,11,0)</f>
        <v>5.7356999999999996</v>
      </c>
      <c r="Q28" s="61">
        <f t="shared" si="6"/>
        <v>14</v>
      </c>
      <c r="R28" s="60">
        <f>VLOOKUP($A28,'Return Data'!$B$7:$R$2292,12,0)</f>
        <v>5.0858999999999996</v>
      </c>
      <c r="S28" s="61">
        <f t="shared" si="7"/>
        <v>12</v>
      </c>
      <c r="T28" s="60">
        <f>VLOOKUP($A28,'Return Data'!$B$7:$R$2292,13,0)</f>
        <v>4.9268999999999998</v>
      </c>
      <c r="U28" s="61">
        <f t="shared" si="8"/>
        <v>7</v>
      </c>
      <c r="V28" s="60">
        <f>VLOOKUP($A28,'Return Data'!$B$7:$R$2292,17,0)</f>
        <v>7.0918999999999999</v>
      </c>
      <c r="W28" s="61">
        <f t="shared" si="9"/>
        <v>1</v>
      </c>
      <c r="X28" s="60">
        <f>VLOOKUP($A28,'Return Data'!$B$7:$R$2292,14,0)</f>
        <v>6.9871999999999996</v>
      </c>
      <c r="Y28" s="61">
        <f t="shared" si="10"/>
        <v>2</v>
      </c>
      <c r="Z28" s="60">
        <f>VLOOKUP($A28,'Return Data'!$B$7:$R$2292,16,0)</f>
        <v>6.7961999999999998</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20.945514285714285</v>
      </c>
      <c r="E30" s="69"/>
      <c r="F30" s="70">
        <f>AVERAGE(F8:F28)</f>
        <v>7.4697333333333331</v>
      </c>
      <c r="G30" s="69"/>
      <c r="H30" s="70">
        <f>AVERAGE(H8:H28)</f>
        <v>6.9562571428571447</v>
      </c>
      <c r="I30" s="69"/>
      <c r="J30" s="70">
        <f>AVERAGE(J8:J28)</f>
        <v>6.4659999999999984</v>
      </c>
      <c r="K30" s="69"/>
      <c r="L30" s="70">
        <f>AVERAGE(L8:L28)</f>
        <v>6.3926952380952384</v>
      </c>
      <c r="M30" s="69"/>
      <c r="N30" s="70">
        <f>AVERAGE(N8:N28)</f>
        <v>6.8467857142857138</v>
      </c>
      <c r="O30" s="69"/>
      <c r="P30" s="70">
        <f>AVERAGE(P8:P28)</f>
        <v>5.987047619047619</v>
      </c>
      <c r="Q30" s="69"/>
      <c r="R30" s="70">
        <f>AVERAGE(R8:R28)</f>
        <v>5.0873285714285705</v>
      </c>
      <c r="S30" s="69"/>
      <c r="T30" s="70">
        <f>AVERAGE(T8:T28)</f>
        <v>4.9053428571428572</v>
      </c>
      <c r="U30" s="69"/>
      <c r="V30" s="70">
        <f>AVERAGE(V8:V28)</f>
        <v>4.6463952380952378</v>
      </c>
      <c r="W30" s="69"/>
      <c r="X30" s="70">
        <f>AVERAGE(X8:X28)</f>
        <v>5.6383904761904766</v>
      </c>
      <c r="Y30" s="69"/>
      <c r="Z30" s="70">
        <f>AVERAGE(Z8:Z28)</f>
        <v>7.1706619047619036</v>
      </c>
      <c r="AA30" s="71"/>
    </row>
    <row r="31" spans="1:27" x14ac:dyDescent="0.3">
      <c r="A31" s="68" t="s">
        <v>28</v>
      </c>
      <c r="B31" s="69"/>
      <c r="C31" s="69"/>
      <c r="D31" s="70">
        <f>MIN(D8:D28)</f>
        <v>13.185</v>
      </c>
      <c r="E31" s="69"/>
      <c r="F31" s="70">
        <f>MIN(F8:F28)</f>
        <v>5.5174000000000003</v>
      </c>
      <c r="G31" s="69"/>
      <c r="H31" s="70">
        <f>MIN(H8:H28)</f>
        <v>5.5907999999999998</v>
      </c>
      <c r="I31" s="69"/>
      <c r="J31" s="70">
        <f>MIN(J8:J28)</f>
        <v>5.1456999999999997</v>
      </c>
      <c r="K31" s="69"/>
      <c r="L31" s="70">
        <f>MIN(L8:L28)</f>
        <v>5.6589</v>
      </c>
      <c r="M31" s="69"/>
      <c r="N31" s="70">
        <f>MIN(N8:N28)</f>
        <v>6.0660999999999996</v>
      </c>
      <c r="O31" s="69"/>
      <c r="P31" s="70">
        <f>MIN(P8:P28)</f>
        <v>5.5475000000000003</v>
      </c>
      <c r="Q31" s="69"/>
      <c r="R31" s="70">
        <f>MIN(R8:R28)</f>
        <v>4.7515999999999998</v>
      </c>
      <c r="S31" s="69"/>
      <c r="T31" s="70">
        <f>MIN(T8:T28)</f>
        <v>4.6150000000000002</v>
      </c>
      <c r="U31" s="69"/>
      <c r="V31" s="70">
        <f>MIN(V8:V28)</f>
        <v>4.1128999999999998</v>
      </c>
      <c r="W31" s="69"/>
      <c r="X31" s="70">
        <f>MIN(X8:X28)</f>
        <v>3.9636</v>
      </c>
      <c r="Y31" s="69"/>
      <c r="Z31" s="70">
        <f>MIN(Z8:Z28)</f>
        <v>5.3593999999999999</v>
      </c>
      <c r="AA31" s="71"/>
    </row>
    <row r="32" spans="1:27" ht="15" thickBot="1" x14ac:dyDescent="0.35">
      <c r="A32" s="72" t="s">
        <v>29</v>
      </c>
      <c r="B32" s="73"/>
      <c r="C32" s="73"/>
      <c r="D32" s="74">
        <f>MAX(D8:D28)</f>
        <v>48.633699999999997</v>
      </c>
      <c r="E32" s="73"/>
      <c r="F32" s="74">
        <f>MAX(F8:F28)</f>
        <v>9.5856999999999992</v>
      </c>
      <c r="G32" s="73"/>
      <c r="H32" s="74">
        <f>MAX(H8:H28)</f>
        <v>7.7872000000000003</v>
      </c>
      <c r="I32" s="73"/>
      <c r="J32" s="74">
        <f>MAX(J8:J28)</f>
        <v>7.3003999999999998</v>
      </c>
      <c r="K32" s="73"/>
      <c r="L32" s="74">
        <f>MAX(L8:L28)</f>
        <v>7.2270000000000003</v>
      </c>
      <c r="M32" s="73"/>
      <c r="N32" s="74">
        <f>MAX(N8:N28)</f>
        <v>7.4527000000000001</v>
      </c>
      <c r="O32" s="73"/>
      <c r="P32" s="74">
        <f>MAX(P8:P28)</f>
        <v>7.3818000000000001</v>
      </c>
      <c r="Q32" s="73"/>
      <c r="R32" s="74">
        <f>MAX(R8:R28)</f>
        <v>5.5106999999999999</v>
      </c>
      <c r="S32" s="73"/>
      <c r="T32" s="74">
        <f>MAX(T8:T28)</f>
        <v>5.4169999999999998</v>
      </c>
      <c r="U32" s="73"/>
      <c r="V32" s="74">
        <f>MAX(V8:V28)</f>
        <v>7.0918999999999999</v>
      </c>
      <c r="W32" s="73"/>
      <c r="X32" s="74">
        <f>MAX(X8:X28)</f>
        <v>11.149100000000001</v>
      </c>
      <c r="Y32" s="73"/>
      <c r="Z32" s="74">
        <f>MAX(Z8:Z28)</f>
        <v>8.0172000000000008</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940</v>
      </c>
      <c r="B8" s="59">
        <f>VLOOKUP($A8,'Return Data'!$B$7:$R$2292,3,0)</f>
        <v>44958</v>
      </c>
      <c r="C8" s="60">
        <f>VLOOKUP($A8,'Return Data'!$B$7:$R$2292,4,0)</f>
        <v>555.9538</v>
      </c>
      <c r="D8" s="60">
        <f>VLOOKUP($A8,'Return Data'!$B$7:$R$2292,5,0)</f>
        <v>16.1709</v>
      </c>
      <c r="E8" s="61">
        <f t="shared" ref="E8:E28" si="0">RANK(D8,D$8:D$28,0)</f>
        <v>17</v>
      </c>
      <c r="F8" s="60">
        <f>VLOOKUP($A8,'Return Data'!$B$7:$R$2292,6,0)</f>
        <v>7.0685000000000002</v>
      </c>
      <c r="G8" s="61">
        <f t="shared" ref="G8:G28" si="1">RANK(F8,F$8:F$28,0)</f>
        <v>11</v>
      </c>
      <c r="H8" s="60">
        <f>VLOOKUP($A8,'Return Data'!$B$7:$R$2292,7,0)</f>
        <v>6.6985999999999999</v>
      </c>
      <c r="I8" s="61">
        <f t="shared" ref="I8:I28" si="2">RANK(H8,H$8:H$28,0)</f>
        <v>7</v>
      </c>
      <c r="J8" s="60">
        <f>VLOOKUP($A8,'Return Data'!$B$7:$R$2292,8,0)</f>
        <v>6.1752000000000002</v>
      </c>
      <c r="K8" s="61">
        <f t="shared" ref="K8:K28" si="3">RANK(J8,J$8:J$28,0)</f>
        <v>8</v>
      </c>
      <c r="L8" s="60">
        <f>VLOOKUP($A8,'Return Data'!$B$7:$R$2292,9,0)</f>
        <v>5.6905999999999999</v>
      </c>
      <c r="M8" s="61">
        <f t="shared" ref="M8:M28" si="4">RANK(L8,L$8:L$28,0)</f>
        <v>15</v>
      </c>
      <c r="N8" s="60">
        <f>VLOOKUP($A8,'Return Data'!$B$7:$R$2292,10,0)</f>
        <v>6.2119</v>
      </c>
      <c r="O8" s="61">
        <f t="shared" ref="O8:O28" si="5">RANK(N8,N$8:N$28,0)</f>
        <v>13</v>
      </c>
      <c r="P8" s="60">
        <f>VLOOKUP($A8,'Return Data'!$B$7:$R$2292,11,0)</f>
        <v>5.4055</v>
      </c>
      <c r="Q8" s="61">
        <f t="shared" ref="Q8:Q28" si="6">RANK(P8,P$8:P$28,0)</f>
        <v>9</v>
      </c>
      <c r="R8" s="60">
        <f>VLOOKUP($A8,'Return Data'!$B$7:$R$2292,12,0)</f>
        <v>4.6428000000000003</v>
      </c>
      <c r="S8" s="61">
        <f t="shared" ref="S8:S28" si="7">RANK(R8,R$8:R$28,0)</f>
        <v>6</v>
      </c>
      <c r="T8" s="60">
        <f>VLOOKUP($A8,'Return Data'!$B$7:$R$2292,13,0)</f>
        <v>4.5412999999999997</v>
      </c>
      <c r="U8" s="61">
        <f t="shared" ref="U8:U28" si="8">RANK(T8,T$8:T$28,0)</f>
        <v>4</v>
      </c>
      <c r="V8" s="60">
        <f>VLOOKUP($A8,'Return Data'!$B$7:$R$2292,17,0)</f>
        <v>4.1763000000000003</v>
      </c>
      <c r="W8" s="61">
        <f t="shared" ref="W8:W28" si="9">RANK(V8,V$8:V$28,0)</f>
        <v>5</v>
      </c>
      <c r="X8" s="60">
        <f>VLOOKUP($A8,'Return Data'!$B$7:$R$2292,14,0)</f>
        <v>5.1081000000000003</v>
      </c>
      <c r="Y8" s="61">
        <f t="shared" ref="Y8:Y28" si="10">RANK(X8,X$8:X$28,0)</f>
        <v>6</v>
      </c>
      <c r="Z8" s="60">
        <f>VLOOKUP($A8,'Return Data'!$B$7:$R$2292,16,0)</f>
        <v>7.1810999999999998</v>
      </c>
      <c r="AA8" s="62">
        <f t="shared" ref="AA8:AA28" si="11">RANK(Z8,Z$8:Z$28,0)</f>
        <v>11</v>
      </c>
    </row>
    <row r="9" spans="1:27" x14ac:dyDescent="0.3">
      <c r="A9" s="58" t="s">
        <v>943</v>
      </c>
      <c r="B9" s="59">
        <f>VLOOKUP($A9,'Return Data'!$B$7:$R$2292,3,0)</f>
        <v>44958</v>
      </c>
      <c r="C9" s="60">
        <f>VLOOKUP($A9,'Return Data'!$B$7:$R$2292,4,0)</f>
        <v>2593.5104999999999</v>
      </c>
      <c r="D9" s="60">
        <f>VLOOKUP($A9,'Return Data'!$B$7:$R$2292,5,0)</f>
        <v>20.7394</v>
      </c>
      <c r="E9" s="61">
        <f t="shared" si="0"/>
        <v>6</v>
      </c>
      <c r="F9" s="60">
        <f>VLOOKUP($A9,'Return Data'!$B$7:$R$2292,6,0)</f>
        <v>7.6620999999999997</v>
      </c>
      <c r="G9" s="61">
        <f t="shared" si="1"/>
        <v>3</v>
      </c>
      <c r="H9" s="60">
        <f>VLOOKUP($A9,'Return Data'!$B$7:$R$2292,7,0)</f>
        <v>6.6807999999999996</v>
      </c>
      <c r="I9" s="61">
        <f t="shared" si="2"/>
        <v>9</v>
      </c>
      <c r="J9" s="60">
        <f>VLOOKUP($A9,'Return Data'!$B$7:$R$2292,8,0)</f>
        <v>6.1746999999999996</v>
      </c>
      <c r="K9" s="61">
        <f t="shared" si="3"/>
        <v>9</v>
      </c>
      <c r="L9" s="60">
        <f>VLOOKUP($A9,'Return Data'!$B$7:$R$2292,9,0)</f>
        <v>6.0831</v>
      </c>
      <c r="M9" s="61">
        <f t="shared" si="4"/>
        <v>5</v>
      </c>
      <c r="N9" s="60">
        <f>VLOOKUP($A9,'Return Data'!$B$7:$R$2292,10,0)</f>
        <v>6.4836999999999998</v>
      </c>
      <c r="O9" s="61">
        <f t="shared" si="5"/>
        <v>8</v>
      </c>
      <c r="P9" s="60">
        <f>VLOOKUP($A9,'Return Data'!$B$7:$R$2292,11,0)</f>
        <v>5.6642999999999999</v>
      </c>
      <c r="Q9" s="61">
        <f t="shared" si="6"/>
        <v>3</v>
      </c>
      <c r="R9" s="60">
        <f>VLOOKUP($A9,'Return Data'!$B$7:$R$2292,12,0)</f>
        <v>4.7827999999999999</v>
      </c>
      <c r="S9" s="61">
        <f t="shared" si="7"/>
        <v>3</v>
      </c>
      <c r="T9" s="60">
        <f>VLOOKUP($A9,'Return Data'!$B$7:$R$2292,13,0)</f>
        <v>4.6275000000000004</v>
      </c>
      <c r="U9" s="61">
        <f t="shared" si="8"/>
        <v>3</v>
      </c>
      <c r="V9" s="60">
        <f>VLOOKUP($A9,'Return Data'!$B$7:$R$2292,17,0)</f>
        <v>4.2937000000000003</v>
      </c>
      <c r="W9" s="61">
        <f t="shared" si="9"/>
        <v>4</v>
      </c>
      <c r="X9" s="60">
        <f>VLOOKUP($A9,'Return Data'!$B$7:$R$2292,14,0)</f>
        <v>5.1108000000000002</v>
      </c>
      <c r="Y9" s="61">
        <f t="shared" si="10"/>
        <v>5</v>
      </c>
      <c r="Z9" s="60">
        <f>VLOOKUP($A9,'Return Data'!$B$7:$R$2292,16,0)</f>
        <v>7.415</v>
      </c>
      <c r="AA9" s="62">
        <f t="shared" si="11"/>
        <v>4</v>
      </c>
    </row>
    <row r="10" spans="1:27" x14ac:dyDescent="0.3">
      <c r="A10" s="58" t="s">
        <v>1924</v>
      </c>
      <c r="B10" s="59">
        <f>VLOOKUP($A10,'Return Data'!$B$7:$R$2292,3,0)</f>
        <v>44958</v>
      </c>
      <c r="C10" s="60">
        <f>VLOOKUP($A10,'Return Data'!$B$7:$R$2292,4,0)</f>
        <v>33.984900000000003</v>
      </c>
      <c r="D10" s="60">
        <f>VLOOKUP($A10,'Return Data'!$B$7:$R$2292,5,0)</f>
        <v>17.729700000000001</v>
      </c>
      <c r="E10" s="61">
        <f t="shared" si="0"/>
        <v>13</v>
      </c>
      <c r="F10" s="60">
        <f>VLOOKUP($A10,'Return Data'!$B$7:$R$2292,6,0)</f>
        <v>4.9008000000000003</v>
      </c>
      <c r="G10" s="61">
        <f t="shared" si="1"/>
        <v>21</v>
      </c>
      <c r="H10" s="60">
        <f>VLOOKUP($A10,'Return Data'!$B$7:$R$2292,7,0)</f>
        <v>5.4062999999999999</v>
      </c>
      <c r="I10" s="61">
        <f t="shared" si="2"/>
        <v>20</v>
      </c>
      <c r="J10" s="60">
        <f>VLOOKUP($A10,'Return Data'!$B$7:$R$2292,8,0)</f>
        <v>5.7508999999999997</v>
      </c>
      <c r="K10" s="61">
        <f t="shared" si="3"/>
        <v>15</v>
      </c>
      <c r="L10" s="60">
        <f>VLOOKUP($A10,'Return Data'!$B$7:$R$2292,9,0)</f>
        <v>6.0012999999999996</v>
      </c>
      <c r="M10" s="61">
        <f t="shared" si="4"/>
        <v>8</v>
      </c>
      <c r="N10" s="60">
        <f>VLOOKUP($A10,'Return Data'!$B$7:$R$2292,10,0)</f>
        <v>6.2720000000000002</v>
      </c>
      <c r="O10" s="61">
        <f t="shared" si="5"/>
        <v>11</v>
      </c>
      <c r="P10" s="60">
        <f>VLOOKUP($A10,'Return Data'!$B$7:$R$2292,11,0)</f>
        <v>5.3518999999999997</v>
      </c>
      <c r="Q10" s="61">
        <f t="shared" si="6"/>
        <v>12</v>
      </c>
      <c r="R10" s="60">
        <f>VLOOKUP($A10,'Return Data'!$B$7:$R$2292,12,0)</f>
        <v>4.1948999999999996</v>
      </c>
      <c r="S10" s="61">
        <f t="shared" si="7"/>
        <v>21</v>
      </c>
      <c r="T10" s="60">
        <f>VLOOKUP($A10,'Return Data'!$B$7:$R$2292,13,0)</f>
        <v>3.9821</v>
      </c>
      <c r="U10" s="61">
        <f t="shared" si="8"/>
        <v>21</v>
      </c>
      <c r="V10" s="60">
        <f>VLOOKUP($A10,'Return Data'!$B$7:$R$2292,17,0)</f>
        <v>3.8193000000000001</v>
      </c>
      <c r="W10" s="61">
        <f t="shared" si="9"/>
        <v>18</v>
      </c>
      <c r="X10" s="60">
        <f>VLOOKUP($A10,'Return Data'!$B$7:$R$2292,14,0)</f>
        <v>4.76</v>
      </c>
      <c r="Y10" s="61">
        <f t="shared" si="10"/>
        <v>13</v>
      </c>
      <c r="Z10" s="60">
        <f>VLOOKUP($A10,'Return Data'!$B$7:$R$2292,16,0)</f>
        <v>7.3303000000000003</v>
      </c>
      <c r="AA10" s="62">
        <f t="shared" si="11"/>
        <v>6</v>
      </c>
    </row>
    <row r="11" spans="1:27" x14ac:dyDescent="0.3">
      <c r="A11" s="58" t="s">
        <v>947</v>
      </c>
      <c r="B11" s="59">
        <f>VLOOKUP($A11,'Return Data'!$B$7:$R$2292,3,0)</f>
        <v>44958</v>
      </c>
      <c r="C11" s="60">
        <f>VLOOKUP($A11,'Return Data'!$B$7:$R$2292,4,0)</f>
        <v>35.478000000000002</v>
      </c>
      <c r="D11" s="60">
        <f>VLOOKUP($A11,'Return Data'!$B$7:$R$2292,5,0)</f>
        <v>23.3689</v>
      </c>
      <c r="E11" s="61">
        <f t="shared" si="0"/>
        <v>5</v>
      </c>
      <c r="F11" s="60">
        <f>VLOOKUP($A11,'Return Data'!$B$7:$R$2292,6,0)</f>
        <v>6.4047999999999998</v>
      </c>
      <c r="G11" s="61">
        <f t="shared" si="1"/>
        <v>14</v>
      </c>
      <c r="H11" s="60">
        <f>VLOOKUP($A11,'Return Data'!$B$7:$R$2292,7,0)</f>
        <v>6.298</v>
      </c>
      <c r="I11" s="61">
        <f t="shared" si="2"/>
        <v>14</v>
      </c>
      <c r="J11" s="60">
        <f>VLOOKUP($A11,'Return Data'!$B$7:$R$2292,8,0)</f>
        <v>5.5968999999999998</v>
      </c>
      <c r="K11" s="61">
        <f t="shared" si="3"/>
        <v>18</v>
      </c>
      <c r="L11" s="60">
        <f>VLOOKUP($A11,'Return Data'!$B$7:$R$2292,9,0)</f>
        <v>5.7378999999999998</v>
      </c>
      <c r="M11" s="61">
        <f t="shared" si="4"/>
        <v>13</v>
      </c>
      <c r="N11" s="60">
        <f>VLOOKUP($A11,'Return Data'!$B$7:$R$2292,10,0)</f>
        <v>6.5429000000000004</v>
      </c>
      <c r="O11" s="61">
        <f t="shared" si="5"/>
        <v>6</v>
      </c>
      <c r="P11" s="60">
        <f>VLOOKUP($A11,'Return Data'!$B$7:$R$2292,11,0)</f>
        <v>5.3776999999999999</v>
      </c>
      <c r="Q11" s="61">
        <f t="shared" si="6"/>
        <v>10</v>
      </c>
      <c r="R11" s="60">
        <f>VLOOKUP($A11,'Return Data'!$B$7:$R$2292,12,0)</f>
        <v>4.5305999999999997</v>
      </c>
      <c r="S11" s="61">
        <f t="shared" si="7"/>
        <v>9</v>
      </c>
      <c r="T11" s="60">
        <f>VLOOKUP($A11,'Return Data'!$B$7:$R$2292,13,0)</f>
        <v>4.3522999999999996</v>
      </c>
      <c r="U11" s="61">
        <f t="shared" si="8"/>
        <v>11</v>
      </c>
      <c r="V11" s="60">
        <f>VLOOKUP($A11,'Return Data'!$B$7:$R$2292,17,0)</f>
        <v>3.8433000000000002</v>
      </c>
      <c r="W11" s="61">
        <f t="shared" si="9"/>
        <v>15</v>
      </c>
      <c r="X11" s="60">
        <f>VLOOKUP($A11,'Return Data'!$B$7:$R$2292,14,0)</f>
        <v>4.5060000000000002</v>
      </c>
      <c r="Y11" s="61">
        <f t="shared" si="10"/>
        <v>18</v>
      </c>
      <c r="Z11" s="60">
        <f>VLOOKUP($A11,'Return Data'!$B$7:$R$2292,16,0)</f>
        <v>7.3197000000000001</v>
      </c>
      <c r="AA11" s="62">
        <f t="shared" si="11"/>
        <v>7</v>
      </c>
    </row>
    <row r="12" spans="1:27" x14ac:dyDescent="0.3">
      <c r="A12" s="58" t="s">
        <v>949</v>
      </c>
      <c r="B12" s="59">
        <f>VLOOKUP($A12,'Return Data'!$B$7:$R$2292,3,0)</f>
        <v>44958</v>
      </c>
      <c r="C12" s="60">
        <f>VLOOKUP($A12,'Return Data'!$B$7:$R$2292,4,0)</f>
        <v>16.700600000000001</v>
      </c>
      <c r="D12" s="60">
        <f>VLOOKUP($A12,'Return Data'!$B$7:$R$2292,5,0)</f>
        <v>17.930299999999999</v>
      </c>
      <c r="E12" s="61">
        <f t="shared" si="0"/>
        <v>12</v>
      </c>
      <c r="F12" s="60">
        <f>VLOOKUP($A12,'Return Data'!$B$7:$R$2292,6,0)</f>
        <v>7.5697999999999999</v>
      </c>
      <c r="G12" s="61">
        <f t="shared" si="1"/>
        <v>6</v>
      </c>
      <c r="H12" s="60">
        <f>VLOOKUP($A12,'Return Data'!$B$7:$R$2292,7,0)</f>
        <v>7.2222999999999997</v>
      </c>
      <c r="I12" s="61">
        <f t="shared" si="2"/>
        <v>2</v>
      </c>
      <c r="J12" s="60">
        <f>VLOOKUP($A12,'Return Data'!$B$7:$R$2292,8,0)</f>
        <v>6.6986999999999997</v>
      </c>
      <c r="K12" s="61">
        <f t="shared" si="3"/>
        <v>1</v>
      </c>
      <c r="L12" s="60">
        <f>VLOOKUP($A12,'Return Data'!$B$7:$R$2292,9,0)</f>
        <v>6.0351999999999997</v>
      </c>
      <c r="M12" s="61">
        <f t="shared" si="4"/>
        <v>7</v>
      </c>
      <c r="N12" s="60">
        <f>VLOOKUP($A12,'Return Data'!$B$7:$R$2292,10,0)</f>
        <v>6.6349</v>
      </c>
      <c r="O12" s="61">
        <f t="shared" si="5"/>
        <v>2</v>
      </c>
      <c r="P12" s="60">
        <f>VLOOKUP($A12,'Return Data'!$B$7:$R$2292,11,0)</f>
        <v>5.3677000000000001</v>
      </c>
      <c r="Q12" s="61">
        <f t="shared" si="6"/>
        <v>11</v>
      </c>
      <c r="R12" s="60">
        <f>VLOOKUP($A12,'Return Data'!$B$7:$R$2292,12,0)</f>
        <v>4.6116999999999999</v>
      </c>
      <c r="S12" s="61">
        <f t="shared" si="7"/>
        <v>7</v>
      </c>
      <c r="T12" s="60">
        <f>VLOOKUP($A12,'Return Data'!$B$7:$R$2292,13,0)</f>
        <v>4.4499000000000004</v>
      </c>
      <c r="U12" s="61">
        <f t="shared" si="8"/>
        <v>6</v>
      </c>
      <c r="V12" s="60">
        <f>VLOOKUP($A12,'Return Data'!$B$7:$R$2292,17,0)</f>
        <v>4.0941999999999998</v>
      </c>
      <c r="W12" s="61">
        <f t="shared" si="9"/>
        <v>7</v>
      </c>
      <c r="X12" s="60">
        <f>VLOOKUP($A12,'Return Data'!$B$7:$R$2292,14,0)</f>
        <v>4.7332999999999998</v>
      </c>
      <c r="Y12" s="61">
        <f t="shared" si="10"/>
        <v>14</v>
      </c>
      <c r="Z12" s="60">
        <f>VLOOKUP($A12,'Return Data'!$B$7:$R$2292,16,0)</f>
        <v>6.7035999999999998</v>
      </c>
      <c r="AA12" s="62">
        <f t="shared" si="11"/>
        <v>16</v>
      </c>
    </row>
    <row r="13" spans="1:27" x14ac:dyDescent="0.3">
      <c r="A13" s="58" t="s">
        <v>954</v>
      </c>
      <c r="B13" s="59">
        <f>VLOOKUP($A13,'Return Data'!$B$7:$R$2292,3,0)</f>
        <v>44958</v>
      </c>
      <c r="C13" s="60">
        <f>VLOOKUP($A13,'Return Data'!$B$7:$R$2292,4,0)</f>
        <v>48.531500000000001</v>
      </c>
      <c r="D13" s="60">
        <f>VLOOKUP($A13,'Return Data'!$B$7:$R$2292,5,0)</f>
        <v>30.861699999999999</v>
      </c>
      <c r="E13" s="61">
        <f t="shared" si="0"/>
        <v>2</v>
      </c>
      <c r="F13" s="60">
        <f>VLOOKUP($A13,'Return Data'!$B$7:$R$2292,6,0)</f>
        <v>7.4833999999999996</v>
      </c>
      <c r="G13" s="61">
        <f t="shared" si="1"/>
        <v>7</v>
      </c>
      <c r="H13" s="60">
        <f>VLOOKUP($A13,'Return Data'!$B$7:$R$2292,7,0)</f>
        <v>6.6699000000000002</v>
      </c>
      <c r="I13" s="61">
        <f t="shared" si="2"/>
        <v>10</v>
      </c>
      <c r="J13" s="60">
        <f>VLOOKUP($A13,'Return Data'!$B$7:$R$2292,8,0)</f>
        <v>5.0380000000000003</v>
      </c>
      <c r="K13" s="61">
        <f t="shared" si="3"/>
        <v>21</v>
      </c>
      <c r="L13" s="60">
        <f>VLOOKUP($A13,'Return Data'!$B$7:$R$2292,9,0)</f>
        <v>5.4095000000000004</v>
      </c>
      <c r="M13" s="61">
        <f t="shared" si="4"/>
        <v>20</v>
      </c>
      <c r="N13" s="60">
        <f>VLOOKUP($A13,'Return Data'!$B$7:$R$2292,10,0)</f>
        <v>6.0149999999999997</v>
      </c>
      <c r="O13" s="61">
        <f t="shared" si="5"/>
        <v>18</v>
      </c>
      <c r="P13" s="60">
        <f>VLOOKUP($A13,'Return Data'!$B$7:$R$2292,11,0)</f>
        <v>5.74</v>
      </c>
      <c r="Q13" s="61">
        <f t="shared" si="6"/>
        <v>2</v>
      </c>
      <c r="R13" s="60">
        <f>VLOOKUP($A13,'Return Data'!$B$7:$R$2292,12,0)</f>
        <v>4.6113999999999997</v>
      </c>
      <c r="S13" s="61">
        <f t="shared" si="7"/>
        <v>8</v>
      </c>
      <c r="T13" s="60">
        <f>VLOOKUP($A13,'Return Data'!$B$7:$R$2292,13,0)</f>
        <v>4.3643000000000001</v>
      </c>
      <c r="U13" s="61">
        <f t="shared" si="8"/>
        <v>10</v>
      </c>
      <c r="V13" s="60">
        <f>VLOOKUP($A13,'Return Data'!$B$7:$R$2292,17,0)</f>
        <v>4.0667999999999997</v>
      </c>
      <c r="W13" s="61">
        <f t="shared" si="9"/>
        <v>8</v>
      </c>
      <c r="X13" s="60">
        <f>VLOOKUP($A13,'Return Data'!$B$7:$R$2292,14,0)</f>
        <v>5.2515000000000001</v>
      </c>
      <c r="Y13" s="61">
        <f t="shared" si="10"/>
        <v>4</v>
      </c>
      <c r="Z13" s="60">
        <f>VLOOKUP($A13,'Return Data'!$B$7:$R$2292,16,0)</f>
        <v>7.0389999999999997</v>
      </c>
      <c r="AA13" s="62">
        <f t="shared" si="11"/>
        <v>15</v>
      </c>
    </row>
    <row r="14" spans="1:27" x14ac:dyDescent="0.3">
      <c r="A14" t="s">
        <v>2040</v>
      </c>
      <c r="B14" s="59">
        <f>VLOOKUP($A14,'Return Data'!$B$7:$R$2292,3,0)</f>
        <v>44958</v>
      </c>
      <c r="C14" s="60">
        <f>VLOOKUP($A14,'Return Data'!$B$7:$R$2292,4,0)</f>
        <v>23.7852</v>
      </c>
      <c r="D14" s="60">
        <f>VLOOKUP($A14,'Return Data'!$B$7:$R$2292,5,0)</f>
        <v>15.505699999999999</v>
      </c>
      <c r="E14" s="61">
        <f t="shared" si="0"/>
        <v>18</v>
      </c>
      <c r="F14" s="60">
        <f>VLOOKUP($A14,'Return Data'!$B$7:$R$2292,6,0)</f>
        <v>5.3441999999999998</v>
      </c>
      <c r="G14" s="61">
        <f t="shared" si="1"/>
        <v>20</v>
      </c>
      <c r="H14" s="60">
        <f>VLOOKUP($A14,'Return Data'!$B$7:$R$2292,7,0)</f>
        <v>5.2008000000000001</v>
      </c>
      <c r="I14" s="61">
        <f t="shared" si="2"/>
        <v>21</v>
      </c>
      <c r="J14" s="60">
        <f>VLOOKUP($A14,'Return Data'!$B$7:$R$2292,8,0)</f>
        <v>5.5141999999999998</v>
      </c>
      <c r="K14" s="61">
        <f t="shared" si="3"/>
        <v>19</v>
      </c>
      <c r="L14" s="60">
        <f>VLOOKUP($A14,'Return Data'!$B$7:$R$2292,9,0)</f>
        <v>5.8152999999999997</v>
      </c>
      <c r="M14" s="61">
        <f t="shared" si="4"/>
        <v>12</v>
      </c>
      <c r="N14" s="60">
        <f>VLOOKUP($A14,'Return Data'!$B$7:$R$2292,10,0)</f>
        <v>6.3586999999999998</v>
      </c>
      <c r="O14" s="61">
        <f t="shared" si="5"/>
        <v>10</v>
      </c>
      <c r="P14" s="60">
        <f>VLOOKUP($A14,'Return Data'!$B$7:$R$2292,11,0)</f>
        <v>5.2248000000000001</v>
      </c>
      <c r="Q14" s="61">
        <f t="shared" si="6"/>
        <v>17</v>
      </c>
      <c r="R14" s="60">
        <f>VLOOKUP($A14,'Return Data'!$B$7:$R$2292,12,0)</f>
        <v>4.3796999999999997</v>
      </c>
      <c r="S14" s="61">
        <f t="shared" si="7"/>
        <v>17</v>
      </c>
      <c r="T14" s="60">
        <f>VLOOKUP($A14,'Return Data'!$B$7:$R$2292,13,0)</f>
        <v>4.2268999999999997</v>
      </c>
      <c r="U14" s="61">
        <f t="shared" si="8"/>
        <v>17</v>
      </c>
      <c r="V14" s="60">
        <f>VLOOKUP($A14,'Return Data'!$B$7:$R$2292,17,0)</f>
        <v>3.9346999999999999</v>
      </c>
      <c r="W14" s="61">
        <f t="shared" si="9"/>
        <v>12</v>
      </c>
      <c r="X14" s="60">
        <f>VLOOKUP($A14,'Return Data'!$B$7:$R$2292,14,0)</f>
        <v>4.6462000000000003</v>
      </c>
      <c r="Y14" s="61">
        <f t="shared" si="10"/>
        <v>15</v>
      </c>
      <c r="Z14" s="60">
        <f>VLOOKUP($A14,'Return Data'!$B$7:$R$2292,16,0)</f>
        <v>7.3795000000000002</v>
      </c>
      <c r="AA14" s="62">
        <f t="shared" si="11"/>
        <v>5</v>
      </c>
    </row>
    <row r="15" spans="1:27" x14ac:dyDescent="0.3">
      <c r="A15" s="58" t="s">
        <v>957</v>
      </c>
      <c r="B15" s="59">
        <f>VLOOKUP($A15,'Return Data'!$B$7:$R$2292,3,0)</f>
        <v>44958</v>
      </c>
      <c r="C15" s="60">
        <f>VLOOKUP($A15,'Return Data'!$B$7:$R$2292,4,0)</f>
        <v>451.56740000000002</v>
      </c>
      <c r="D15" s="60">
        <f>VLOOKUP($A15,'Return Data'!$B$7:$R$2292,5,0)</f>
        <v>48.546100000000003</v>
      </c>
      <c r="E15" s="61">
        <f t="shared" si="0"/>
        <v>1</v>
      </c>
      <c r="F15" s="60">
        <f>VLOOKUP($A15,'Return Data'!$B$7:$R$2292,6,0)</f>
        <v>9.4953000000000003</v>
      </c>
      <c r="G15" s="61">
        <f t="shared" si="1"/>
        <v>1</v>
      </c>
      <c r="H15" s="60">
        <f>VLOOKUP($A15,'Return Data'!$B$7:$R$2292,7,0)</f>
        <v>7.6970999999999998</v>
      </c>
      <c r="I15" s="61">
        <f t="shared" si="2"/>
        <v>1</v>
      </c>
      <c r="J15" s="60">
        <f>VLOOKUP($A15,'Return Data'!$B$7:$R$2292,8,0)</f>
        <v>5.0552999999999999</v>
      </c>
      <c r="K15" s="61">
        <f t="shared" si="3"/>
        <v>20</v>
      </c>
      <c r="L15" s="60">
        <f>VLOOKUP($A15,'Return Data'!$B$7:$R$2292,9,0)</f>
        <v>5.5683999999999996</v>
      </c>
      <c r="M15" s="61">
        <f t="shared" si="4"/>
        <v>19</v>
      </c>
      <c r="N15" s="60">
        <f>VLOOKUP($A15,'Return Data'!$B$7:$R$2292,10,0)</f>
        <v>5.9610000000000003</v>
      </c>
      <c r="O15" s="61">
        <f t="shared" si="5"/>
        <v>20</v>
      </c>
      <c r="P15" s="60">
        <f>VLOOKUP($A15,'Return Data'!$B$7:$R$2292,11,0)</f>
        <v>7.266</v>
      </c>
      <c r="Q15" s="61">
        <f t="shared" si="6"/>
        <v>1</v>
      </c>
      <c r="R15" s="60">
        <f>VLOOKUP($A15,'Return Data'!$B$7:$R$2292,12,0)</f>
        <v>5.2161</v>
      </c>
      <c r="S15" s="61">
        <f t="shared" si="7"/>
        <v>1</v>
      </c>
      <c r="T15" s="60">
        <f>VLOOKUP($A15,'Return Data'!$B$7:$R$2292,13,0)</f>
        <v>4.7613000000000003</v>
      </c>
      <c r="U15" s="61">
        <f t="shared" si="8"/>
        <v>2</v>
      </c>
      <c r="V15" s="60">
        <f>VLOOKUP($A15,'Return Data'!$B$7:$R$2292,17,0)</f>
        <v>4.3197999999999999</v>
      </c>
      <c r="W15" s="61">
        <f t="shared" si="9"/>
        <v>3</v>
      </c>
      <c r="X15" s="60">
        <f>VLOOKUP($A15,'Return Data'!$B$7:$R$2292,14,0)</f>
        <v>5.5357000000000003</v>
      </c>
      <c r="Y15" s="61">
        <f t="shared" si="10"/>
        <v>3</v>
      </c>
      <c r="Z15" s="60">
        <f>VLOOKUP($A15,'Return Data'!$B$7:$R$2292,16,0)</f>
        <v>7.6848999999999998</v>
      </c>
      <c r="AA15" s="62">
        <f t="shared" si="11"/>
        <v>1</v>
      </c>
    </row>
    <row r="16" spans="1:27" x14ac:dyDescent="0.3">
      <c r="A16" s="58" t="s">
        <v>960</v>
      </c>
      <c r="B16" s="59">
        <f>VLOOKUP($A16,'Return Data'!$B$7:$R$2292,3,0)</f>
        <v>44958</v>
      </c>
      <c r="C16" s="60">
        <f>VLOOKUP($A16,'Return Data'!$B$7:$R$2292,4,0)</f>
        <v>32.502899999999997</v>
      </c>
      <c r="D16" s="60">
        <f>VLOOKUP($A16,'Return Data'!$B$7:$R$2292,5,0)</f>
        <v>25.396899999999999</v>
      </c>
      <c r="E16" s="61">
        <f t="shared" si="0"/>
        <v>4</v>
      </c>
      <c r="F16" s="60">
        <f>VLOOKUP($A16,'Return Data'!$B$7:$R$2292,6,0)</f>
        <v>8.2294999999999998</v>
      </c>
      <c r="G16" s="61">
        <f t="shared" si="1"/>
        <v>2</v>
      </c>
      <c r="H16" s="60">
        <f>VLOOKUP($A16,'Return Data'!$B$7:$R$2292,7,0)</f>
        <v>6.6821999999999999</v>
      </c>
      <c r="I16" s="61">
        <f t="shared" si="2"/>
        <v>8</v>
      </c>
      <c r="J16" s="60">
        <f>VLOOKUP($A16,'Return Data'!$B$7:$R$2292,8,0)</f>
        <v>6.4569999999999999</v>
      </c>
      <c r="K16" s="61">
        <f t="shared" si="3"/>
        <v>2</v>
      </c>
      <c r="L16" s="60">
        <f>VLOOKUP($A16,'Return Data'!$B$7:$R$2292,9,0)</f>
        <v>6.3452999999999999</v>
      </c>
      <c r="M16" s="61">
        <f t="shared" si="4"/>
        <v>2</v>
      </c>
      <c r="N16" s="60">
        <f>VLOOKUP($A16,'Return Data'!$B$7:$R$2292,10,0)</f>
        <v>6.9301000000000004</v>
      </c>
      <c r="O16" s="61">
        <f t="shared" si="5"/>
        <v>1</v>
      </c>
      <c r="P16" s="60">
        <f>VLOOKUP($A16,'Return Data'!$B$7:$R$2292,11,0)</f>
        <v>5.4131999999999998</v>
      </c>
      <c r="Q16" s="61">
        <f t="shared" si="6"/>
        <v>8</v>
      </c>
      <c r="R16" s="60">
        <f>VLOOKUP($A16,'Return Data'!$B$7:$R$2292,12,0)</f>
        <v>4.6600999999999999</v>
      </c>
      <c r="S16" s="61">
        <f t="shared" si="7"/>
        <v>4</v>
      </c>
      <c r="T16" s="60">
        <f>VLOOKUP($A16,'Return Data'!$B$7:$R$2292,13,0)</f>
        <v>4.4135999999999997</v>
      </c>
      <c r="U16" s="61">
        <f t="shared" si="8"/>
        <v>8</v>
      </c>
      <c r="V16" s="60">
        <f>VLOOKUP($A16,'Return Data'!$B$7:$R$2292,17,0)</f>
        <v>4.0505000000000004</v>
      </c>
      <c r="W16" s="61">
        <f t="shared" si="9"/>
        <v>9</v>
      </c>
      <c r="X16" s="60">
        <f>VLOOKUP($A16,'Return Data'!$B$7:$R$2292,14,0)</f>
        <v>4.7862</v>
      </c>
      <c r="Y16" s="61">
        <f t="shared" si="10"/>
        <v>12</v>
      </c>
      <c r="Z16" s="60">
        <f>VLOOKUP($A16,'Return Data'!$B$7:$R$2292,16,0)</f>
        <v>7.1570999999999998</v>
      </c>
      <c r="AA16" s="62">
        <f t="shared" si="11"/>
        <v>12</v>
      </c>
    </row>
    <row r="17" spans="1:27" x14ac:dyDescent="0.3">
      <c r="A17" s="58" t="s">
        <v>961</v>
      </c>
      <c r="B17" s="59">
        <f>VLOOKUP($A17,'Return Data'!$B$7:$R$2292,3,0)</f>
        <v>44958</v>
      </c>
      <c r="C17" s="60">
        <f>VLOOKUP($A17,'Return Data'!$B$7:$R$2292,4,0)</f>
        <v>3184.0518000000002</v>
      </c>
      <c r="D17" s="60">
        <f>VLOOKUP($A17,'Return Data'!$B$7:$R$2292,5,0)</f>
        <v>18.47</v>
      </c>
      <c r="E17" s="61">
        <f t="shared" si="0"/>
        <v>11</v>
      </c>
      <c r="F17" s="60">
        <f>VLOOKUP($A17,'Return Data'!$B$7:$R$2292,6,0)</f>
        <v>7.1115000000000004</v>
      </c>
      <c r="G17" s="61">
        <f t="shared" si="1"/>
        <v>10</v>
      </c>
      <c r="H17" s="60">
        <f>VLOOKUP($A17,'Return Data'!$B$7:$R$2292,7,0)</f>
        <v>6.3743999999999996</v>
      </c>
      <c r="I17" s="61">
        <f t="shared" si="2"/>
        <v>13</v>
      </c>
      <c r="J17" s="60">
        <f>VLOOKUP($A17,'Return Data'!$B$7:$R$2292,8,0)</f>
        <v>5.8762999999999996</v>
      </c>
      <c r="K17" s="61">
        <f t="shared" si="3"/>
        <v>10</v>
      </c>
      <c r="L17" s="60">
        <f>VLOOKUP($A17,'Return Data'!$B$7:$R$2292,9,0)</f>
        <v>6.1635</v>
      </c>
      <c r="M17" s="61">
        <f t="shared" si="4"/>
        <v>4</v>
      </c>
      <c r="N17" s="60">
        <f>VLOOKUP($A17,'Return Data'!$B$7:$R$2292,10,0)</f>
        <v>6.5696000000000003</v>
      </c>
      <c r="O17" s="61">
        <f t="shared" si="5"/>
        <v>3</v>
      </c>
      <c r="P17" s="60">
        <f>VLOOKUP($A17,'Return Data'!$B$7:$R$2292,11,0)</f>
        <v>5.3083999999999998</v>
      </c>
      <c r="Q17" s="61">
        <f t="shared" si="6"/>
        <v>13</v>
      </c>
      <c r="R17" s="60">
        <f>VLOOKUP($A17,'Return Data'!$B$7:$R$2292,12,0)</f>
        <v>4.4730999999999996</v>
      </c>
      <c r="S17" s="61">
        <f t="shared" si="7"/>
        <v>14</v>
      </c>
      <c r="T17" s="60">
        <f>VLOOKUP($A17,'Return Data'!$B$7:$R$2292,13,0)</f>
        <v>4.351</v>
      </c>
      <c r="U17" s="61">
        <f t="shared" si="8"/>
        <v>12</v>
      </c>
      <c r="V17" s="60">
        <f>VLOOKUP($A17,'Return Data'!$B$7:$R$2292,17,0)</f>
        <v>4.0138999999999996</v>
      </c>
      <c r="W17" s="61">
        <f t="shared" si="9"/>
        <v>10</v>
      </c>
      <c r="X17" s="60">
        <f>VLOOKUP($A17,'Return Data'!$B$7:$R$2292,14,0)</f>
        <v>4.8122999999999996</v>
      </c>
      <c r="Y17" s="61">
        <f t="shared" si="10"/>
        <v>11</v>
      </c>
      <c r="Z17" s="60">
        <f>VLOOKUP($A17,'Return Data'!$B$7:$R$2292,16,0)</f>
        <v>7.4816000000000003</v>
      </c>
      <c r="AA17" s="62">
        <f t="shared" si="11"/>
        <v>3</v>
      </c>
    </row>
    <row r="18" spans="1:27" x14ac:dyDescent="0.3">
      <c r="A18" s="58" t="s">
        <v>963</v>
      </c>
      <c r="B18" s="59">
        <f>VLOOKUP($A18,'Return Data'!$B$7:$R$2292,3,0)</f>
        <v>44958</v>
      </c>
      <c r="C18" s="60">
        <f>VLOOKUP($A18,'Return Data'!$B$7:$R$2292,4,0)</f>
        <v>31.324400000000001</v>
      </c>
      <c r="D18" s="60">
        <f>VLOOKUP($A18,'Return Data'!$B$7:$R$2292,5,0)</f>
        <v>15.504099999999999</v>
      </c>
      <c r="E18" s="61">
        <f t="shared" si="0"/>
        <v>19</v>
      </c>
      <c r="F18" s="60">
        <f>VLOOKUP($A18,'Return Data'!$B$7:$R$2292,6,0)</f>
        <v>6.2275999999999998</v>
      </c>
      <c r="G18" s="61">
        <f t="shared" si="1"/>
        <v>16</v>
      </c>
      <c r="H18" s="60">
        <f>VLOOKUP($A18,'Return Data'!$B$7:$R$2292,7,0)</f>
        <v>6.0829000000000004</v>
      </c>
      <c r="I18" s="61">
        <f t="shared" si="2"/>
        <v>16</v>
      </c>
      <c r="J18" s="60">
        <f>VLOOKUP($A18,'Return Data'!$B$7:$R$2292,8,0)</f>
        <v>6.2656000000000001</v>
      </c>
      <c r="K18" s="61">
        <f t="shared" si="3"/>
        <v>7</v>
      </c>
      <c r="L18" s="60">
        <f>VLOOKUP($A18,'Return Data'!$B$7:$R$2292,9,0)</f>
        <v>6.0461</v>
      </c>
      <c r="M18" s="61">
        <f t="shared" si="4"/>
        <v>6</v>
      </c>
      <c r="N18" s="60">
        <f>VLOOKUP($A18,'Return Data'!$B$7:$R$2292,10,0)</f>
        <v>6.2355</v>
      </c>
      <c r="O18" s="61">
        <f t="shared" si="5"/>
        <v>12</v>
      </c>
      <c r="P18" s="60">
        <f>VLOOKUP($A18,'Return Data'!$B$7:$R$2292,11,0)</f>
        <v>5.2317</v>
      </c>
      <c r="Q18" s="61">
        <f t="shared" si="6"/>
        <v>16</v>
      </c>
      <c r="R18" s="60">
        <f>VLOOKUP($A18,'Return Data'!$B$7:$R$2292,12,0)</f>
        <v>4.4406999999999996</v>
      </c>
      <c r="S18" s="61">
        <f t="shared" si="7"/>
        <v>15</v>
      </c>
      <c r="T18" s="60">
        <f>VLOOKUP($A18,'Return Data'!$B$7:$R$2292,13,0)</f>
        <v>4.3395000000000001</v>
      </c>
      <c r="U18" s="61">
        <f t="shared" si="8"/>
        <v>13</v>
      </c>
      <c r="V18" s="60">
        <f>VLOOKUP($A18,'Return Data'!$B$7:$R$2292,17,0)</f>
        <v>3.8589000000000002</v>
      </c>
      <c r="W18" s="61">
        <f t="shared" si="9"/>
        <v>14</v>
      </c>
      <c r="X18" s="60">
        <f>VLOOKUP($A18,'Return Data'!$B$7:$R$2292,14,0)</f>
        <v>10.8111</v>
      </c>
      <c r="Y18" s="61">
        <f t="shared" si="10"/>
        <v>1</v>
      </c>
      <c r="Z18" s="60">
        <f>VLOOKUP($A18,'Return Data'!$B$7:$R$2292,16,0)</f>
        <v>7.2290999999999999</v>
      </c>
      <c r="AA18" s="62">
        <f t="shared" si="11"/>
        <v>8</v>
      </c>
    </row>
    <row r="19" spans="1:27" x14ac:dyDescent="0.3">
      <c r="A19" s="58" t="s">
        <v>965</v>
      </c>
      <c r="B19" s="59">
        <f>VLOOKUP($A19,'Return Data'!$B$7:$R$2292,3,0)</f>
        <v>44958</v>
      </c>
      <c r="C19" s="60">
        <f>VLOOKUP($A19,'Return Data'!$B$7:$R$2292,4,0)</f>
        <v>2823.1005</v>
      </c>
      <c r="D19" s="60">
        <f>VLOOKUP($A19,'Return Data'!$B$7:$R$2292,5,0)</f>
        <v>25.525600000000001</v>
      </c>
      <c r="E19" s="61">
        <f t="shared" si="0"/>
        <v>3</v>
      </c>
      <c r="F19" s="60">
        <f>VLOOKUP($A19,'Return Data'!$B$7:$R$2292,6,0)</f>
        <v>7.6516999999999999</v>
      </c>
      <c r="G19" s="61">
        <f t="shared" si="1"/>
        <v>4</v>
      </c>
      <c r="H19" s="60">
        <f>VLOOKUP($A19,'Return Data'!$B$7:$R$2292,7,0)</f>
        <v>6.8097000000000003</v>
      </c>
      <c r="I19" s="61">
        <f t="shared" si="2"/>
        <v>4</v>
      </c>
      <c r="J19" s="60">
        <f>VLOOKUP($A19,'Return Data'!$B$7:$R$2292,8,0)</f>
        <v>5.7906000000000004</v>
      </c>
      <c r="K19" s="61">
        <f t="shared" si="3"/>
        <v>12</v>
      </c>
      <c r="L19" s="60">
        <f>VLOOKUP($A19,'Return Data'!$B$7:$R$2292,9,0)</f>
        <v>5.3181000000000003</v>
      </c>
      <c r="M19" s="61">
        <f t="shared" si="4"/>
        <v>21</v>
      </c>
      <c r="N19" s="60">
        <f>VLOOKUP($A19,'Return Data'!$B$7:$R$2292,10,0)</f>
        <v>6.0038999999999998</v>
      </c>
      <c r="O19" s="61">
        <f t="shared" si="5"/>
        <v>19</v>
      </c>
      <c r="P19" s="60">
        <f>VLOOKUP($A19,'Return Data'!$B$7:$R$2292,11,0)</f>
        <v>5.5209999999999999</v>
      </c>
      <c r="Q19" s="61">
        <f t="shared" si="6"/>
        <v>6</v>
      </c>
      <c r="R19" s="60">
        <f>VLOOKUP($A19,'Return Data'!$B$7:$R$2292,12,0)</f>
        <v>4.3524000000000003</v>
      </c>
      <c r="S19" s="61">
        <f t="shared" si="7"/>
        <v>19</v>
      </c>
      <c r="T19" s="60">
        <f>VLOOKUP($A19,'Return Data'!$B$7:$R$2292,13,0)</f>
        <v>4.1233000000000004</v>
      </c>
      <c r="U19" s="61">
        <f t="shared" si="8"/>
        <v>19</v>
      </c>
      <c r="V19" s="60">
        <f>VLOOKUP($A19,'Return Data'!$B$7:$R$2292,17,0)</f>
        <v>3.9169</v>
      </c>
      <c r="W19" s="61">
        <f t="shared" si="9"/>
        <v>13</v>
      </c>
      <c r="X19" s="60">
        <f>VLOOKUP($A19,'Return Data'!$B$7:$R$2292,14,0)</f>
        <v>4.992</v>
      </c>
      <c r="Y19" s="61">
        <f t="shared" si="10"/>
        <v>9</v>
      </c>
      <c r="Z19" s="60">
        <f>VLOOKUP($A19,'Return Data'!$B$7:$R$2292,16,0)</f>
        <v>7.2046999999999999</v>
      </c>
      <c r="AA19" s="62">
        <f t="shared" si="11"/>
        <v>10</v>
      </c>
    </row>
    <row r="20" spans="1:27" x14ac:dyDescent="0.3">
      <c r="A20" s="58" t="s">
        <v>967</v>
      </c>
      <c r="B20" s="59">
        <f>VLOOKUP($A20,'Return Data'!$B$7:$R$2292,3,0)</f>
        <v>44958</v>
      </c>
      <c r="C20" s="60">
        <f>VLOOKUP($A20,'Return Data'!$B$7:$R$2292,4,0)</f>
        <v>33.545699999999997</v>
      </c>
      <c r="D20" s="60">
        <f>VLOOKUP($A20,'Return Data'!$B$7:$R$2292,5,0)</f>
        <v>20.031400000000001</v>
      </c>
      <c r="E20" s="61">
        <f t="shared" si="0"/>
        <v>7</v>
      </c>
      <c r="F20" s="60">
        <f>VLOOKUP($A20,'Return Data'!$B$7:$R$2292,6,0)</f>
        <v>7.6025999999999998</v>
      </c>
      <c r="G20" s="61">
        <f t="shared" si="1"/>
        <v>5</v>
      </c>
      <c r="H20" s="60">
        <f>VLOOKUP($A20,'Return Data'!$B$7:$R$2292,7,0)</f>
        <v>7.16</v>
      </c>
      <c r="I20" s="61">
        <f t="shared" si="2"/>
        <v>3</v>
      </c>
      <c r="J20" s="60">
        <f>VLOOKUP($A20,'Return Data'!$B$7:$R$2292,8,0)</f>
        <v>6.3573000000000004</v>
      </c>
      <c r="K20" s="61">
        <f t="shared" si="3"/>
        <v>5</v>
      </c>
      <c r="L20" s="60">
        <f>VLOOKUP($A20,'Return Data'!$B$7:$R$2292,9,0)</f>
        <v>5.6604000000000001</v>
      </c>
      <c r="M20" s="61">
        <f t="shared" si="4"/>
        <v>17</v>
      </c>
      <c r="N20" s="60">
        <f>VLOOKUP($A20,'Return Data'!$B$7:$R$2292,10,0)</f>
        <v>5.9394999999999998</v>
      </c>
      <c r="O20" s="61">
        <f t="shared" si="5"/>
        <v>21</v>
      </c>
      <c r="P20" s="60">
        <f>VLOOKUP($A20,'Return Data'!$B$7:$R$2292,11,0)</f>
        <v>5.0339</v>
      </c>
      <c r="Q20" s="61">
        <f t="shared" si="6"/>
        <v>21</v>
      </c>
      <c r="R20" s="60">
        <f>VLOOKUP($A20,'Return Data'!$B$7:$R$2292,12,0)</f>
        <v>4.32</v>
      </c>
      <c r="S20" s="61">
        <f t="shared" si="7"/>
        <v>20</v>
      </c>
      <c r="T20" s="60">
        <f>VLOOKUP($A20,'Return Data'!$B$7:$R$2292,13,0)</f>
        <v>4.1436000000000002</v>
      </c>
      <c r="U20" s="61">
        <f t="shared" si="8"/>
        <v>18</v>
      </c>
      <c r="V20" s="60">
        <f>VLOOKUP($A20,'Return Data'!$B$7:$R$2292,17,0)</f>
        <v>3.7017000000000002</v>
      </c>
      <c r="W20" s="61">
        <f t="shared" si="9"/>
        <v>20</v>
      </c>
      <c r="X20" s="60">
        <f>VLOOKUP($A20,'Return Data'!$B$7:$R$2292,14,0)</f>
        <v>4.8221999999999996</v>
      </c>
      <c r="Y20" s="61">
        <f t="shared" si="10"/>
        <v>10</v>
      </c>
      <c r="Z20" s="60">
        <f>VLOOKUP($A20,'Return Data'!$B$7:$R$2292,16,0)</f>
        <v>6.3441999999999998</v>
      </c>
      <c r="AA20" s="62">
        <f t="shared" si="11"/>
        <v>17</v>
      </c>
    </row>
    <row r="21" spans="1:27" x14ac:dyDescent="0.3">
      <c r="A21" s="58" t="s">
        <v>970</v>
      </c>
      <c r="B21" s="59">
        <f>VLOOKUP($A21,'Return Data'!$B$7:$R$2292,3,0)</f>
        <v>44958</v>
      </c>
      <c r="C21" s="60">
        <f>VLOOKUP($A21,'Return Data'!$B$7:$R$2292,4,0)</f>
        <v>1384.5539000000001</v>
      </c>
      <c r="D21" s="60">
        <f>VLOOKUP($A21,'Return Data'!$B$7:$R$2292,5,0)</f>
        <v>16.4971</v>
      </c>
      <c r="E21" s="61">
        <f t="shared" si="0"/>
        <v>14</v>
      </c>
      <c r="F21" s="60">
        <f>VLOOKUP($A21,'Return Data'!$B$7:$R$2292,6,0)</f>
        <v>7.3963000000000001</v>
      </c>
      <c r="G21" s="61">
        <f t="shared" si="1"/>
        <v>8</v>
      </c>
      <c r="H21" s="60">
        <f>VLOOKUP($A21,'Return Data'!$B$7:$R$2292,7,0)</f>
        <v>6.8076999999999996</v>
      </c>
      <c r="I21" s="61">
        <f t="shared" si="2"/>
        <v>5</v>
      </c>
      <c r="J21" s="60">
        <f>VLOOKUP($A21,'Return Data'!$B$7:$R$2292,8,0)</f>
        <v>6.4356</v>
      </c>
      <c r="K21" s="61">
        <f t="shared" si="3"/>
        <v>3</v>
      </c>
      <c r="L21" s="60">
        <f>VLOOKUP($A21,'Return Data'!$B$7:$R$2292,9,0)</f>
        <v>5.8905000000000003</v>
      </c>
      <c r="M21" s="61">
        <f t="shared" si="4"/>
        <v>10</v>
      </c>
      <c r="N21" s="60">
        <f>VLOOKUP($A21,'Return Data'!$B$7:$R$2292,10,0)</f>
        <v>6.2058</v>
      </c>
      <c r="O21" s="61">
        <f t="shared" si="5"/>
        <v>14</v>
      </c>
      <c r="P21" s="60">
        <f>VLOOKUP($A21,'Return Data'!$B$7:$R$2292,11,0)</f>
        <v>5.1729000000000003</v>
      </c>
      <c r="Q21" s="61">
        <f t="shared" si="6"/>
        <v>20</v>
      </c>
      <c r="R21" s="60">
        <f>VLOOKUP($A21,'Return Data'!$B$7:$R$2292,12,0)</f>
        <v>4.3535000000000004</v>
      </c>
      <c r="S21" s="61">
        <f t="shared" si="7"/>
        <v>18</v>
      </c>
      <c r="T21" s="60">
        <f>VLOOKUP($A21,'Return Data'!$B$7:$R$2292,13,0)</f>
        <v>4.0488</v>
      </c>
      <c r="U21" s="61">
        <f t="shared" si="8"/>
        <v>20</v>
      </c>
      <c r="V21" s="60">
        <f>VLOOKUP($A21,'Return Data'!$B$7:$R$2292,17,0)</f>
        <v>3.6879</v>
      </c>
      <c r="W21" s="61">
        <f t="shared" si="9"/>
        <v>21</v>
      </c>
      <c r="X21" s="60">
        <f>VLOOKUP($A21,'Return Data'!$B$7:$R$2292,14,0)</f>
        <v>4.3710000000000004</v>
      </c>
      <c r="Y21" s="61">
        <f t="shared" si="10"/>
        <v>19</v>
      </c>
      <c r="Z21" s="60">
        <f>VLOOKUP($A21,'Return Data'!$B$7:$R$2292,16,0)</f>
        <v>5.6069000000000004</v>
      </c>
      <c r="AA21" s="62">
        <f t="shared" si="11"/>
        <v>20</v>
      </c>
    </row>
    <row r="22" spans="1:27" x14ac:dyDescent="0.3">
      <c r="A22" s="58" t="s">
        <v>972</v>
      </c>
      <c r="B22" s="59">
        <f>VLOOKUP($A22,'Return Data'!$B$7:$R$2292,3,0)</f>
        <v>44958</v>
      </c>
      <c r="C22" s="60">
        <f>VLOOKUP($A22,'Return Data'!$B$7:$R$2292,4,0)</f>
        <v>1908.4169999999999</v>
      </c>
      <c r="D22" s="60">
        <f>VLOOKUP($A22,'Return Data'!$B$7:$R$2292,5,0)</f>
        <v>19.8308</v>
      </c>
      <c r="E22" s="61">
        <f t="shared" si="0"/>
        <v>8</v>
      </c>
      <c r="F22" s="60">
        <f>VLOOKUP($A22,'Return Data'!$B$7:$R$2292,6,0)</f>
        <v>6.2249999999999996</v>
      </c>
      <c r="G22" s="61">
        <f t="shared" si="1"/>
        <v>17</v>
      </c>
      <c r="H22" s="60">
        <f>VLOOKUP($A22,'Return Data'!$B$7:$R$2292,7,0)</f>
        <v>5.6904000000000003</v>
      </c>
      <c r="I22" s="61">
        <f t="shared" si="2"/>
        <v>19</v>
      </c>
      <c r="J22" s="60">
        <f>VLOOKUP($A22,'Return Data'!$B$7:$R$2292,8,0)</f>
        <v>5.6154999999999999</v>
      </c>
      <c r="K22" s="61">
        <f t="shared" si="3"/>
        <v>17</v>
      </c>
      <c r="L22" s="60">
        <f>VLOOKUP($A22,'Return Data'!$B$7:$R$2292,9,0)</f>
        <v>5.6849999999999996</v>
      </c>
      <c r="M22" s="61">
        <f t="shared" si="4"/>
        <v>16</v>
      </c>
      <c r="N22" s="60">
        <f>VLOOKUP($A22,'Return Data'!$B$7:$R$2292,10,0)</f>
        <v>6.0914999999999999</v>
      </c>
      <c r="O22" s="61">
        <f t="shared" si="5"/>
        <v>16</v>
      </c>
      <c r="P22" s="60">
        <f>VLOOKUP($A22,'Return Data'!$B$7:$R$2292,11,0)</f>
        <v>5.2430000000000003</v>
      </c>
      <c r="Q22" s="61">
        <f t="shared" si="6"/>
        <v>15</v>
      </c>
      <c r="R22" s="60">
        <f>VLOOKUP($A22,'Return Data'!$B$7:$R$2292,12,0)</f>
        <v>4.5202999999999998</v>
      </c>
      <c r="S22" s="61">
        <f t="shared" si="7"/>
        <v>11</v>
      </c>
      <c r="T22" s="60">
        <f>VLOOKUP($A22,'Return Data'!$B$7:$R$2292,13,0)</f>
        <v>4.2657999999999996</v>
      </c>
      <c r="U22" s="61">
        <f t="shared" si="8"/>
        <v>16</v>
      </c>
      <c r="V22" s="60">
        <f>VLOOKUP($A22,'Return Data'!$B$7:$R$2292,17,0)</f>
        <v>3.7684000000000002</v>
      </c>
      <c r="W22" s="61">
        <f t="shared" si="9"/>
        <v>19</v>
      </c>
      <c r="X22" s="60">
        <f>VLOOKUP($A22,'Return Data'!$B$7:$R$2292,14,0)</f>
        <v>4.5227000000000004</v>
      </c>
      <c r="Y22" s="61">
        <f t="shared" si="10"/>
        <v>17</v>
      </c>
      <c r="Z22" s="60">
        <f>VLOOKUP($A22,'Return Data'!$B$7:$R$2292,16,0)</f>
        <v>4.4265999999999996</v>
      </c>
      <c r="AA22" s="62">
        <f t="shared" si="11"/>
        <v>21</v>
      </c>
    </row>
    <row r="23" spans="1:27" x14ac:dyDescent="0.3">
      <c r="A23" s="58" t="s">
        <v>973</v>
      </c>
      <c r="B23" s="59">
        <f>VLOOKUP($A23,'Return Data'!$B$7:$R$2292,3,0)</f>
        <v>44958</v>
      </c>
      <c r="C23" s="60">
        <f>VLOOKUP($A23,'Return Data'!$B$7:$R$2292,4,0)</f>
        <v>3157.1154000000001</v>
      </c>
      <c r="D23" s="60">
        <f>VLOOKUP($A23,'Return Data'!$B$7:$R$2292,5,0)</f>
        <v>14.770799999999999</v>
      </c>
      <c r="E23" s="61">
        <f t="shared" si="0"/>
        <v>20</v>
      </c>
      <c r="F23" s="60">
        <f>VLOOKUP($A23,'Return Data'!$B$7:$R$2292,6,0)</f>
        <v>6.1600999999999999</v>
      </c>
      <c r="G23" s="61">
        <f t="shared" si="1"/>
        <v>18</v>
      </c>
      <c r="H23" s="60">
        <f>VLOOKUP($A23,'Return Data'!$B$7:$R$2292,7,0)</f>
        <v>5.7220000000000004</v>
      </c>
      <c r="I23" s="61">
        <f t="shared" si="2"/>
        <v>18</v>
      </c>
      <c r="J23" s="60">
        <f>VLOOKUP($A23,'Return Data'!$B$7:$R$2292,8,0)</f>
        <v>5.6632999999999996</v>
      </c>
      <c r="K23" s="61">
        <f t="shared" si="3"/>
        <v>16</v>
      </c>
      <c r="L23" s="60">
        <f>VLOOKUP($A23,'Return Data'!$B$7:$R$2292,9,0)</f>
        <v>5.7206000000000001</v>
      </c>
      <c r="M23" s="61">
        <f t="shared" si="4"/>
        <v>14</v>
      </c>
      <c r="N23" s="60">
        <f>VLOOKUP($A23,'Return Data'!$B$7:$R$2292,10,0)</f>
        <v>6.4118000000000004</v>
      </c>
      <c r="O23" s="61">
        <f t="shared" si="5"/>
        <v>9</v>
      </c>
      <c r="P23" s="60">
        <f>VLOOKUP($A23,'Return Data'!$B$7:$R$2292,11,0)</f>
        <v>5.2927999999999997</v>
      </c>
      <c r="Q23" s="61">
        <f t="shared" si="6"/>
        <v>14</v>
      </c>
      <c r="R23" s="60">
        <f>VLOOKUP($A23,'Return Data'!$B$7:$R$2292,12,0)</f>
        <v>4.5046999999999997</v>
      </c>
      <c r="S23" s="61">
        <f t="shared" si="7"/>
        <v>12</v>
      </c>
      <c r="T23" s="60">
        <f>VLOOKUP($A23,'Return Data'!$B$7:$R$2292,13,0)</f>
        <v>4.4256000000000002</v>
      </c>
      <c r="U23" s="61">
        <f t="shared" si="8"/>
        <v>7</v>
      </c>
      <c r="V23" s="60">
        <f>VLOOKUP($A23,'Return Data'!$B$7:$R$2292,17,0)</f>
        <v>4.343</v>
      </c>
      <c r="W23" s="61">
        <f t="shared" si="9"/>
        <v>2</v>
      </c>
      <c r="X23" s="60">
        <f>VLOOKUP($A23,'Return Data'!$B$7:$R$2292,14,0)</f>
        <v>5.0925000000000002</v>
      </c>
      <c r="Y23" s="61">
        <f t="shared" si="10"/>
        <v>7</v>
      </c>
      <c r="Z23" s="60">
        <f>VLOOKUP($A23,'Return Data'!$B$7:$R$2292,16,0)</f>
        <v>7.5071000000000003</v>
      </c>
      <c r="AA23" s="62">
        <f t="shared" si="11"/>
        <v>2</v>
      </c>
    </row>
    <row r="24" spans="1:27" x14ac:dyDescent="0.3">
      <c r="A24" s="58" t="s">
        <v>975</v>
      </c>
      <c r="B24" s="59">
        <f>VLOOKUP($A24,'Return Data'!$B$7:$R$2292,3,0)</f>
        <v>44958</v>
      </c>
      <c r="C24" s="60">
        <f>VLOOKUP($A24,'Return Data'!$B$7:$R$2292,4,0)</f>
        <v>24.986000000000001</v>
      </c>
      <c r="D24" s="60">
        <f>VLOOKUP($A24,'Return Data'!$B$7:$R$2292,5,0)</f>
        <v>16.368500000000001</v>
      </c>
      <c r="E24" s="61">
        <f t="shared" si="0"/>
        <v>16</v>
      </c>
      <c r="F24" s="60">
        <f>VLOOKUP($A24,'Return Data'!$B$7:$R$2292,6,0)</f>
        <v>6.6673999999999998</v>
      </c>
      <c r="G24" s="61">
        <f t="shared" si="1"/>
        <v>13</v>
      </c>
      <c r="H24" s="60">
        <f>VLOOKUP($A24,'Return Data'!$B$7:$R$2292,7,0)</f>
        <v>6.5610999999999997</v>
      </c>
      <c r="I24" s="61">
        <f t="shared" si="2"/>
        <v>11</v>
      </c>
      <c r="J24" s="60">
        <f>VLOOKUP($A24,'Return Data'!$B$7:$R$2292,8,0)</f>
        <v>5.8144999999999998</v>
      </c>
      <c r="K24" s="61">
        <f t="shared" si="3"/>
        <v>11</v>
      </c>
      <c r="L24" s="60">
        <f>VLOOKUP($A24,'Return Data'!$B$7:$R$2292,9,0)</f>
        <v>5.9279999999999999</v>
      </c>
      <c r="M24" s="61">
        <f t="shared" si="4"/>
        <v>9</v>
      </c>
      <c r="N24" s="60">
        <f>VLOOKUP($A24,'Return Data'!$B$7:$R$2292,10,0)</f>
        <v>6.1498999999999997</v>
      </c>
      <c r="O24" s="61">
        <f t="shared" si="5"/>
        <v>15</v>
      </c>
      <c r="P24" s="60">
        <f>VLOOKUP($A24,'Return Data'!$B$7:$R$2292,11,0)</f>
        <v>5.1871</v>
      </c>
      <c r="Q24" s="61">
        <f t="shared" si="6"/>
        <v>19</v>
      </c>
      <c r="R24" s="60">
        <f>VLOOKUP($A24,'Return Data'!$B$7:$R$2292,12,0)</f>
        <v>4.4966999999999997</v>
      </c>
      <c r="S24" s="61">
        <f t="shared" si="7"/>
        <v>13</v>
      </c>
      <c r="T24" s="60">
        <f>VLOOKUP($A24,'Return Data'!$B$7:$R$2292,13,0)</f>
        <v>4.3761999999999999</v>
      </c>
      <c r="U24" s="61">
        <f t="shared" si="8"/>
        <v>9</v>
      </c>
      <c r="V24" s="60">
        <f>VLOOKUP($A24,'Return Data'!$B$7:$R$2292,17,0)</f>
        <v>3.8382000000000001</v>
      </c>
      <c r="W24" s="61">
        <f t="shared" si="9"/>
        <v>16</v>
      </c>
      <c r="X24" s="60">
        <f>VLOOKUP($A24,'Return Data'!$B$7:$R$2292,14,0)</f>
        <v>3.1652999999999998</v>
      </c>
      <c r="Y24" s="61">
        <f t="shared" si="10"/>
        <v>21</v>
      </c>
      <c r="Z24" s="60">
        <f>VLOOKUP($A24,'Return Data'!$B$7:$R$2292,16,0)</f>
        <v>6.0359999999999996</v>
      </c>
      <c r="AA24" s="62">
        <f t="shared" si="11"/>
        <v>18</v>
      </c>
    </row>
    <row r="25" spans="1:27" x14ac:dyDescent="0.3">
      <c r="A25" s="58" t="s">
        <v>1980</v>
      </c>
      <c r="B25" s="59">
        <f>VLOOKUP($A25,'Return Data'!$B$7:$R$2292,3,0)</f>
        <v>44958</v>
      </c>
      <c r="C25" s="60">
        <f>VLOOKUP($A25,'Return Data'!$B$7:$R$2292,4,0)</f>
        <v>2950.2521000000002</v>
      </c>
      <c r="D25" s="60">
        <f>VLOOKUP($A25,'Return Data'!$B$7:$R$2292,5,0)</f>
        <v>18.831</v>
      </c>
      <c r="E25" s="61">
        <f t="shared" si="0"/>
        <v>9</v>
      </c>
      <c r="F25" s="60">
        <f>VLOOKUP($A25,'Return Data'!$B$7:$R$2292,6,0)</f>
        <v>6.9710000000000001</v>
      </c>
      <c r="G25" s="61">
        <f t="shared" si="1"/>
        <v>12</v>
      </c>
      <c r="H25" s="60">
        <f>VLOOKUP($A25,'Return Data'!$B$7:$R$2292,7,0)</f>
        <v>5.9947999999999997</v>
      </c>
      <c r="I25" s="61">
        <f t="shared" si="2"/>
        <v>17</v>
      </c>
      <c r="J25" s="60">
        <f>VLOOKUP($A25,'Return Data'!$B$7:$R$2292,8,0)</f>
        <v>5.7651000000000003</v>
      </c>
      <c r="K25" s="61">
        <f t="shared" si="3"/>
        <v>14</v>
      </c>
      <c r="L25" s="60">
        <f>VLOOKUP($A25,'Return Data'!$B$7:$R$2292,9,0)</f>
        <v>5.8590999999999998</v>
      </c>
      <c r="M25" s="61">
        <f t="shared" si="4"/>
        <v>11</v>
      </c>
      <c r="N25" s="60">
        <f>VLOOKUP($A25,'Return Data'!$B$7:$R$2292,10,0)</f>
        <v>6.5677000000000003</v>
      </c>
      <c r="O25" s="61">
        <f t="shared" si="5"/>
        <v>4</v>
      </c>
      <c r="P25" s="60">
        <f>VLOOKUP($A25,'Return Data'!$B$7:$R$2292,11,0)</f>
        <v>5.4584000000000001</v>
      </c>
      <c r="Q25" s="61">
        <f t="shared" si="6"/>
        <v>7</v>
      </c>
      <c r="R25" s="60">
        <f>VLOOKUP($A25,'Return Data'!$B$7:$R$2292,12,0)</f>
        <v>4.5214999999999996</v>
      </c>
      <c r="S25" s="61">
        <f t="shared" si="7"/>
        <v>10</v>
      </c>
      <c r="T25" s="60">
        <f>VLOOKUP($A25,'Return Data'!$B$7:$R$2292,13,0)</f>
        <v>4.2919</v>
      </c>
      <c r="U25" s="61">
        <f t="shared" si="8"/>
        <v>15</v>
      </c>
      <c r="V25" s="60">
        <f>VLOOKUP($A25,'Return Data'!$B$7:$R$2292,17,0)</f>
        <v>3.8256999999999999</v>
      </c>
      <c r="W25" s="61">
        <f t="shared" si="9"/>
        <v>17</v>
      </c>
      <c r="X25" s="60">
        <f>VLOOKUP($A25,'Return Data'!$B$7:$R$2292,14,0)</f>
        <v>4.6165000000000003</v>
      </c>
      <c r="Y25" s="61">
        <f t="shared" si="10"/>
        <v>16</v>
      </c>
      <c r="Z25" s="60">
        <f>VLOOKUP($A25,'Return Data'!$B$7:$R$2292,16,0)</f>
        <v>7.2141000000000002</v>
      </c>
      <c r="AA25" s="62">
        <f t="shared" si="11"/>
        <v>9</v>
      </c>
    </row>
    <row r="26" spans="1:27" x14ac:dyDescent="0.3">
      <c r="A26" s="58" t="s">
        <v>1865</v>
      </c>
      <c r="B26" s="59">
        <f>VLOOKUP($A26,'Return Data'!$B$7:$R$2292,3,0)</f>
        <v>44958</v>
      </c>
      <c r="C26" s="60">
        <f>VLOOKUP($A26,'Return Data'!$B$7:$R$2292,4,0)</f>
        <v>2934.857</v>
      </c>
      <c r="D26" s="60">
        <f>VLOOKUP($A26,'Return Data'!$B$7:$R$2292,5,0)</f>
        <v>12.2331</v>
      </c>
      <c r="E26" s="61">
        <f t="shared" si="0"/>
        <v>21</v>
      </c>
      <c r="F26" s="60">
        <f>VLOOKUP($A26,'Return Data'!$B$7:$R$2292,6,0)</f>
        <v>6.3658999999999999</v>
      </c>
      <c r="G26" s="61">
        <f t="shared" si="1"/>
        <v>15</v>
      </c>
      <c r="H26" s="60">
        <f>VLOOKUP($A26,'Return Data'!$B$7:$R$2292,7,0)</f>
        <v>6.3928000000000003</v>
      </c>
      <c r="I26" s="61">
        <f t="shared" si="2"/>
        <v>12</v>
      </c>
      <c r="J26" s="60">
        <f>VLOOKUP($A26,'Return Data'!$B$7:$R$2292,8,0)</f>
        <v>6.3475000000000001</v>
      </c>
      <c r="K26" s="61">
        <f t="shared" si="3"/>
        <v>6</v>
      </c>
      <c r="L26" s="60">
        <f>VLOOKUP($A26,'Return Data'!$B$7:$R$2292,9,0)</f>
        <v>6.2710999999999997</v>
      </c>
      <c r="M26" s="61">
        <f t="shared" si="4"/>
        <v>3</v>
      </c>
      <c r="N26" s="60">
        <f>VLOOKUP($A26,'Return Data'!$B$7:$R$2292,10,0)</f>
        <v>6.5601000000000003</v>
      </c>
      <c r="O26" s="61">
        <f t="shared" si="5"/>
        <v>5</v>
      </c>
      <c r="P26" s="60">
        <f>VLOOKUP($A26,'Return Data'!$B$7:$R$2292,11,0)</f>
        <v>5.6120999999999999</v>
      </c>
      <c r="Q26" s="61">
        <f t="shared" si="6"/>
        <v>5</v>
      </c>
      <c r="R26" s="60">
        <f>VLOOKUP($A26,'Return Data'!$B$7:$R$2292,12,0)</f>
        <v>4.6525999999999996</v>
      </c>
      <c r="S26" s="61">
        <f t="shared" si="7"/>
        <v>5</v>
      </c>
      <c r="T26" s="60">
        <f>VLOOKUP($A26,'Return Data'!$B$7:$R$2292,13,0)</f>
        <v>4.4649000000000001</v>
      </c>
      <c r="U26" s="61">
        <f t="shared" si="8"/>
        <v>5</v>
      </c>
      <c r="V26" s="60">
        <f>VLOOKUP($A26,'Return Data'!$B$7:$R$2292,17,0)</f>
        <v>4.0091999999999999</v>
      </c>
      <c r="W26" s="61">
        <f t="shared" si="9"/>
        <v>11</v>
      </c>
      <c r="X26" s="60">
        <f>VLOOKUP($A26,'Return Data'!$B$7:$R$2292,14,0)</f>
        <v>4.1448999999999998</v>
      </c>
      <c r="Y26" s="61">
        <f t="shared" si="10"/>
        <v>20</v>
      </c>
      <c r="Z26" s="60">
        <f>VLOOKUP($A26,'Return Data'!$B$7:$R$2292,16,0)</f>
        <v>6.0278</v>
      </c>
      <c r="AA26" s="62">
        <f t="shared" si="11"/>
        <v>19</v>
      </c>
    </row>
    <row r="27" spans="1:27" x14ac:dyDescent="0.3">
      <c r="A27" s="58" t="s">
        <v>2066</v>
      </c>
      <c r="B27" s="59">
        <f>VLOOKUP($A27,'Return Data'!$B$7:$R$2292,3,0)</f>
        <v>44958</v>
      </c>
      <c r="C27" s="60">
        <f>VLOOKUP($A27,'Return Data'!$B$7:$R$2292,4,0)</f>
        <v>3309.6913</v>
      </c>
      <c r="D27" s="60">
        <f>VLOOKUP($A27,'Return Data'!$B$7:$R$2292,5,0)</f>
        <v>16.4604</v>
      </c>
      <c r="E27" s="61">
        <f t="shared" si="0"/>
        <v>15</v>
      </c>
      <c r="F27" s="60">
        <f>VLOOKUP($A27,'Return Data'!$B$7:$R$2292,6,0)</f>
        <v>6.1492000000000004</v>
      </c>
      <c r="G27" s="61">
        <f t="shared" si="1"/>
        <v>19</v>
      </c>
      <c r="H27" s="60">
        <f>VLOOKUP($A27,'Return Data'!$B$7:$R$2292,7,0)</f>
        <v>6.1271000000000004</v>
      </c>
      <c r="I27" s="61">
        <f t="shared" si="2"/>
        <v>15</v>
      </c>
      <c r="J27" s="60">
        <f>VLOOKUP($A27,'Return Data'!$B$7:$R$2292,8,0)</f>
        <v>5.7672999999999996</v>
      </c>
      <c r="K27" s="61">
        <f t="shared" si="3"/>
        <v>13</v>
      </c>
      <c r="L27" s="60">
        <f>VLOOKUP($A27,'Return Data'!$B$7:$R$2292,9,0)</f>
        <v>5.5922000000000001</v>
      </c>
      <c r="M27" s="61">
        <f t="shared" si="4"/>
        <v>18</v>
      </c>
      <c r="N27" s="60">
        <f>VLOOKUP($A27,'Return Data'!$B$7:$R$2292,10,0)</f>
        <v>6.0412999999999997</v>
      </c>
      <c r="O27" s="61">
        <f t="shared" si="5"/>
        <v>17</v>
      </c>
      <c r="P27" s="60">
        <f>VLOOKUP($A27,'Return Data'!$B$7:$R$2292,11,0)</f>
        <v>5.2038000000000002</v>
      </c>
      <c r="Q27" s="61">
        <f t="shared" si="6"/>
        <v>18</v>
      </c>
      <c r="R27" s="60">
        <f>VLOOKUP($A27,'Return Data'!$B$7:$R$2292,12,0)</f>
        <v>4.4210000000000003</v>
      </c>
      <c r="S27" s="61">
        <f t="shared" si="7"/>
        <v>16</v>
      </c>
      <c r="T27" s="60">
        <f>VLOOKUP($A27,'Return Data'!$B$7:$R$2292,13,0)</f>
        <v>4.3362999999999996</v>
      </c>
      <c r="U27" s="61">
        <f t="shared" si="8"/>
        <v>14</v>
      </c>
      <c r="V27" s="60">
        <f>VLOOKUP($A27,'Return Data'!$B$7:$R$2292,17,0)</f>
        <v>4.1104000000000003</v>
      </c>
      <c r="W27" s="61">
        <f t="shared" si="9"/>
        <v>6</v>
      </c>
      <c r="X27" s="60">
        <f>VLOOKUP($A27,'Return Data'!$B$7:$R$2292,14,0)</f>
        <v>5.0119999999999996</v>
      </c>
      <c r="Y27" s="61">
        <f t="shared" si="10"/>
        <v>8</v>
      </c>
      <c r="Z27" s="60">
        <f>VLOOKUP($A27,'Return Data'!$B$7:$R$2292,16,0)</f>
        <v>7.1135999999999999</v>
      </c>
      <c r="AA27" s="62">
        <f t="shared" si="11"/>
        <v>14</v>
      </c>
    </row>
    <row r="28" spans="1:27" x14ac:dyDescent="0.3">
      <c r="A28" s="58" t="s">
        <v>983</v>
      </c>
      <c r="B28" s="59">
        <f>VLOOKUP($A28,'Return Data'!$B$7:$R$2292,3,0)</f>
        <v>44958</v>
      </c>
      <c r="C28" s="60">
        <f>VLOOKUP($A28,'Return Data'!$B$7:$R$2292,4,0)</f>
        <v>2970.944</v>
      </c>
      <c r="D28" s="60">
        <f>VLOOKUP($A28,'Return Data'!$B$7:$R$2292,5,0)</f>
        <v>18.778500000000001</v>
      </c>
      <c r="E28" s="61">
        <f t="shared" si="0"/>
        <v>10</v>
      </c>
      <c r="F28" s="60">
        <f>VLOOKUP($A28,'Return Data'!$B$7:$R$2292,6,0)</f>
        <v>7.2714999999999996</v>
      </c>
      <c r="G28" s="61">
        <f t="shared" si="1"/>
        <v>9</v>
      </c>
      <c r="H28" s="60">
        <f>VLOOKUP($A28,'Return Data'!$B$7:$R$2292,7,0)</f>
        <v>6.7112999999999996</v>
      </c>
      <c r="I28" s="61">
        <f t="shared" si="2"/>
        <v>6</v>
      </c>
      <c r="J28" s="60">
        <f>VLOOKUP($A28,'Return Data'!$B$7:$R$2292,8,0)</f>
        <v>6.4330999999999996</v>
      </c>
      <c r="K28" s="61">
        <f t="shared" si="3"/>
        <v>4</v>
      </c>
      <c r="L28" s="60">
        <f>VLOOKUP($A28,'Return Data'!$B$7:$R$2292,9,0)</f>
        <v>6.4080000000000004</v>
      </c>
      <c r="M28" s="61">
        <f t="shared" si="4"/>
        <v>1</v>
      </c>
      <c r="N28" s="60">
        <f>VLOOKUP($A28,'Return Data'!$B$7:$R$2292,10,0)</f>
        <v>6.5258000000000003</v>
      </c>
      <c r="O28" s="61">
        <f t="shared" si="5"/>
        <v>7</v>
      </c>
      <c r="P28" s="60">
        <f>VLOOKUP($A28,'Return Data'!$B$7:$R$2292,11,0)</f>
        <v>5.6226000000000003</v>
      </c>
      <c r="Q28" s="61">
        <f t="shared" si="6"/>
        <v>4</v>
      </c>
      <c r="R28" s="60">
        <f>VLOOKUP($A28,'Return Data'!$B$7:$R$2292,12,0)</f>
        <v>4.9645999999999999</v>
      </c>
      <c r="S28" s="61">
        <f t="shared" si="7"/>
        <v>2</v>
      </c>
      <c r="T28" s="60">
        <f>VLOOKUP($A28,'Return Data'!$B$7:$R$2292,13,0)</f>
        <v>4.7961</v>
      </c>
      <c r="U28" s="61">
        <f t="shared" si="8"/>
        <v>1</v>
      </c>
      <c r="V28" s="60">
        <f>VLOOKUP($A28,'Return Data'!$B$7:$R$2292,17,0)</f>
        <v>6.9596999999999998</v>
      </c>
      <c r="W28" s="61">
        <f t="shared" si="9"/>
        <v>1</v>
      </c>
      <c r="X28" s="60">
        <f>VLOOKUP($A28,'Return Data'!$B$7:$R$2292,14,0)</f>
        <v>6.8701999999999996</v>
      </c>
      <c r="Y28" s="61">
        <f t="shared" si="10"/>
        <v>2</v>
      </c>
      <c r="Z28" s="60">
        <f>VLOOKUP($A28,'Return Data'!$B$7:$R$2292,16,0)</f>
        <v>7.1398000000000001</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20.454804761904761</v>
      </c>
      <c r="E30" s="69"/>
      <c r="F30" s="70">
        <f>AVERAGE(F8:F28)</f>
        <v>6.950390476190476</v>
      </c>
      <c r="G30" s="69"/>
      <c r="H30" s="70">
        <f>AVERAGE(H8:H28)</f>
        <v>6.42810476190476</v>
      </c>
      <c r="I30" s="69"/>
      <c r="J30" s="70">
        <f>AVERAGE(J8:J28)</f>
        <v>5.9329809523809516</v>
      </c>
      <c r="K30" s="69"/>
      <c r="L30" s="70">
        <f>AVERAGE(L8:L28)</f>
        <v>5.8680571428571433</v>
      </c>
      <c r="M30" s="69"/>
      <c r="N30" s="70">
        <f>AVERAGE(N8:N28)</f>
        <v>6.3196476190476192</v>
      </c>
      <c r="O30" s="69"/>
      <c r="P30" s="70">
        <f>AVERAGE(P8:P28)</f>
        <v>5.4618476190476191</v>
      </c>
      <c r="Q30" s="69"/>
      <c r="R30" s="70">
        <f>AVERAGE(R8:R28)</f>
        <v>4.5548190476190484</v>
      </c>
      <c r="S30" s="69"/>
      <c r="T30" s="70">
        <f>AVERAGE(T8:T28)</f>
        <v>4.3658190476190475</v>
      </c>
      <c r="U30" s="69"/>
      <c r="V30" s="70">
        <f>AVERAGE(V8:V28)</f>
        <v>4.1253571428571423</v>
      </c>
      <c r="W30" s="69"/>
      <c r="X30" s="70">
        <f>AVERAGE(X8:X28)</f>
        <v>5.1271666666666658</v>
      </c>
      <c r="Y30" s="69"/>
      <c r="Z30" s="70">
        <f>AVERAGE(Z8:Z28)</f>
        <v>6.882938095238095</v>
      </c>
      <c r="AA30" s="71"/>
    </row>
    <row r="31" spans="1:27" x14ac:dyDescent="0.3">
      <c r="A31" s="68" t="s">
        <v>28</v>
      </c>
      <c r="B31" s="69"/>
      <c r="C31" s="69"/>
      <c r="D31" s="70">
        <f>MIN(D8:D28)</f>
        <v>12.2331</v>
      </c>
      <c r="E31" s="69"/>
      <c r="F31" s="70">
        <f>MIN(F8:F28)</f>
        <v>4.9008000000000003</v>
      </c>
      <c r="G31" s="69"/>
      <c r="H31" s="70">
        <f>MIN(H8:H28)</f>
        <v>5.2008000000000001</v>
      </c>
      <c r="I31" s="69"/>
      <c r="J31" s="70">
        <f>MIN(J8:J28)</f>
        <v>5.0380000000000003</v>
      </c>
      <c r="K31" s="69"/>
      <c r="L31" s="70">
        <f>MIN(L8:L28)</f>
        <v>5.3181000000000003</v>
      </c>
      <c r="M31" s="69"/>
      <c r="N31" s="70">
        <f>MIN(N8:N28)</f>
        <v>5.9394999999999998</v>
      </c>
      <c r="O31" s="69"/>
      <c r="P31" s="70">
        <f>MIN(P8:P28)</f>
        <v>5.0339</v>
      </c>
      <c r="Q31" s="69"/>
      <c r="R31" s="70">
        <f>MIN(R8:R28)</f>
        <v>4.1948999999999996</v>
      </c>
      <c r="S31" s="69"/>
      <c r="T31" s="70">
        <f>MIN(T8:T28)</f>
        <v>3.9821</v>
      </c>
      <c r="U31" s="69"/>
      <c r="V31" s="70">
        <f>MIN(V8:V28)</f>
        <v>3.6879</v>
      </c>
      <c r="W31" s="69"/>
      <c r="X31" s="70">
        <f>MIN(X8:X28)</f>
        <v>3.1652999999999998</v>
      </c>
      <c r="Y31" s="69"/>
      <c r="Z31" s="70">
        <f>MIN(Z8:Z28)</f>
        <v>4.4265999999999996</v>
      </c>
      <c r="AA31" s="71"/>
    </row>
    <row r="32" spans="1:27" ht="15" thickBot="1" x14ac:dyDescent="0.35">
      <c r="A32" s="72" t="s">
        <v>29</v>
      </c>
      <c r="B32" s="73"/>
      <c r="C32" s="73"/>
      <c r="D32" s="74">
        <f>MAX(D8:D28)</f>
        <v>48.546100000000003</v>
      </c>
      <c r="E32" s="73"/>
      <c r="F32" s="74">
        <f>MAX(F8:F28)</f>
        <v>9.4953000000000003</v>
      </c>
      <c r="G32" s="73"/>
      <c r="H32" s="74">
        <f>MAX(H8:H28)</f>
        <v>7.6970999999999998</v>
      </c>
      <c r="I32" s="73"/>
      <c r="J32" s="74">
        <f>MAX(J8:J28)</f>
        <v>6.6986999999999997</v>
      </c>
      <c r="K32" s="73"/>
      <c r="L32" s="74">
        <f>MAX(L8:L28)</f>
        <v>6.4080000000000004</v>
      </c>
      <c r="M32" s="73"/>
      <c r="N32" s="74">
        <f>MAX(N8:N28)</f>
        <v>6.9301000000000004</v>
      </c>
      <c r="O32" s="73"/>
      <c r="P32" s="74">
        <f>MAX(P8:P28)</f>
        <v>7.266</v>
      </c>
      <c r="Q32" s="73"/>
      <c r="R32" s="74">
        <f>MAX(R8:R28)</f>
        <v>5.2161</v>
      </c>
      <c r="S32" s="73"/>
      <c r="T32" s="74">
        <f>MAX(T8:T28)</f>
        <v>4.7961</v>
      </c>
      <c r="U32" s="73"/>
      <c r="V32" s="74">
        <f>MAX(V8:V28)</f>
        <v>6.9596999999999998</v>
      </c>
      <c r="W32" s="73"/>
      <c r="X32" s="74">
        <f>MAX(X8:X28)</f>
        <v>10.8111</v>
      </c>
      <c r="Y32" s="73"/>
      <c r="Z32" s="74">
        <f>MAX(Z8:Z28)</f>
        <v>7.6848999999999998</v>
      </c>
      <c r="AA32" s="75"/>
    </row>
    <row r="33" spans="1:1" x14ac:dyDescent="0.3">
      <c r="A33" s="99" t="s">
        <v>429</v>
      </c>
    </row>
    <row r="34" spans="1:1" x14ac:dyDescent="0.3">
      <c r="A34" s="14" t="s">
        <v>340</v>
      </c>
    </row>
  </sheetData>
  <sheetProtection algorithmName="SHA-512" hashValue="lmsFtL8XTD1WP5w6UiK+KQ/0Wj/PEq5wi0oxMnLDlgjClbbdRAxFux1AKtT0pl43CErHmdfPVQC4TGfcZsapyg==" saltValue="KFLPyRcwv10IrG9yj+Es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1358</v>
      </c>
      <c r="B8" s="59">
        <f>VLOOKUP($A8,'Return Data'!$B$7:$R$2292,3,0)</f>
        <v>44958</v>
      </c>
      <c r="C8" s="60">
        <f>VLOOKUP($A8,'Return Data'!$B$7:$R$2292,4,0)</f>
        <v>464.69529999999997</v>
      </c>
      <c r="D8" s="60">
        <f>VLOOKUP($A8,'Return Data'!$B$7:$R$2292,5,0)</f>
        <v>16.415700000000001</v>
      </c>
      <c r="E8" s="61">
        <f t="shared" ref="E8:E31" si="0">RANK(D8,D$8:D$31,0)</f>
        <v>1</v>
      </c>
      <c r="F8" s="60">
        <f>VLOOKUP($A8,'Return Data'!$B$7:$R$2292,6,0)</f>
        <v>7.2224000000000004</v>
      </c>
      <c r="G8" s="61">
        <f t="shared" ref="G8:G31" si="1">RANK(F8,F$8:F$31,0)</f>
        <v>1</v>
      </c>
      <c r="H8" s="60">
        <f>VLOOKUP($A8,'Return Data'!$B$7:$R$2292,7,0)</f>
        <v>7.1755000000000004</v>
      </c>
      <c r="I8" s="61">
        <f t="shared" ref="I8:I31" si="2">RANK(H8,H$8:H$31,0)</f>
        <v>1</v>
      </c>
      <c r="J8" s="60">
        <f>VLOOKUP($A8,'Return Data'!$B$7:$R$2292,8,0)</f>
        <v>6.6963999999999997</v>
      </c>
      <c r="K8" s="61">
        <f t="shared" ref="K8:K31" si="3">RANK(J8,J$8:J$31,0)</f>
        <v>10</v>
      </c>
      <c r="L8" s="60">
        <f>VLOOKUP($A8,'Return Data'!$B$7:$R$2292,9,0)</f>
        <v>6.5681000000000003</v>
      </c>
      <c r="M8" s="61">
        <f t="shared" ref="M8:M31" si="4">RANK(L8,L$8:L$31,0)</f>
        <v>3</v>
      </c>
      <c r="N8" s="60">
        <f>VLOOKUP($A8,'Return Data'!$B$7:$R$2292,10,0)</f>
        <v>6.819</v>
      </c>
      <c r="O8" s="61">
        <f t="shared" ref="O8:O31" si="5">RANK(N8,N$8:N$31,0)</f>
        <v>9</v>
      </c>
      <c r="P8" s="60">
        <f>VLOOKUP($A8,'Return Data'!$B$7:$R$2292,11,0)</f>
        <v>6.0107999999999997</v>
      </c>
      <c r="Q8" s="61">
        <f t="shared" ref="Q8:Q31" si="6">RANK(P8,P$8:P$31,0)</f>
        <v>11</v>
      </c>
      <c r="R8" s="60">
        <f>VLOOKUP($A8,'Return Data'!$B$7:$R$2292,12,0)</f>
        <v>5.2811000000000003</v>
      </c>
      <c r="S8" s="61">
        <f t="shared" ref="S8:S31" si="7">RANK(R8,R$8:R$31,0)</f>
        <v>13</v>
      </c>
      <c r="T8" s="60">
        <f>VLOOKUP($A8,'Return Data'!$B$7:$R$2292,13,0)</f>
        <v>5.1913</v>
      </c>
      <c r="U8" s="61">
        <f t="shared" ref="U8:U31" si="8">RANK(T8,T$8:T$31,0)</f>
        <v>6</v>
      </c>
      <c r="V8" s="60">
        <f>VLOOKUP($A8,'Return Data'!$B$7:$R$2292,17,0)</f>
        <v>4.7325999999999997</v>
      </c>
      <c r="W8" s="61">
        <f>RANK(V8,V$8:V$31,0)</f>
        <v>5</v>
      </c>
      <c r="X8" s="60">
        <f>VLOOKUP($A8,'Return Data'!$B$7:$R$2292,14,0)</f>
        <v>5.3665000000000003</v>
      </c>
      <c r="Y8" s="61">
        <f>RANK(X8,X$8:X$31,0)</f>
        <v>4</v>
      </c>
      <c r="Z8" s="60">
        <f>VLOOKUP($A8,'Return Data'!$B$7:$R$2292,16,0)</f>
        <v>7.7332999999999998</v>
      </c>
      <c r="AA8" s="62">
        <f>RANK(Z8,Z$8:Z$31,0)</f>
        <v>3</v>
      </c>
    </row>
    <row r="9" spans="1:27" x14ac:dyDescent="0.3">
      <c r="A9" s="58" t="s">
        <v>1360</v>
      </c>
      <c r="B9" s="59">
        <f>VLOOKUP($A9,'Return Data'!$B$7:$R$2292,3,0)</f>
        <v>44958</v>
      </c>
      <c r="C9" s="60">
        <f>VLOOKUP($A9,'Return Data'!$B$7:$R$2292,4,0)</f>
        <v>13.0312</v>
      </c>
      <c r="D9" s="60">
        <f>VLOOKUP($A9,'Return Data'!$B$7:$R$2292,5,0)</f>
        <v>11.4876</v>
      </c>
      <c r="E9" s="61">
        <f t="shared" si="0"/>
        <v>6</v>
      </c>
      <c r="F9" s="60">
        <f>VLOOKUP($A9,'Return Data'!$B$7:$R$2292,6,0)</f>
        <v>6.7846000000000002</v>
      </c>
      <c r="G9" s="61">
        <f t="shared" si="1"/>
        <v>10</v>
      </c>
      <c r="H9" s="60">
        <f>VLOOKUP($A9,'Return Data'!$B$7:$R$2292,7,0)</f>
        <v>6.9717000000000002</v>
      </c>
      <c r="I9" s="61">
        <f t="shared" si="2"/>
        <v>11</v>
      </c>
      <c r="J9" s="60">
        <f>VLOOKUP($A9,'Return Data'!$B$7:$R$2292,8,0)</f>
        <v>6.8</v>
      </c>
      <c r="K9" s="61">
        <f t="shared" si="3"/>
        <v>5</v>
      </c>
      <c r="L9" s="60">
        <f>VLOOKUP($A9,'Return Data'!$B$7:$R$2292,9,0)</f>
        <v>6.5743999999999998</v>
      </c>
      <c r="M9" s="61">
        <f t="shared" si="4"/>
        <v>1</v>
      </c>
      <c r="N9" s="60">
        <f>VLOOKUP($A9,'Return Data'!$B$7:$R$2292,10,0)</f>
        <v>7.0052000000000003</v>
      </c>
      <c r="O9" s="61">
        <f t="shared" si="5"/>
        <v>2</v>
      </c>
      <c r="P9" s="60">
        <f>VLOOKUP($A9,'Return Data'!$B$7:$R$2292,11,0)</f>
        <v>6.1783000000000001</v>
      </c>
      <c r="Q9" s="61">
        <f t="shared" si="6"/>
        <v>3</v>
      </c>
      <c r="R9" s="60">
        <f>VLOOKUP($A9,'Return Data'!$B$7:$R$2292,12,0)</f>
        <v>5.5148999999999999</v>
      </c>
      <c r="S9" s="61">
        <f t="shared" si="7"/>
        <v>4</v>
      </c>
      <c r="T9" s="60">
        <f>VLOOKUP($A9,'Return Data'!$B$7:$R$2292,13,0)</f>
        <v>5.3341000000000003</v>
      </c>
      <c r="U9" s="61">
        <f t="shared" si="8"/>
        <v>2</v>
      </c>
      <c r="V9" s="60">
        <f>VLOOKUP($A9,'Return Data'!$B$7:$R$2292,17,0)</f>
        <v>4.7499000000000002</v>
      </c>
      <c r="W9" s="61">
        <f t="shared" ref="W9:W31" si="9">RANK(V9,V$8:V$31,0)</f>
        <v>4</v>
      </c>
      <c r="X9" s="60">
        <f>VLOOKUP($A9,'Return Data'!$B$7:$R$2292,14,0)</f>
        <v>5.1096000000000004</v>
      </c>
      <c r="Y9" s="61">
        <f t="shared" ref="Y9:Y31" si="10">RANK(X9,X$8:X$31,0)</f>
        <v>6</v>
      </c>
      <c r="Z9" s="60">
        <f>VLOOKUP($A9,'Return Data'!$B$7:$R$2292,16,0)</f>
        <v>6.2060000000000004</v>
      </c>
      <c r="AA9" s="62">
        <f t="shared" ref="AA9:AA31" si="11">RANK(Z9,Z$8:Z$31,0)</f>
        <v>14</v>
      </c>
    </row>
    <row r="10" spans="1:27" x14ac:dyDescent="0.3">
      <c r="A10" s="58" t="s">
        <v>1935</v>
      </c>
      <c r="B10" s="59">
        <f>VLOOKUP($A10,'Return Data'!$B$7:$R$2292,3,0)</f>
        <v>44958</v>
      </c>
      <c r="C10" s="60">
        <f>VLOOKUP($A10,'Return Data'!$B$7:$R$2292,4,0)</f>
        <v>1307.6222</v>
      </c>
      <c r="D10" s="60">
        <f>VLOOKUP($A10,'Return Data'!$B$7:$R$2292,5,0)</f>
        <v>13.632300000000001</v>
      </c>
      <c r="E10" s="61">
        <f t="shared" si="0"/>
        <v>3</v>
      </c>
      <c r="F10" s="60">
        <f>VLOOKUP($A10,'Return Data'!$B$7:$R$2292,6,0)</f>
        <v>6.4810999999999996</v>
      </c>
      <c r="G10" s="61">
        <f t="shared" si="1"/>
        <v>20</v>
      </c>
      <c r="H10" s="60">
        <f>VLOOKUP($A10,'Return Data'!$B$7:$R$2292,7,0)</f>
        <v>6.8749000000000002</v>
      </c>
      <c r="I10" s="61">
        <f t="shared" si="2"/>
        <v>15</v>
      </c>
      <c r="J10" s="60">
        <f>VLOOKUP($A10,'Return Data'!$B$7:$R$2292,8,0)</f>
        <v>6.9004000000000003</v>
      </c>
      <c r="K10" s="61">
        <f t="shared" si="3"/>
        <v>2</v>
      </c>
      <c r="L10" s="60">
        <f>VLOOKUP($A10,'Return Data'!$B$7:$R$2292,9,0)</f>
        <v>6.3417000000000003</v>
      </c>
      <c r="M10" s="61">
        <f t="shared" si="4"/>
        <v>10</v>
      </c>
      <c r="N10" s="60">
        <f>VLOOKUP($A10,'Return Data'!$B$7:$R$2292,10,0)</f>
        <v>6.9325000000000001</v>
      </c>
      <c r="O10" s="61">
        <f t="shared" si="5"/>
        <v>4</v>
      </c>
      <c r="P10" s="60">
        <f>VLOOKUP($A10,'Return Data'!$B$7:$R$2292,11,0)</f>
        <v>6.3212000000000002</v>
      </c>
      <c r="Q10" s="61">
        <f t="shared" si="6"/>
        <v>2</v>
      </c>
      <c r="R10" s="60">
        <f>VLOOKUP($A10,'Return Data'!$B$7:$R$2292,12,0)</f>
        <v>5.5115999999999996</v>
      </c>
      <c r="S10" s="61">
        <f t="shared" si="7"/>
        <v>5</v>
      </c>
      <c r="T10" s="60">
        <f>VLOOKUP($A10,'Return Data'!$B$7:$R$2292,13,0)</f>
        <v>5.2621000000000002</v>
      </c>
      <c r="U10" s="61">
        <f t="shared" si="8"/>
        <v>4</v>
      </c>
      <c r="V10" s="60">
        <f>VLOOKUP($A10,'Return Data'!$B$7:$R$2292,17,0)</f>
        <v>4.6684999999999999</v>
      </c>
      <c r="W10" s="61">
        <f t="shared" si="9"/>
        <v>7</v>
      </c>
      <c r="X10" s="60">
        <f>VLOOKUP($A10,'Return Data'!$B$7:$R$2292,14,0)</f>
        <v>4.7603999999999997</v>
      </c>
      <c r="Y10" s="61">
        <f t="shared" si="10"/>
        <v>11</v>
      </c>
      <c r="Z10" s="60">
        <f>VLOOKUP($A10,'Return Data'!$B$7:$R$2292,16,0)</f>
        <v>5.9062000000000001</v>
      </c>
      <c r="AA10" s="62">
        <f t="shared" si="11"/>
        <v>16</v>
      </c>
    </row>
    <row r="11" spans="1:27" x14ac:dyDescent="0.3">
      <c r="A11" s="58" t="s">
        <v>1987</v>
      </c>
      <c r="B11" s="59">
        <f>VLOOKUP($A11,'Return Data'!$B$7:$R$2292,3,0)</f>
        <v>44958</v>
      </c>
      <c r="C11" s="60">
        <f>VLOOKUP($A11,'Return Data'!$B$7:$R$2292,4,0)</f>
        <v>2771.0695999999998</v>
      </c>
      <c r="D11" s="60">
        <f>VLOOKUP($A11,'Return Data'!$B$7:$R$2292,5,0)</f>
        <v>9.3780999999999999</v>
      </c>
      <c r="E11" s="61">
        <f t="shared" si="0"/>
        <v>21</v>
      </c>
      <c r="F11" s="60">
        <f>VLOOKUP($A11,'Return Data'!$B$7:$R$2292,6,0)</f>
        <v>6.6185</v>
      </c>
      <c r="G11" s="61">
        <f t="shared" si="1"/>
        <v>16</v>
      </c>
      <c r="H11" s="60">
        <f>VLOOKUP($A11,'Return Data'!$B$7:$R$2292,7,0)</f>
        <v>6.9085000000000001</v>
      </c>
      <c r="I11" s="61">
        <f t="shared" si="2"/>
        <v>13</v>
      </c>
      <c r="J11" s="60">
        <f>VLOOKUP($A11,'Return Data'!$B$7:$R$2292,8,0)</f>
        <v>6.5887000000000002</v>
      </c>
      <c r="K11" s="61">
        <f t="shared" si="3"/>
        <v>13</v>
      </c>
      <c r="L11" s="60">
        <f>VLOOKUP($A11,'Return Data'!$B$7:$R$2292,9,0)</f>
        <v>6.1619000000000002</v>
      </c>
      <c r="M11" s="61">
        <f t="shared" si="4"/>
        <v>19</v>
      </c>
      <c r="N11" s="60">
        <f>VLOOKUP($A11,'Return Data'!$B$7:$R$2292,10,0)</f>
        <v>6.7005999999999997</v>
      </c>
      <c r="O11" s="61">
        <f t="shared" si="5"/>
        <v>18</v>
      </c>
      <c r="P11" s="60">
        <f>VLOOKUP($A11,'Return Data'!$B$7:$R$2292,11,0)</f>
        <v>5.8685999999999998</v>
      </c>
      <c r="Q11" s="61">
        <f t="shared" si="6"/>
        <v>19</v>
      </c>
      <c r="R11" s="60">
        <f>VLOOKUP($A11,'Return Data'!$B$7:$R$2292,12,0)</f>
        <v>5.1007999999999996</v>
      </c>
      <c r="S11" s="61">
        <f t="shared" si="7"/>
        <v>18</v>
      </c>
      <c r="T11" s="60">
        <f>VLOOKUP($A11,'Return Data'!$B$7:$R$2292,13,0)</f>
        <v>4.8419999999999996</v>
      </c>
      <c r="U11" s="61">
        <f t="shared" si="8"/>
        <v>20</v>
      </c>
      <c r="V11" s="60">
        <f>VLOOKUP($A11,'Return Data'!$B$7:$R$2292,17,0)</f>
        <v>4.1677</v>
      </c>
      <c r="W11" s="61">
        <f t="shared" si="9"/>
        <v>20</v>
      </c>
      <c r="X11" s="60">
        <f>VLOOKUP($A11,'Return Data'!$B$7:$R$2292,14,0)</f>
        <v>4.3922999999999996</v>
      </c>
      <c r="Y11" s="61">
        <f t="shared" si="10"/>
        <v>18</v>
      </c>
      <c r="Z11" s="60">
        <f>VLOOKUP($A11,'Return Data'!$B$7:$R$2292,16,0)</f>
        <v>7.3952</v>
      </c>
      <c r="AA11" s="62">
        <f t="shared" si="11"/>
        <v>6</v>
      </c>
    </row>
    <row r="12" spans="1:27" x14ac:dyDescent="0.3">
      <c r="A12" s="58" t="s">
        <v>1362</v>
      </c>
      <c r="B12" s="59">
        <f>VLOOKUP($A12,'Return Data'!$B$7:$R$2292,3,0)</f>
        <v>44958</v>
      </c>
      <c r="C12" s="60">
        <f>VLOOKUP($A12,'Return Data'!$B$7:$R$2292,4,0)</f>
        <v>3406.3989999999999</v>
      </c>
      <c r="D12" s="60">
        <f>VLOOKUP($A12,'Return Data'!$B$7:$R$2292,5,0)</f>
        <v>10.0021</v>
      </c>
      <c r="E12" s="61">
        <f t="shared" si="0"/>
        <v>18</v>
      </c>
      <c r="F12" s="60">
        <f>VLOOKUP($A12,'Return Data'!$B$7:$R$2292,6,0)</f>
        <v>6.7602000000000002</v>
      </c>
      <c r="G12" s="61">
        <f t="shared" si="1"/>
        <v>11</v>
      </c>
      <c r="H12" s="60">
        <f>VLOOKUP($A12,'Return Data'!$B$7:$R$2292,7,0)</f>
        <v>6.6230000000000002</v>
      </c>
      <c r="I12" s="61">
        <f t="shared" si="2"/>
        <v>20</v>
      </c>
      <c r="J12" s="60">
        <f>VLOOKUP($A12,'Return Data'!$B$7:$R$2292,8,0)</f>
        <v>6.3967000000000001</v>
      </c>
      <c r="K12" s="61">
        <f t="shared" si="3"/>
        <v>19</v>
      </c>
      <c r="L12" s="60">
        <f>VLOOKUP($A12,'Return Data'!$B$7:$R$2292,9,0)</f>
        <v>6.0288000000000004</v>
      </c>
      <c r="M12" s="61">
        <f t="shared" si="4"/>
        <v>22</v>
      </c>
      <c r="N12" s="60">
        <f>VLOOKUP($A12,'Return Data'!$B$7:$R$2292,10,0)</f>
        <v>6.5114999999999998</v>
      </c>
      <c r="O12" s="61">
        <f t="shared" si="5"/>
        <v>20</v>
      </c>
      <c r="P12" s="60">
        <f>VLOOKUP($A12,'Return Data'!$B$7:$R$2292,11,0)</f>
        <v>5.7420999999999998</v>
      </c>
      <c r="Q12" s="61">
        <f t="shared" si="6"/>
        <v>21</v>
      </c>
      <c r="R12" s="60">
        <f>VLOOKUP($A12,'Return Data'!$B$7:$R$2292,12,0)</f>
        <v>5.0244999999999997</v>
      </c>
      <c r="S12" s="61">
        <f t="shared" si="7"/>
        <v>21</v>
      </c>
      <c r="T12" s="60">
        <f>VLOOKUP($A12,'Return Data'!$B$7:$R$2292,13,0)</f>
        <v>4.7659000000000002</v>
      </c>
      <c r="U12" s="61">
        <f t="shared" si="8"/>
        <v>21</v>
      </c>
      <c r="V12" s="60">
        <f>VLOOKUP($A12,'Return Data'!$B$7:$R$2292,17,0)</f>
        <v>4.0286</v>
      </c>
      <c r="W12" s="61">
        <f t="shared" si="9"/>
        <v>22</v>
      </c>
      <c r="X12" s="60">
        <f>VLOOKUP($A12,'Return Data'!$B$7:$R$2292,14,0)</f>
        <v>4.2792000000000003</v>
      </c>
      <c r="Y12" s="61">
        <f t="shared" si="10"/>
        <v>19</v>
      </c>
      <c r="Z12" s="60">
        <f>VLOOKUP($A12,'Return Data'!$B$7:$R$2292,16,0)</f>
        <v>6.8468999999999998</v>
      </c>
      <c r="AA12" s="62">
        <f t="shared" si="11"/>
        <v>12</v>
      </c>
    </row>
    <row r="13" spans="1:27" x14ac:dyDescent="0.3">
      <c r="A13" s="58" t="s">
        <v>1364</v>
      </c>
      <c r="B13" s="59">
        <f>VLOOKUP($A13,'Return Data'!$B$7:$R$2292,3,0)</f>
        <v>44958</v>
      </c>
      <c r="C13" s="60">
        <f>VLOOKUP($A13,'Return Data'!$B$7:$R$2292,4,0)</f>
        <v>3090.4508999999998</v>
      </c>
      <c r="D13" s="60">
        <f>VLOOKUP($A13,'Return Data'!$B$7:$R$2292,5,0)</f>
        <v>10.3171</v>
      </c>
      <c r="E13" s="61">
        <f t="shared" si="0"/>
        <v>16</v>
      </c>
      <c r="F13" s="60">
        <f>VLOOKUP($A13,'Return Data'!$B$7:$R$2292,6,0)</f>
        <v>6.9366000000000003</v>
      </c>
      <c r="G13" s="61">
        <f t="shared" si="1"/>
        <v>5</v>
      </c>
      <c r="H13" s="60">
        <f>VLOOKUP($A13,'Return Data'!$B$7:$R$2292,7,0)</f>
        <v>7.0854999999999997</v>
      </c>
      <c r="I13" s="61">
        <f t="shared" si="2"/>
        <v>5</v>
      </c>
      <c r="J13" s="60">
        <f>VLOOKUP($A13,'Return Data'!$B$7:$R$2292,8,0)</f>
        <v>6.7377000000000002</v>
      </c>
      <c r="K13" s="61">
        <f t="shared" si="3"/>
        <v>7</v>
      </c>
      <c r="L13" s="60">
        <f>VLOOKUP($A13,'Return Data'!$B$7:$R$2292,9,0)</f>
        <v>6.3198999999999996</v>
      </c>
      <c r="M13" s="61">
        <f t="shared" si="4"/>
        <v>11</v>
      </c>
      <c r="N13" s="60">
        <f>VLOOKUP($A13,'Return Data'!$B$7:$R$2292,10,0)</f>
        <v>6.8654000000000002</v>
      </c>
      <c r="O13" s="61">
        <f t="shared" si="5"/>
        <v>5</v>
      </c>
      <c r="P13" s="60">
        <f>VLOOKUP($A13,'Return Data'!$B$7:$R$2292,11,0)</f>
        <v>5.9748999999999999</v>
      </c>
      <c r="Q13" s="61">
        <f t="shared" si="6"/>
        <v>13</v>
      </c>
      <c r="R13" s="60">
        <f>VLOOKUP($A13,'Return Data'!$B$7:$R$2292,12,0)</f>
        <v>5.2935999999999996</v>
      </c>
      <c r="S13" s="61">
        <f t="shared" si="7"/>
        <v>11</v>
      </c>
      <c r="T13" s="60">
        <f>VLOOKUP($A13,'Return Data'!$B$7:$R$2292,13,0)</f>
        <v>5.0660999999999996</v>
      </c>
      <c r="U13" s="61">
        <f t="shared" si="8"/>
        <v>13</v>
      </c>
      <c r="V13" s="60">
        <f>VLOOKUP($A13,'Return Data'!$B$7:$R$2292,17,0)</f>
        <v>4.4039000000000001</v>
      </c>
      <c r="W13" s="61">
        <f t="shared" si="9"/>
        <v>17</v>
      </c>
      <c r="X13" s="60">
        <f>VLOOKUP($A13,'Return Data'!$B$7:$R$2292,14,0)</f>
        <v>4.6302000000000003</v>
      </c>
      <c r="Y13" s="61">
        <f t="shared" si="10"/>
        <v>14</v>
      </c>
      <c r="Z13" s="60">
        <f>VLOOKUP($A13,'Return Data'!$B$7:$R$2292,16,0)</f>
        <v>7.0160999999999998</v>
      </c>
      <c r="AA13" s="62">
        <f t="shared" si="11"/>
        <v>11</v>
      </c>
    </row>
    <row r="14" spans="1:27" x14ac:dyDescent="0.3">
      <c r="A14" s="58" t="s">
        <v>1370</v>
      </c>
      <c r="B14" s="59">
        <f>VLOOKUP($A14,'Return Data'!$B$7:$R$2292,3,0)</f>
        <v>44958</v>
      </c>
      <c r="C14" s="60">
        <f>VLOOKUP($A14,'Return Data'!$B$7:$R$2292,4,0)</f>
        <v>12.9496</v>
      </c>
      <c r="D14" s="60">
        <f>VLOOKUP($A14,'Return Data'!$B$7:$R$2292,5,0)</f>
        <v>9.8678000000000008</v>
      </c>
      <c r="E14" s="61">
        <f t="shared" si="0"/>
        <v>19</v>
      </c>
      <c r="F14" s="60">
        <f>VLOOKUP($A14,'Return Data'!$B$7:$R$2292,6,0)</f>
        <v>6.6014999999999997</v>
      </c>
      <c r="G14" s="61">
        <f t="shared" si="1"/>
        <v>18</v>
      </c>
      <c r="H14" s="60">
        <f>VLOOKUP($A14,'Return Data'!$B$7:$R$2292,7,0)</f>
        <v>6.6927000000000003</v>
      </c>
      <c r="I14" s="61">
        <f t="shared" si="2"/>
        <v>18</v>
      </c>
      <c r="J14" s="60">
        <f>VLOOKUP($A14,'Return Data'!$B$7:$R$2292,8,0)</f>
        <v>6.3776000000000002</v>
      </c>
      <c r="K14" s="61">
        <f t="shared" si="3"/>
        <v>20</v>
      </c>
      <c r="L14" s="60">
        <f>VLOOKUP($A14,'Return Data'!$B$7:$R$2292,9,0)</f>
        <v>6.2446000000000002</v>
      </c>
      <c r="M14" s="61">
        <f t="shared" si="4"/>
        <v>17</v>
      </c>
      <c r="N14" s="60">
        <f>VLOOKUP($A14,'Return Data'!$B$7:$R$2292,10,0)</f>
        <v>6.7647000000000004</v>
      </c>
      <c r="O14" s="61">
        <f t="shared" si="5"/>
        <v>14</v>
      </c>
      <c r="P14" s="60">
        <f>VLOOKUP($A14,'Return Data'!$B$7:$R$2292,11,0)</f>
        <v>5.9904999999999999</v>
      </c>
      <c r="Q14" s="61">
        <f t="shared" si="6"/>
        <v>12</v>
      </c>
      <c r="R14" s="60">
        <f>VLOOKUP($A14,'Return Data'!$B$7:$R$2292,12,0)</f>
        <v>5.2763999999999998</v>
      </c>
      <c r="S14" s="61">
        <f t="shared" si="7"/>
        <v>14</v>
      </c>
      <c r="T14" s="60">
        <f>VLOOKUP($A14,'Return Data'!$B$7:$R$2292,13,0)</f>
        <v>5.0857000000000001</v>
      </c>
      <c r="U14" s="61">
        <f t="shared" si="8"/>
        <v>10</v>
      </c>
      <c r="V14" s="60">
        <f>VLOOKUP($A14,'Return Data'!$B$7:$R$2292,17,0)</f>
        <v>4.5315000000000003</v>
      </c>
      <c r="W14" s="61">
        <f t="shared" si="9"/>
        <v>10</v>
      </c>
      <c r="X14" s="60">
        <f>VLOOKUP($A14,'Return Data'!$B$7:$R$2292,14,0)</f>
        <v>5.1486999999999998</v>
      </c>
      <c r="Y14" s="61">
        <f t="shared" si="10"/>
        <v>5</v>
      </c>
      <c r="Z14" s="60">
        <f>VLOOKUP($A14,'Return Data'!$B$7:$R$2292,16,0)</f>
        <v>6.1093000000000002</v>
      </c>
      <c r="AA14" s="62">
        <f t="shared" si="11"/>
        <v>15</v>
      </c>
    </row>
    <row r="15" spans="1:27" x14ac:dyDescent="0.3">
      <c r="A15" s="58" t="s">
        <v>1372</v>
      </c>
      <c r="B15" s="59">
        <f>VLOOKUP($A15,'Return Data'!$B$7:$R$2292,3,0)</f>
        <v>44958</v>
      </c>
      <c r="C15" s="60">
        <f>VLOOKUP($A15,'Return Data'!$B$7:$R$2292,4,0)</f>
        <v>1150.1108999999999</v>
      </c>
      <c r="D15" s="60">
        <f>VLOOKUP($A15,'Return Data'!$B$7:$R$2292,5,0)</f>
        <v>9.8661999999999992</v>
      </c>
      <c r="E15" s="61">
        <f t="shared" si="0"/>
        <v>20</v>
      </c>
      <c r="F15" s="60">
        <f>VLOOKUP($A15,'Return Data'!$B$7:$R$2292,6,0)</f>
        <v>6.7222</v>
      </c>
      <c r="G15" s="61">
        <f t="shared" si="1"/>
        <v>13</v>
      </c>
      <c r="H15" s="60">
        <f>VLOOKUP($A15,'Return Data'!$B$7:$R$2292,7,0)</f>
        <v>7.1249000000000002</v>
      </c>
      <c r="I15" s="61">
        <f t="shared" si="2"/>
        <v>3</v>
      </c>
      <c r="J15" s="60">
        <f>VLOOKUP($A15,'Return Data'!$B$7:$R$2292,8,0)</f>
        <v>6.7534000000000001</v>
      </c>
      <c r="K15" s="61">
        <f t="shared" si="3"/>
        <v>6</v>
      </c>
      <c r="L15" s="60">
        <f>VLOOKUP($A15,'Return Data'!$B$7:$R$2292,9,0)</f>
        <v>6.2549999999999999</v>
      </c>
      <c r="M15" s="61">
        <f t="shared" si="4"/>
        <v>16</v>
      </c>
      <c r="N15" s="60">
        <f>VLOOKUP($A15,'Return Data'!$B$7:$R$2292,10,0)</f>
        <v>6.8234000000000004</v>
      </c>
      <c r="O15" s="61">
        <f t="shared" si="5"/>
        <v>8</v>
      </c>
      <c r="P15" s="60">
        <f>VLOOKUP($A15,'Return Data'!$B$7:$R$2292,11,0)</f>
        <v>6.0810000000000004</v>
      </c>
      <c r="Q15" s="61">
        <f t="shared" si="6"/>
        <v>6</v>
      </c>
      <c r="R15" s="60">
        <f>VLOOKUP($A15,'Return Data'!$B$7:$R$2292,12,0)</f>
        <v>5.3608000000000002</v>
      </c>
      <c r="S15" s="61">
        <f t="shared" si="7"/>
        <v>8</v>
      </c>
      <c r="T15" s="60">
        <f>VLOOKUP($A15,'Return Data'!$B$7:$R$2292,13,0)</f>
        <v>5.0822000000000003</v>
      </c>
      <c r="U15" s="61">
        <f t="shared" si="8"/>
        <v>11</v>
      </c>
      <c r="V15" s="60">
        <f>VLOOKUP($A15,'Return Data'!$B$7:$R$2292,17,0)</f>
        <v>4.4692999999999996</v>
      </c>
      <c r="W15" s="61">
        <f t="shared" si="9"/>
        <v>13</v>
      </c>
      <c r="X15" s="60"/>
      <c r="Y15" s="61"/>
      <c r="Z15" s="60">
        <f>VLOOKUP($A15,'Return Data'!$B$7:$R$2292,16,0)</f>
        <v>4.7545000000000002</v>
      </c>
      <c r="AA15" s="62">
        <f t="shared" si="11"/>
        <v>21</v>
      </c>
    </row>
    <row r="16" spans="1:27" x14ac:dyDescent="0.3">
      <c r="A16" s="58" t="s">
        <v>1375</v>
      </c>
      <c r="B16" s="59">
        <f>VLOOKUP($A16,'Return Data'!$B$7:$R$2292,3,0)</f>
        <v>44958</v>
      </c>
      <c r="C16" s="60">
        <f>VLOOKUP($A16,'Return Data'!$B$7:$R$2292,4,0)</f>
        <v>24.997499999999999</v>
      </c>
      <c r="D16" s="60">
        <f>VLOOKUP($A16,'Return Data'!$B$7:$R$2292,5,0)</f>
        <v>11.831</v>
      </c>
      <c r="E16" s="61">
        <f t="shared" si="0"/>
        <v>5</v>
      </c>
      <c r="F16" s="60">
        <f>VLOOKUP($A16,'Return Data'!$B$7:$R$2292,6,0)</f>
        <v>6.8691000000000004</v>
      </c>
      <c r="G16" s="61">
        <f t="shared" si="1"/>
        <v>8</v>
      </c>
      <c r="H16" s="60">
        <f>VLOOKUP($A16,'Return Data'!$B$7:$R$2292,7,0)</f>
        <v>6.8090000000000002</v>
      </c>
      <c r="I16" s="61">
        <f t="shared" si="2"/>
        <v>16</v>
      </c>
      <c r="J16" s="60">
        <f>VLOOKUP($A16,'Return Data'!$B$7:$R$2292,8,0)</f>
        <v>6.5557999999999996</v>
      </c>
      <c r="K16" s="61">
        <f t="shared" si="3"/>
        <v>15</v>
      </c>
      <c r="L16" s="60">
        <f>VLOOKUP($A16,'Return Data'!$B$7:$R$2292,9,0)</f>
        <v>6.5427999999999997</v>
      </c>
      <c r="M16" s="61">
        <f t="shared" si="4"/>
        <v>4</v>
      </c>
      <c r="N16" s="60">
        <f>VLOOKUP($A16,'Return Data'!$B$7:$R$2292,10,0)</f>
        <v>6.9554999999999998</v>
      </c>
      <c r="O16" s="61">
        <f t="shared" si="5"/>
        <v>3</v>
      </c>
      <c r="P16" s="60">
        <f>VLOOKUP($A16,'Return Data'!$B$7:$R$2292,11,0)</f>
        <v>6.1441999999999997</v>
      </c>
      <c r="Q16" s="61">
        <f t="shared" si="6"/>
        <v>5</v>
      </c>
      <c r="R16" s="60">
        <f>VLOOKUP($A16,'Return Data'!$B$7:$R$2292,12,0)</f>
        <v>5.5606999999999998</v>
      </c>
      <c r="S16" s="61">
        <f t="shared" si="7"/>
        <v>2</v>
      </c>
      <c r="T16" s="60">
        <f>VLOOKUP($A16,'Return Data'!$B$7:$R$2292,13,0)</f>
        <v>5.2987000000000002</v>
      </c>
      <c r="U16" s="61">
        <f t="shared" si="8"/>
        <v>3</v>
      </c>
      <c r="V16" s="60">
        <f>VLOOKUP($A16,'Return Data'!$B$7:$R$2292,17,0)</f>
        <v>4.9825999999999997</v>
      </c>
      <c r="W16" s="61">
        <f t="shared" si="9"/>
        <v>3</v>
      </c>
      <c r="X16" s="60">
        <f>VLOOKUP($A16,'Return Data'!$B$7:$R$2292,14,0)</f>
        <v>5.55</v>
      </c>
      <c r="Y16" s="61">
        <f t="shared" si="10"/>
        <v>3</v>
      </c>
      <c r="Z16" s="60">
        <f>VLOOKUP($A16,'Return Data'!$B$7:$R$2292,16,0)</f>
        <v>8.1034000000000006</v>
      </c>
      <c r="AA16" s="62">
        <f t="shared" si="11"/>
        <v>2</v>
      </c>
    </row>
    <row r="17" spans="1:27" x14ac:dyDescent="0.3">
      <c r="A17" s="58" t="s">
        <v>1377</v>
      </c>
      <c r="B17" s="59">
        <f>VLOOKUP($A17,'Return Data'!$B$7:$R$2292,3,0)</f>
        <v>44958</v>
      </c>
      <c r="C17" s="60">
        <f>VLOOKUP($A17,'Return Data'!$B$7:$R$2292,4,0)</f>
        <v>2468.7352000000001</v>
      </c>
      <c r="D17" s="60">
        <f>VLOOKUP($A17,'Return Data'!$B$7:$R$2292,5,0)</f>
        <v>10.373100000000001</v>
      </c>
      <c r="E17" s="61">
        <f t="shared" si="0"/>
        <v>15</v>
      </c>
      <c r="F17" s="60">
        <f>VLOOKUP($A17,'Return Data'!$B$7:$R$2292,6,0)</f>
        <v>6.4927999999999999</v>
      </c>
      <c r="G17" s="61">
        <f t="shared" si="1"/>
        <v>19</v>
      </c>
      <c r="H17" s="60">
        <f>VLOOKUP($A17,'Return Data'!$B$7:$R$2292,7,0)</f>
        <v>6.484</v>
      </c>
      <c r="I17" s="61">
        <f t="shared" si="2"/>
        <v>21</v>
      </c>
      <c r="J17" s="60">
        <f>VLOOKUP($A17,'Return Data'!$B$7:$R$2292,8,0)</f>
        <v>6.2454000000000001</v>
      </c>
      <c r="K17" s="61">
        <f t="shared" si="3"/>
        <v>21</v>
      </c>
      <c r="L17" s="60">
        <f>VLOOKUP($A17,'Return Data'!$B$7:$R$2292,9,0)</f>
        <v>6.0658000000000003</v>
      </c>
      <c r="M17" s="61">
        <f t="shared" si="4"/>
        <v>21</v>
      </c>
      <c r="N17" s="60">
        <f>VLOOKUP($A17,'Return Data'!$B$7:$R$2292,10,0)</f>
        <v>6.4901</v>
      </c>
      <c r="O17" s="61">
        <f t="shared" si="5"/>
        <v>21</v>
      </c>
      <c r="P17" s="60">
        <f>VLOOKUP($A17,'Return Data'!$B$7:$R$2292,11,0)</f>
        <v>6.0313999999999997</v>
      </c>
      <c r="Q17" s="61">
        <f t="shared" si="6"/>
        <v>10</v>
      </c>
      <c r="R17" s="60">
        <f>VLOOKUP($A17,'Return Data'!$B$7:$R$2292,12,0)</f>
        <v>5.3334999999999999</v>
      </c>
      <c r="S17" s="61">
        <f t="shared" si="7"/>
        <v>9</v>
      </c>
      <c r="T17" s="60">
        <f>VLOOKUP($A17,'Return Data'!$B$7:$R$2292,13,0)</f>
        <v>5.0499000000000001</v>
      </c>
      <c r="U17" s="61">
        <f t="shared" si="8"/>
        <v>15</v>
      </c>
      <c r="V17" s="60">
        <f>VLOOKUP($A17,'Return Data'!$B$7:$R$2292,17,0)</f>
        <v>4.6345000000000001</v>
      </c>
      <c r="W17" s="61">
        <f t="shared" si="9"/>
        <v>8</v>
      </c>
      <c r="X17" s="60">
        <f>VLOOKUP($A17,'Return Data'!$B$7:$R$2292,14,0)</f>
        <v>4.851</v>
      </c>
      <c r="Y17" s="61">
        <f t="shared" si="10"/>
        <v>10</v>
      </c>
      <c r="Z17" s="60">
        <f>VLOOKUP($A17,'Return Data'!$B$7:$R$2292,16,0)</f>
        <v>7.1794000000000002</v>
      </c>
      <c r="AA17" s="62">
        <f t="shared" si="11"/>
        <v>8</v>
      </c>
    </row>
    <row r="18" spans="1:27" x14ac:dyDescent="0.3">
      <c r="A18" s="58" t="s">
        <v>1378</v>
      </c>
      <c r="B18" s="59">
        <f>VLOOKUP($A18,'Return Data'!$B$7:$R$2292,3,0)</f>
        <v>44958</v>
      </c>
      <c r="C18" s="60">
        <f>VLOOKUP($A18,'Return Data'!$B$7:$R$2292,4,0)</f>
        <v>12.924799999999999</v>
      </c>
      <c r="D18" s="60">
        <f>VLOOKUP($A18,'Return Data'!$B$7:$R$2292,5,0)</f>
        <v>11.016999999999999</v>
      </c>
      <c r="E18" s="61">
        <f t="shared" si="0"/>
        <v>9</v>
      </c>
      <c r="F18" s="60">
        <f>VLOOKUP($A18,'Return Data'!$B$7:$R$2292,6,0)</f>
        <v>7.1234999999999999</v>
      </c>
      <c r="G18" s="61">
        <f t="shared" si="1"/>
        <v>3</v>
      </c>
      <c r="H18" s="60">
        <f>VLOOKUP($A18,'Return Data'!$B$7:$R$2292,7,0)</f>
        <v>7.1505000000000001</v>
      </c>
      <c r="I18" s="61">
        <f t="shared" si="2"/>
        <v>2</v>
      </c>
      <c r="J18" s="60">
        <f>VLOOKUP($A18,'Return Data'!$B$7:$R$2292,8,0)</f>
        <v>6.8358999999999996</v>
      </c>
      <c r="K18" s="61">
        <f t="shared" si="3"/>
        <v>3</v>
      </c>
      <c r="L18" s="60">
        <f>VLOOKUP($A18,'Return Data'!$B$7:$R$2292,9,0)</f>
        <v>6.2739000000000003</v>
      </c>
      <c r="M18" s="61">
        <f t="shared" si="4"/>
        <v>14</v>
      </c>
      <c r="N18" s="60">
        <f>VLOOKUP($A18,'Return Data'!$B$7:$R$2292,10,0)</f>
        <v>6.7716000000000003</v>
      </c>
      <c r="O18" s="61">
        <f t="shared" si="5"/>
        <v>13</v>
      </c>
      <c r="P18" s="60">
        <f>VLOOKUP($A18,'Return Data'!$B$7:$R$2292,11,0)</f>
        <v>5.8185000000000002</v>
      </c>
      <c r="Q18" s="61">
        <f t="shared" si="6"/>
        <v>20</v>
      </c>
      <c r="R18" s="60">
        <f>VLOOKUP($A18,'Return Data'!$B$7:$R$2292,12,0)</f>
        <v>5.0827</v>
      </c>
      <c r="S18" s="61">
        <f t="shared" si="7"/>
        <v>20</v>
      </c>
      <c r="T18" s="60">
        <f>VLOOKUP($A18,'Return Data'!$B$7:$R$2292,13,0)</f>
        <v>4.8895</v>
      </c>
      <c r="U18" s="61">
        <f t="shared" si="8"/>
        <v>18</v>
      </c>
      <c r="V18" s="60">
        <f>VLOOKUP($A18,'Return Data'!$B$7:$R$2292,17,0)</f>
        <v>4.2209000000000003</v>
      </c>
      <c r="W18" s="61">
        <f t="shared" si="9"/>
        <v>19</v>
      </c>
      <c r="X18" s="60">
        <f>VLOOKUP($A18,'Return Data'!$B$7:$R$2292,14,0)</f>
        <v>4.6154999999999999</v>
      </c>
      <c r="Y18" s="61">
        <f t="shared" si="10"/>
        <v>15</v>
      </c>
      <c r="Z18" s="60">
        <f>VLOOKUP($A18,'Return Data'!$B$7:$R$2292,16,0)</f>
        <v>5.8070000000000004</v>
      </c>
      <c r="AA18" s="62">
        <f t="shared" si="11"/>
        <v>17</v>
      </c>
    </row>
    <row r="19" spans="1:27" x14ac:dyDescent="0.3">
      <c r="A19" s="58" t="s">
        <v>1383</v>
      </c>
      <c r="B19" s="59">
        <f>VLOOKUP($A19,'Return Data'!$B$7:$R$2292,3,0)</f>
        <v>44958</v>
      </c>
      <c r="C19" s="60">
        <f>VLOOKUP($A19,'Return Data'!$B$7:$R$2292,4,0)</f>
        <v>2407.3825000000002</v>
      </c>
      <c r="D19" s="60">
        <f>VLOOKUP($A19,'Return Data'!$B$7:$R$2292,5,0)</f>
        <v>10.635999999999999</v>
      </c>
      <c r="E19" s="61">
        <f t="shared" si="0"/>
        <v>11</v>
      </c>
      <c r="F19" s="60">
        <f>VLOOKUP($A19,'Return Data'!$B$7:$R$2292,6,0)</f>
        <v>6.6402000000000001</v>
      </c>
      <c r="G19" s="61">
        <f t="shared" si="1"/>
        <v>15</v>
      </c>
      <c r="H19" s="60">
        <f>VLOOKUP($A19,'Return Data'!$B$7:$R$2292,7,0)</f>
        <v>6.9993999999999996</v>
      </c>
      <c r="I19" s="61">
        <f t="shared" si="2"/>
        <v>9</v>
      </c>
      <c r="J19" s="60">
        <f>VLOOKUP($A19,'Return Data'!$B$7:$R$2292,8,0)</f>
        <v>6.6134000000000004</v>
      </c>
      <c r="K19" s="61">
        <f t="shared" si="3"/>
        <v>11</v>
      </c>
      <c r="L19" s="60">
        <f>VLOOKUP($A19,'Return Data'!$B$7:$R$2292,9,0)</f>
        <v>6.3596000000000004</v>
      </c>
      <c r="M19" s="61">
        <f t="shared" si="4"/>
        <v>7</v>
      </c>
      <c r="N19" s="60">
        <f>VLOOKUP($A19,'Return Data'!$B$7:$R$2292,10,0)</f>
        <v>6.86</v>
      </c>
      <c r="O19" s="61">
        <f t="shared" si="5"/>
        <v>6</v>
      </c>
      <c r="P19" s="60">
        <f>VLOOKUP($A19,'Return Data'!$B$7:$R$2292,11,0)</f>
        <v>5.9255000000000004</v>
      </c>
      <c r="Q19" s="61">
        <f t="shared" si="6"/>
        <v>16</v>
      </c>
      <c r="R19" s="60">
        <f>VLOOKUP($A19,'Return Data'!$B$7:$R$2292,12,0)</f>
        <v>5.2359</v>
      </c>
      <c r="S19" s="61">
        <f t="shared" si="7"/>
        <v>16</v>
      </c>
      <c r="T19" s="60">
        <f>VLOOKUP($A19,'Return Data'!$B$7:$R$2292,13,0)</f>
        <v>5.0498000000000003</v>
      </c>
      <c r="U19" s="61">
        <f t="shared" si="8"/>
        <v>16</v>
      </c>
      <c r="V19" s="60">
        <f>VLOOKUP($A19,'Return Data'!$B$7:$R$2292,17,0)</f>
        <v>4.4307999999999996</v>
      </c>
      <c r="W19" s="61">
        <f t="shared" si="9"/>
        <v>16</v>
      </c>
      <c r="X19" s="60">
        <f>VLOOKUP($A19,'Return Data'!$B$7:$R$2292,14,0)</f>
        <v>4.7576000000000001</v>
      </c>
      <c r="Y19" s="61">
        <f t="shared" si="10"/>
        <v>12</v>
      </c>
      <c r="Z19" s="60">
        <f>VLOOKUP($A19,'Return Data'!$B$7:$R$2292,16,0)</f>
        <v>7.3304999999999998</v>
      </c>
      <c r="AA19" s="62">
        <f t="shared" si="11"/>
        <v>7</v>
      </c>
    </row>
    <row r="20" spans="1:27" x14ac:dyDescent="0.3">
      <c r="A20" s="58" t="s">
        <v>1387</v>
      </c>
      <c r="B20" s="59">
        <f>VLOOKUP($A20,'Return Data'!$B$7:$R$2292,3,0)</f>
        <v>44958</v>
      </c>
      <c r="C20" s="60">
        <f>VLOOKUP($A20,'Return Data'!$B$7:$R$2292,4,0)</f>
        <v>37.603700000000003</v>
      </c>
      <c r="D20" s="60">
        <f>VLOOKUP($A20,'Return Data'!$B$7:$R$2292,5,0)</f>
        <v>14.177</v>
      </c>
      <c r="E20" s="61">
        <f t="shared" si="0"/>
        <v>2</v>
      </c>
      <c r="F20" s="60">
        <f>VLOOKUP($A20,'Return Data'!$B$7:$R$2292,6,0)</f>
        <v>6.9370000000000003</v>
      </c>
      <c r="G20" s="61">
        <f t="shared" si="1"/>
        <v>4</v>
      </c>
      <c r="H20" s="60">
        <f>VLOOKUP($A20,'Return Data'!$B$7:$R$2292,7,0)</f>
        <v>7.0537000000000001</v>
      </c>
      <c r="I20" s="61">
        <f t="shared" si="2"/>
        <v>7</v>
      </c>
      <c r="J20" s="60">
        <f>VLOOKUP($A20,'Return Data'!$B$7:$R$2292,8,0)</f>
        <v>6.7286999999999999</v>
      </c>
      <c r="K20" s="61">
        <f t="shared" si="3"/>
        <v>9</v>
      </c>
      <c r="L20" s="60">
        <f>VLOOKUP($A20,'Return Data'!$B$7:$R$2292,9,0)</f>
        <v>6.1936999999999998</v>
      </c>
      <c r="M20" s="61">
        <f t="shared" si="4"/>
        <v>18</v>
      </c>
      <c r="N20" s="60">
        <f>VLOOKUP($A20,'Return Data'!$B$7:$R$2292,10,0)</f>
        <v>6.7218999999999998</v>
      </c>
      <c r="O20" s="61">
        <f t="shared" si="5"/>
        <v>16</v>
      </c>
      <c r="P20" s="60">
        <f>VLOOKUP($A20,'Return Data'!$B$7:$R$2292,11,0)</f>
        <v>5.9458000000000002</v>
      </c>
      <c r="Q20" s="61">
        <f t="shared" si="6"/>
        <v>14</v>
      </c>
      <c r="R20" s="60">
        <f>VLOOKUP($A20,'Return Data'!$B$7:$R$2292,12,0)</f>
        <v>5.2930000000000001</v>
      </c>
      <c r="S20" s="61">
        <f t="shared" si="7"/>
        <v>12</v>
      </c>
      <c r="T20" s="60">
        <f>VLOOKUP($A20,'Return Data'!$B$7:$R$2292,13,0)</f>
        <v>5.1340000000000003</v>
      </c>
      <c r="U20" s="61">
        <f t="shared" si="8"/>
        <v>9</v>
      </c>
      <c r="V20" s="60">
        <f>VLOOKUP($A20,'Return Data'!$B$7:$R$2292,17,0)</f>
        <v>4.4775</v>
      </c>
      <c r="W20" s="61">
        <f t="shared" si="9"/>
        <v>12</v>
      </c>
      <c r="X20" s="60">
        <f>VLOOKUP($A20,'Return Data'!$B$7:$R$2292,14,0)</f>
        <v>4.9470000000000001</v>
      </c>
      <c r="Y20" s="61">
        <f t="shared" si="10"/>
        <v>7</v>
      </c>
      <c r="Z20" s="60">
        <f>VLOOKUP($A20,'Return Data'!$B$7:$R$2292,16,0)</f>
        <v>7.4077000000000002</v>
      </c>
      <c r="AA20" s="62">
        <f t="shared" si="11"/>
        <v>5</v>
      </c>
    </row>
    <row r="21" spans="1:27" x14ac:dyDescent="0.3">
      <c r="A21" s="58" t="s">
        <v>1389</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1390</v>
      </c>
      <c r="B22" s="59">
        <f>VLOOKUP($A22,'Return Data'!$B$7:$R$2292,3,0)</f>
        <v>44958</v>
      </c>
      <c r="C22" s="60">
        <f>VLOOKUP($A22,'Return Data'!$B$7:$R$2292,4,0)</f>
        <v>1141.0368000000001</v>
      </c>
      <c r="D22" s="60">
        <f>VLOOKUP($A22,'Return Data'!$B$7:$R$2292,5,0)</f>
        <v>6.2964000000000002</v>
      </c>
      <c r="E22" s="61">
        <f t="shared" si="0"/>
        <v>22</v>
      </c>
      <c r="F22" s="60">
        <f>VLOOKUP($A22,'Return Data'!$B$7:$R$2292,6,0)</f>
        <v>6.1790000000000003</v>
      </c>
      <c r="G22" s="61">
        <f t="shared" si="1"/>
        <v>22</v>
      </c>
      <c r="H22" s="60">
        <f>VLOOKUP($A22,'Return Data'!$B$7:$R$2292,7,0)</f>
        <v>6.2274000000000003</v>
      </c>
      <c r="I22" s="61">
        <f t="shared" si="2"/>
        <v>22</v>
      </c>
      <c r="J22" s="60">
        <f>VLOOKUP($A22,'Return Data'!$B$7:$R$2292,8,0)</f>
        <v>5.9184999999999999</v>
      </c>
      <c r="K22" s="61">
        <f t="shared" si="3"/>
        <v>22</v>
      </c>
      <c r="L22" s="60">
        <f>VLOOKUP($A22,'Return Data'!$B$7:$R$2292,9,0)</f>
        <v>6.0712999999999999</v>
      </c>
      <c r="M22" s="61">
        <f t="shared" si="4"/>
        <v>20</v>
      </c>
      <c r="N22" s="60">
        <f>VLOOKUP($A22,'Return Data'!$B$7:$R$2292,10,0)</f>
        <v>6.1393000000000004</v>
      </c>
      <c r="O22" s="61">
        <f t="shared" si="5"/>
        <v>22</v>
      </c>
      <c r="P22" s="60">
        <f>VLOOKUP($A22,'Return Data'!$B$7:$R$2292,11,0)</f>
        <v>5.5757000000000003</v>
      </c>
      <c r="Q22" s="61">
        <f t="shared" si="6"/>
        <v>22</v>
      </c>
      <c r="R22" s="60">
        <f>VLOOKUP($A22,'Return Data'!$B$7:$R$2292,12,0)</f>
        <v>5.0180999999999996</v>
      </c>
      <c r="S22" s="61">
        <f t="shared" si="7"/>
        <v>22</v>
      </c>
      <c r="T22" s="60">
        <f>VLOOKUP($A22,'Return Data'!$B$7:$R$2292,13,0)</f>
        <v>4.7557</v>
      </c>
      <c r="U22" s="61">
        <f t="shared" si="8"/>
        <v>22</v>
      </c>
      <c r="V22" s="60">
        <f>VLOOKUP($A22,'Return Data'!$B$7:$R$2292,17,0)</f>
        <v>4.0597000000000003</v>
      </c>
      <c r="W22" s="61">
        <f t="shared" si="9"/>
        <v>21</v>
      </c>
      <c r="X22" s="60"/>
      <c r="Y22" s="61"/>
      <c r="Z22" s="60">
        <f>VLOOKUP($A22,'Return Data'!$B$7:$R$2292,16,0)</f>
        <v>4.2313999999999998</v>
      </c>
      <c r="AA22" s="62">
        <f t="shared" si="11"/>
        <v>23</v>
      </c>
    </row>
    <row r="23" spans="1:27" x14ac:dyDescent="0.3">
      <c r="A23" s="58" t="s">
        <v>1392</v>
      </c>
      <c r="B23" s="59">
        <f>VLOOKUP($A23,'Return Data'!$B$7:$R$2292,3,0)</f>
        <v>44958</v>
      </c>
      <c r="C23" s="60">
        <f>VLOOKUP($A23,'Return Data'!$B$7:$R$2292,4,0)</f>
        <v>1178.8332</v>
      </c>
      <c r="D23" s="60">
        <f>VLOOKUP($A23,'Return Data'!$B$7:$R$2292,5,0)</f>
        <v>11.128299999999999</v>
      </c>
      <c r="E23" s="61">
        <f t="shared" si="0"/>
        <v>8</v>
      </c>
      <c r="F23" s="60">
        <f>VLOOKUP($A23,'Return Data'!$B$7:$R$2292,6,0)</f>
        <v>6.8033000000000001</v>
      </c>
      <c r="G23" s="61">
        <f t="shared" si="1"/>
        <v>9</v>
      </c>
      <c r="H23" s="60">
        <f>VLOOKUP($A23,'Return Data'!$B$7:$R$2292,7,0)</f>
        <v>6.9298000000000002</v>
      </c>
      <c r="I23" s="61">
        <f t="shared" si="2"/>
        <v>12</v>
      </c>
      <c r="J23" s="60">
        <f>VLOOKUP($A23,'Return Data'!$B$7:$R$2292,8,0)</f>
        <v>6.5518000000000001</v>
      </c>
      <c r="K23" s="61">
        <f t="shared" si="3"/>
        <v>16</v>
      </c>
      <c r="L23" s="60">
        <f>VLOOKUP($A23,'Return Data'!$B$7:$R$2292,9,0)</f>
        <v>6.2759</v>
      </c>
      <c r="M23" s="61">
        <f t="shared" si="4"/>
        <v>13</v>
      </c>
      <c r="N23" s="60">
        <f>VLOOKUP($A23,'Return Data'!$B$7:$R$2292,10,0)</f>
        <v>6.7290000000000001</v>
      </c>
      <c r="O23" s="61">
        <f t="shared" si="5"/>
        <v>15</v>
      </c>
      <c r="P23" s="60">
        <f>VLOOKUP($A23,'Return Data'!$B$7:$R$2292,11,0)</f>
        <v>6.0650000000000004</v>
      </c>
      <c r="Q23" s="61">
        <f t="shared" si="6"/>
        <v>8</v>
      </c>
      <c r="R23" s="60">
        <f>VLOOKUP($A23,'Return Data'!$B$7:$R$2292,12,0)</f>
        <v>5.3272000000000004</v>
      </c>
      <c r="S23" s="61">
        <f t="shared" si="7"/>
        <v>10</v>
      </c>
      <c r="T23" s="60">
        <f>VLOOKUP($A23,'Return Data'!$B$7:$R$2292,13,0)</f>
        <v>5.0730000000000004</v>
      </c>
      <c r="U23" s="61">
        <f t="shared" si="8"/>
        <v>12</v>
      </c>
      <c r="V23" s="60">
        <f>VLOOKUP($A23,'Return Data'!$B$7:$R$2292,17,0)</f>
        <v>4.4554</v>
      </c>
      <c r="W23" s="61">
        <f t="shared" si="9"/>
        <v>14</v>
      </c>
      <c r="X23" s="60"/>
      <c r="Y23" s="61"/>
      <c r="Z23" s="60">
        <f>VLOOKUP($A23,'Return Data'!$B$7:$R$2292,16,0)</f>
        <v>5.1185</v>
      </c>
      <c r="AA23" s="62">
        <f t="shared" si="11"/>
        <v>19</v>
      </c>
    </row>
    <row r="24" spans="1:27" x14ac:dyDescent="0.3">
      <c r="A24" s="58" t="s">
        <v>1394</v>
      </c>
      <c r="B24" s="59">
        <f>VLOOKUP($A24,'Return Data'!$B$7:$R$2292,3,0)</f>
        <v>44958</v>
      </c>
      <c r="C24" s="60">
        <f>VLOOKUP($A24,'Return Data'!$B$7:$R$2292,4,0)</f>
        <v>14.940300000000001</v>
      </c>
      <c r="D24" s="60">
        <f>VLOOKUP($A24,'Return Data'!$B$7:$R$2292,5,0)</f>
        <v>4.6424000000000003</v>
      </c>
      <c r="E24" s="61">
        <f t="shared" si="0"/>
        <v>23</v>
      </c>
      <c r="F24" s="60">
        <f>VLOOKUP($A24,'Return Data'!$B$7:$R$2292,6,0)</f>
        <v>4.6448</v>
      </c>
      <c r="G24" s="61">
        <f t="shared" si="1"/>
        <v>23</v>
      </c>
      <c r="H24" s="60">
        <f>VLOOKUP($A24,'Return Data'!$B$7:$R$2292,7,0)</f>
        <v>4.6459000000000001</v>
      </c>
      <c r="I24" s="61">
        <f t="shared" si="2"/>
        <v>23</v>
      </c>
      <c r="J24" s="60">
        <f>VLOOKUP($A24,'Return Data'!$B$7:$R$2292,8,0)</f>
        <v>4.7201000000000004</v>
      </c>
      <c r="K24" s="61">
        <f t="shared" si="3"/>
        <v>23</v>
      </c>
      <c r="L24" s="60">
        <f>VLOOKUP($A24,'Return Data'!$B$7:$R$2292,9,0)</f>
        <v>5.1767000000000003</v>
      </c>
      <c r="M24" s="61">
        <f t="shared" si="4"/>
        <v>23</v>
      </c>
      <c r="N24" s="60">
        <f>VLOOKUP($A24,'Return Data'!$B$7:$R$2292,10,0)</f>
        <v>5.6642000000000001</v>
      </c>
      <c r="O24" s="61">
        <f t="shared" si="5"/>
        <v>23</v>
      </c>
      <c r="P24" s="60">
        <f>VLOOKUP($A24,'Return Data'!$B$7:$R$2292,11,0)</f>
        <v>5.2624000000000004</v>
      </c>
      <c r="Q24" s="61">
        <f t="shared" si="6"/>
        <v>23</v>
      </c>
      <c r="R24" s="60">
        <f>VLOOKUP($A24,'Return Data'!$B$7:$R$2292,12,0)</f>
        <v>4.5631000000000004</v>
      </c>
      <c r="S24" s="61">
        <f t="shared" si="7"/>
        <v>23</v>
      </c>
      <c r="T24" s="60">
        <f>VLOOKUP($A24,'Return Data'!$B$7:$R$2292,13,0)</f>
        <v>4.3463000000000003</v>
      </c>
      <c r="U24" s="61">
        <f t="shared" si="8"/>
        <v>23</v>
      </c>
      <c r="V24" s="60">
        <f>VLOOKUP($A24,'Return Data'!$B$7:$R$2292,17,0)</f>
        <v>3.7702</v>
      </c>
      <c r="W24" s="61">
        <f t="shared" si="9"/>
        <v>23</v>
      </c>
      <c r="X24" s="60">
        <f>VLOOKUP($A24,'Return Data'!$B$7:$R$2292,14,0)</f>
        <v>3.8913000000000002</v>
      </c>
      <c r="Y24" s="61">
        <f t="shared" si="10"/>
        <v>20</v>
      </c>
      <c r="Z24" s="60">
        <f>VLOOKUP($A24,'Return Data'!$B$7:$R$2292,16,0)</f>
        <v>4.3583999999999996</v>
      </c>
      <c r="AA24" s="62">
        <f t="shared" si="11"/>
        <v>22</v>
      </c>
    </row>
    <row r="25" spans="1:27" x14ac:dyDescent="0.3">
      <c r="A25" s="58" t="s">
        <v>1397</v>
      </c>
      <c r="B25" s="59">
        <f>VLOOKUP($A25,'Return Data'!$B$7:$R$2292,3,0)</f>
        <v>44958</v>
      </c>
      <c r="C25" s="60">
        <f>VLOOKUP($A25,'Return Data'!$B$7:$R$2292,4,0)</f>
        <v>3696.4452000000001</v>
      </c>
      <c r="D25" s="60">
        <f>VLOOKUP($A25,'Return Data'!$B$7:$R$2292,5,0)</f>
        <v>10.536</v>
      </c>
      <c r="E25" s="61">
        <f t="shared" si="0"/>
        <v>13</v>
      </c>
      <c r="F25" s="60">
        <f>VLOOKUP($A25,'Return Data'!$B$7:$R$2292,6,0)</f>
        <v>6.6182999999999996</v>
      </c>
      <c r="G25" s="61">
        <f t="shared" si="1"/>
        <v>17</v>
      </c>
      <c r="H25" s="60">
        <f>VLOOKUP($A25,'Return Data'!$B$7:$R$2292,7,0)</f>
        <v>7.0007000000000001</v>
      </c>
      <c r="I25" s="61">
        <f t="shared" si="2"/>
        <v>8</v>
      </c>
      <c r="J25" s="60">
        <f>VLOOKUP($A25,'Return Data'!$B$7:$R$2292,8,0)</f>
        <v>6.8285</v>
      </c>
      <c r="K25" s="61">
        <f t="shared" si="3"/>
        <v>4</v>
      </c>
      <c r="L25" s="60">
        <f>VLOOKUP($A25,'Return Data'!$B$7:$R$2292,9,0)</f>
        <v>6.4793000000000003</v>
      </c>
      <c r="M25" s="61">
        <f t="shared" si="4"/>
        <v>5</v>
      </c>
      <c r="N25" s="60">
        <f>VLOOKUP($A25,'Return Data'!$B$7:$R$2292,10,0)</f>
        <v>7.0693000000000001</v>
      </c>
      <c r="O25" s="61">
        <f t="shared" si="5"/>
        <v>1</v>
      </c>
      <c r="P25" s="60">
        <f>VLOOKUP($A25,'Return Data'!$B$7:$R$2292,11,0)</f>
        <v>6.3319999999999999</v>
      </c>
      <c r="Q25" s="61">
        <f t="shared" si="6"/>
        <v>1</v>
      </c>
      <c r="R25" s="60">
        <f>VLOOKUP($A25,'Return Data'!$B$7:$R$2292,12,0)</f>
        <v>5.7571000000000003</v>
      </c>
      <c r="S25" s="61">
        <f t="shared" si="7"/>
        <v>1</v>
      </c>
      <c r="T25" s="60">
        <f>VLOOKUP($A25,'Return Data'!$B$7:$R$2292,13,0)</f>
        <v>5.5819999999999999</v>
      </c>
      <c r="U25" s="61">
        <f t="shared" si="8"/>
        <v>1</v>
      </c>
      <c r="V25" s="60">
        <f>VLOOKUP($A25,'Return Data'!$B$7:$R$2292,17,0)</f>
        <v>7.2005999999999997</v>
      </c>
      <c r="W25" s="61">
        <f t="shared" si="9"/>
        <v>1</v>
      </c>
      <c r="X25" s="60">
        <f>VLOOKUP($A25,'Return Data'!$B$7:$R$2292,14,0)</f>
        <v>6.5171999999999999</v>
      </c>
      <c r="Y25" s="61">
        <f t="shared" si="10"/>
        <v>1</v>
      </c>
      <c r="Z25" s="60">
        <f>VLOOKUP($A25,'Return Data'!$B$7:$R$2292,16,0)</f>
        <v>7.0750999999999999</v>
      </c>
      <c r="AA25" s="62">
        <f t="shared" si="11"/>
        <v>10</v>
      </c>
    </row>
    <row r="26" spans="1:27" x14ac:dyDescent="0.3">
      <c r="A26" s="58" t="s">
        <v>1894</v>
      </c>
      <c r="B26" s="59">
        <f>VLOOKUP($A26,'Return Data'!$B$7:$R$2292,3,0)</f>
        <v>44958</v>
      </c>
      <c r="C26" s="60">
        <f>VLOOKUP($A26,'Return Data'!$B$7:$R$2292,4,0)</f>
        <v>29.916499999999999</v>
      </c>
      <c r="D26" s="60">
        <f>VLOOKUP($A26,'Return Data'!$B$7:$R$2292,5,0)</f>
        <v>11.9605</v>
      </c>
      <c r="E26" s="61">
        <f t="shared" si="0"/>
        <v>4</v>
      </c>
      <c r="F26" s="60">
        <f>VLOOKUP($A26,'Return Data'!$B$7:$R$2292,6,0)</f>
        <v>7.1566000000000001</v>
      </c>
      <c r="G26" s="61">
        <f t="shared" si="1"/>
        <v>2</v>
      </c>
      <c r="H26" s="60">
        <f>VLOOKUP($A26,'Return Data'!$B$7:$R$2292,7,0)</f>
        <v>7.1208999999999998</v>
      </c>
      <c r="I26" s="61">
        <f t="shared" si="2"/>
        <v>4</v>
      </c>
      <c r="J26" s="60">
        <f>VLOOKUP($A26,'Return Data'!$B$7:$R$2292,8,0)</f>
        <v>6.6050000000000004</v>
      </c>
      <c r="K26" s="61">
        <f t="shared" si="3"/>
        <v>12</v>
      </c>
      <c r="L26" s="60">
        <f>VLOOKUP($A26,'Return Data'!$B$7:$R$2292,9,0)</f>
        <v>6.3434999999999997</v>
      </c>
      <c r="M26" s="61">
        <f t="shared" si="4"/>
        <v>9</v>
      </c>
      <c r="N26" s="60">
        <f>VLOOKUP($A26,'Return Data'!$B$7:$R$2292,10,0)</f>
        <v>6.7009999999999996</v>
      </c>
      <c r="O26" s="61">
        <f t="shared" si="5"/>
        <v>17</v>
      </c>
      <c r="P26" s="60">
        <f>VLOOKUP($A26,'Return Data'!$B$7:$R$2292,11,0)</f>
        <v>6.0556000000000001</v>
      </c>
      <c r="Q26" s="61">
        <f t="shared" si="6"/>
        <v>9</v>
      </c>
      <c r="R26" s="60">
        <f>VLOOKUP($A26,'Return Data'!$B$7:$R$2292,12,0)</f>
        <v>5.3727999999999998</v>
      </c>
      <c r="S26" s="61">
        <f t="shared" si="7"/>
        <v>7</v>
      </c>
      <c r="T26" s="60">
        <f>VLOOKUP($A26,'Return Data'!$B$7:$R$2292,13,0)</f>
        <v>5.1791</v>
      </c>
      <c r="U26" s="61">
        <f t="shared" si="8"/>
        <v>7</v>
      </c>
      <c r="V26" s="60">
        <f>VLOOKUP($A26,'Return Data'!$B$7:$R$2292,17,0)</f>
        <v>4.5095999999999998</v>
      </c>
      <c r="W26" s="61">
        <f t="shared" si="9"/>
        <v>11</v>
      </c>
      <c r="X26" s="60">
        <f>VLOOKUP($A26,'Return Data'!$B$7:$R$2292,14,0)</f>
        <v>4.9330999999999996</v>
      </c>
      <c r="Y26" s="61">
        <f t="shared" si="10"/>
        <v>8</v>
      </c>
      <c r="Z26" s="60">
        <f>VLOOKUP($A26,'Return Data'!$B$7:$R$2292,16,0)</f>
        <v>8.1060999999999996</v>
      </c>
      <c r="AA26" s="62">
        <f t="shared" si="11"/>
        <v>1</v>
      </c>
    </row>
    <row r="27" spans="1:27" x14ac:dyDescent="0.3">
      <c r="A27" s="58" t="s">
        <v>1400</v>
      </c>
      <c r="B27" s="59">
        <f>VLOOKUP($A27,'Return Data'!$B$7:$R$2292,3,0)</f>
        <v>44958</v>
      </c>
      <c r="C27" s="60">
        <f>VLOOKUP($A27,'Return Data'!$B$7:$R$2292,4,0)</f>
        <v>5099.5380999999998</v>
      </c>
      <c r="D27" s="60">
        <f>VLOOKUP($A27,'Return Data'!$B$7:$R$2292,5,0)</f>
        <v>10.5747</v>
      </c>
      <c r="E27" s="61">
        <f t="shared" si="0"/>
        <v>12</v>
      </c>
      <c r="F27" s="60">
        <f>VLOOKUP($A27,'Return Data'!$B$7:$R$2292,6,0)</f>
        <v>6.6455000000000002</v>
      </c>
      <c r="G27" s="61">
        <f t="shared" si="1"/>
        <v>14</v>
      </c>
      <c r="H27" s="60">
        <f>VLOOKUP($A27,'Return Data'!$B$7:$R$2292,7,0)</f>
        <v>6.7199</v>
      </c>
      <c r="I27" s="61">
        <f t="shared" si="2"/>
        <v>17</v>
      </c>
      <c r="J27" s="60">
        <f>VLOOKUP($A27,'Return Data'!$B$7:$R$2292,8,0)</f>
        <v>6.5321999999999996</v>
      </c>
      <c r="K27" s="61">
        <f t="shared" si="3"/>
        <v>18</v>
      </c>
      <c r="L27" s="60">
        <f>VLOOKUP($A27,'Return Data'!$B$7:$R$2292,9,0)</f>
        <v>6.2868000000000004</v>
      </c>
      <c r="M27" s="61">
        <f t="shared" si="4"/>
        <v>12</v>
      </c>
      <c r="N27" s="60">
        <f>VLOOKUP($A27,'Return Data'!$B$7:$R$2292,10,0)</f>
        <v>6.8010999999999999</v>
      </c>
      <c r="O27" s="61">
        <f t="shared" si="5"/>
        <v>10</v>
      </c>
      <c r="P27" s="60">
        <f>VLOOKUP($A27,'Return Data'!$B$7:$R$2292,11,0)</f>
        <v>5.8940000000000001</v>
      </c>
      <c r="Q27" s="61">
        <f t="shared" si="6"/>
        <v>17</v>
      </c>
      <c r="R27" s="60">
        <f>VLOOKUP($A27,'Return Data'!$B$7:$R$2292,12,0)</f>
        <v>5.093</v>
      </c>
      <c r="S27" s="61">
        <f t="shared" si="7"/>
        <v>19</v>
      </c>
      <c r="T27" s="60">
        <f>VLOOKUP($A27,'Return Data'!$B$7:$R$2292,13,0)</f>
        <v>4.8959999999999999</v>
      </c>
      <c r="U27" s="61">
        <f t="shared" si="8"/>
        <v>17</v>
      </c>
      <c r="V27" s="60">
        <f>VLOOKUP($A27,'Return Data'!$B$7:$R$2292,17,0)</f>
        <v>4.3030999999999997</v>
      </c>
      <c r="W27" s="61">
        <f t="shared" si="9"/>
        <v>18</v>
      </c>
      <c r="X27" s="60">
        <f>VLOOKUP($A27,'Return Data'!$B$7:$R$2292,14,0)</f>
        <v>4.7481999999999998</v>
      </c>
      <c r="Y27" s="61">
        <f t="shared" si="10"/>
        <v>13</v>
      </c>
      <c r="Z27" s="60">
        <f>VLOOKUP($A27,'Return Data'!$B$7:$R$2292,16,0)</f>
        <v>7.1547000000000001</v>
      </c>
      <c r="AA27" s="62">
        <f t="shared" si="11"/>
        <v>9</v>
      </c>
    </row>
    <row r="28" spans="1:27" x14ac:dyDescent="0.3">
      <c r="A28" s="58" t="s">
        <v>1873</v>
      </c>
      <c r="B28" s="59">
        <f>VLOOKUP($A28,'Return Data'!$B$7:$R$2292,3,0)</f>
        <v>44958</v>
      </c>
      <c r="C28" s="60">
        <f>VLOOKUP($A28,'Return Data'!$B$7:$R$2292,4,0)</f>
        <v>2449.8062</v>
      </c>
      <c r="D28" s="60">
        <f>VLOOKUP($A28,'Return Data'!$B$7:$R$2292,5,0)</f>
        <v>10.020899999999999</v>
      </c>
      <c r="E28" s="61">
        <f t="shared" si="0"/>
        <v>17</v>
      </c>
      <c r="F28" s="60">
        <f>VLOOKUP($A28,'Return Data'!$B$7:$R$2292,6,0)</f>
        <v>6.8937999999999997</v>
      </c>
      <c r="G28" s="61">
        <f t="shared" si="1"/>
        <v>7</v>
      </c>
      <c r="H28" s="60">
        <f>VLOOKUP($A28,'Return Data'!$B$7:$R$2292,7,0)</f>
        <v>7.0568</v>
      </c>
      <c r="I28" s="61">
        <f t="shared" si="2"/>
        <v>6</v>
      </c>
      <c r="J28" s="60">
        <f>VLOOKUP($A28,'Return Data'!$B$7:$R$2292,8,0)</f>
        <v>6.9791999999999996</v>
      </c>
      <c r="K28" s="61">
        <f t="shared" si="3"/>
        <v>1</v>
      </c>
      <c r="L28" s="60">
        <f>VLOOKUP($A28,'Return Data'!$B$7:$R$2292,9,0)</f>
        <v>6.5696000000000003</v>
      </c>
      <c r="M28" s="61">
        <f t="shared" si="4"/>
        <v>2</v>
      </c>
      <c r="N28" s="60">
        <f>VLOOKUP($A28,'Return Data'!$B$7:$R$2292,10,0)</f>
        <v>6.8497000000000003</v>
      </c>
      <c r="O28" s="61">
        <f t="shared" si="5"/>
        <v>7</v>
      </c>
      <c r="P28" s="60">
        <f>VLOOKUP($A28,'Return Data'!$B$7:$R$2292,11,0)</f>
        <v>6.1596000000000002</v>
      </c>
      <c r="Q28" s="61">
        <f t="shared" si="6"/>
        <v>4</v>
      </c>
      <c r="R28" s="60">
        <f>VLOOKUP($A28,'Return Data'!$B$7:$R$2292,12,0)</f>
        <v>5.5227000000000004</v>
      </c>
      <c r="S28" s="61">
        <f t="shared" si="7"/>
        <v>3</v>
      </c>
      <c r="T28" s="60">
        <f>VLOOKUP($A28,'Return Data'!$B$7:$R$2292,13,0)</f>
        <v>5.2422000000000004</v>
      </c>
      <c r="U28" s="61">
        <f t="shared" si="8"/>
        <v>5</v>
      </c>
      <c r="V28" s="60">
        <f>VLOOKUP($A28,'Return Data'!$B$7:$R$2292,17,0)</f>
        <v>4.4337999999999997</v>
      </c>
      <c r="W28" s="61">
        <f t="shared" si="9"/>
        <v>15</v>
      </c>
      <c r="X28" s="60">
        <f>VLOOKUP($A28,'Return Data'!$B$7:$R$2292,14,0)</f>
        <v>4.4800000000000004</v>
      </c>
      <c r="Y28" s="61">
        <f t="shared" si="10"/>
        <v>16</v>
      </c>
      <c r="Z28" s="60">
        <f>VLOOKUP($A28,'Return Data'!$B$7:$R$2292,16,0)</f>
        <v>6.5953999999999997</v>
      </c>
      <c r="AA28" s="62">
        <f t="shared" si="11"/>
        <v>13</v>
      </c>
    </row>
    <row r="29" spans="1:27" x14ac:dyDescent="0.3">
      <c r="A29" s="58" t="s">
        <v>1404</v>
      </c>
      <c r="B29" s="59">
        <f>VLOOKUP($A29,'Return Data'!$B$7:$R$2292,3,0)</f>
        <v>44958</v>
      </c>
      <c r="C29" s="60">
        <f>VLOOKUP($A29,'Return Data'!$B$7:$R$2292,4,0)</f>
        <v>12.4297</v>
      </c>
      <c r="D29" s="60">
        <f>VLOOKUP($A29,'Return Data'!$B$7:$R$2292,5,0)</f>
        <v>11.456</v>
      </c>
      <c r="E29" s="61">
        <f t="shared" si="0"/>
        <v>7</v>
      </c>
      <c r="F29" s="60">
        <f>VLOOKUP($A29,'Return Data'!$B$7:$R$2292,6,0)</f>
        <v>6.7602000000000002</v>
      </c>
      <c r="G29" s="61">
        <f t="shared" si="1"/>
        <v>11</v>
      </c>
      <c r="H29" s="60">
        <f>VLOOKUP($A29,'Return Data'!$B$7:$R$2292,7,0)</f>
        <v>6.8888999999999996</v>
      </c>
      <c r="I29" s="61">
        <f t="shared" si="2"/>
        <v>14</v>
      </c>
      <c r="J29" s="60">
        <f>VLOOKUP($A29,'Return Data'!$B$7:$R$2292,8,0)</f>
        <v>6.7294</v>
      </c>
      <c r="K29" s="61">
        <f t="shared" si="3"/>
        <v>8</v>
      </c>
      <c r="L29" s="60">
        <f>VLOOKUP($A29,'Return Data'!$B$7:$R$2292,9,0)</f>
        <v>6.3632999999999997</v>
      </c>
      <c r="M29" s="61">
        <f t="shared" si="4"/>
        <v>6</v>
      </c>
      <c r="N29" s="60">
        <f>VLOOKUP($A29,'Return Data'!$B$7:$R$2292,10,0)</f>
        <v>6.7949999999999999</v>
      </c>
      <c r="O29" s="61">
        <f t="shared" si="5"/>
        <v>11</v>
      </c>
      <c r="P29" s="60">
        <f>VLOOKUP($A29,'Return Data'!$B$7:$R$2292,11,0)</f>
        <v>6.0692000000000004</v>
      </c>
      <c r="Q29" s="61">
        <f t="shared" si="6"/>
        <v>7</v>
      </c>
      <c r="R29" s="60">
        <f>VLOOKUP($A29,'Return Data'!$B$7:$R$2292,12,0)</f>
        <v>5.3837000000000002</v>
      </c>
      <c r="S29" s="61">
        <f t="shared" si="7"/>
        <v>6</v>
      </c>
      <c r="T29" s="60">
        <f>VLOOKUP($A29,'Return Data'!$B$7:$R$2292,13,0)</f>
        <v>5.1573000000000002</v>
      </c>
      <c r="U29" s="61">
        <f t="shared" si="8"/>
        <v>8</v>
      </c>
      <c r="V29" s="60">
        <f>VLOOKUP($A29,'Return Data'!$B$7:$R$2292,17,0)</f>
        <v>4.5994999999999999</v>
      </c>
      <c r="W29" s="61">
        <f t="shared" si="9"/>
        <v>9</v>
      </c>
      <c r="X29" s="60">
        <f>VLOOKUP($A29,'Return Data'!$B$7:$R$2292,14,0)</f>
        <v>4.8525999999999998</v>
      </c>
      <c r="Y29" s="61">
        <f t="shared" si="10"/>
        <v>9</v>
      </c>
      <c r="Z29" s="60">
        <f>VLOOKUP($A29,'Return Data'!$B$7:$R$2292,16,0)</f>
        <v>5.5452000000000004</v>
      </c>
      <c r="AA29" s="62">
        <f t="shared" si="11"/>
        <v>18</v>
      </c>
    </row>
    <row r="30" spans="1:27" x14ac:dyDescent="0.3">
      <c r="A30" s="58" t="s">
        <v>1406</v>
      </c>
      <c r="B30" s="59">
        <f>VLOOKUP($A30,'Return Data'!$B$7:$R$2292,3,0)</f>
        <v>44958</v>
      </c>
      <c r="C30" s="60">
        <f>VLOOKUP($A30,'Return Data'!$B$7:$R$2292,4,0)</f>
        <v>3802.8656000000001</v>
      </c>
      <c r="D30" s="60">
        <f>VLOOKUP($A30,'Return Data'!$B$7:$R$2292,5,0)</f>
        <v>10.699199999999999</v>
      </c>
      <c r="E30" s="61">
        <f t="shared" si="0"/>
        <v>10</v>
      </c>
      <c r="F30" s="60">
        <f>VLOOKUP($A30,'Return Data'!$B$7:$R$2292,6,0)</f>
        <v>6.4753999999999996</v>
      </c>
      <c r="G30" s="61">
        <f t="shared" si="1"/>
        <v>21</v>
      </c>
      <c r="H30" s="60">
        <f>VLOOKUP($A30,'Return Data'!$B$7:$R$2292,7,0)</f>
        <v>6.6458000000000004</v>
      </c>
      <c r="I30" s="61">
        <f t="shared" si="2"/>
        <v>19</v>
      </c>
      <c r="J30" s="60">
        <f>VLOOKUP($A30,'Return Data'!$B$7:$R$2292,8,0)</f>
        <v>6.5385</v>
      </c>
      <c r="K30" s="61">
        <f t="shared" si="3"/>
        <v>17</v>
      </c>
      <c r="L30" s="60">
        <f>VLOOKUP($A30,'Return Data'!$B$7:$R$2292,9,0)</f>
        <v>6.2632000000000003</v>
      </c>
      <c r="M30" s="61">
        <f t="shared" si="4"/>
        <v>15</v>
      </c>
      <c r="N30" s="60">
        <f>VLOOKUP($A30,'Return Data'!$B$7:$R$2292,10,0)</f>
        <v>6.7801999999999998</v>
      </c>
      <c r="O30" s="61">
        <f t="shared" si="5"/>
        <v>12</v>
      </c>
      <c r="P30" s="60">
        <f>VLOOKUP($A30,'Return Data'!$B$7:$R$2292,11,0)</f>
        <v>5.9374000000000002</v>
      </c>
      <c r="Q30" s="61">
        <f t="shared" si="6"/>
        <v>15</v>
      </c>
      <c r="R30" s="60">
        <f>VLOOKUP($A30,'Return Data'!$B$7:$R$2292,12,0)</f>
        <v>5.2538</v>
      </c>
      <c r="S30" s="61">
        <f t="shared" si="7"/>
        <v>15</v>
      </c>
      <c r="T30" s="60">
        <f>VLOOKUP($A30,'Return Data'!$B$7:$R$2292,13,0)</f>
        <v>5.0544000000000002</v>
      </c>
      <c r="U30" s="61">
        <f t="shared" si="8"/>
        <v>14</v>
      </c>
      <c r="V30" s="60">
        <f>VLOOKUP($A30,'Return Data'!$B$7:$R$2292,17,0)</f>
        <v>5.8901000000000003</v>
      </c>
      <c r="W30" s="61">
        <f t="shared" si="9"/>
        <v>2</v>
      </c>
      <c r="X30" s="60">
        <f>VLOOKUP($A30,'Return Data'!$B$7:$R$2292,14,0)</f>
        <v>5.7427999999999999</v>
      </c>
      <c r="Y30" s="61">
        <f t="shared" si="10"/>
        <v>2</v>
      </c>
      <c r="Z30" s="60">
        <f>VLOOKUP($A30,'Return Data'!$B$7:$R$2292,16,0)</f>
        <v>7.4160000000000004</v>
      </c>
      <c r="AA30" s="62">
        <f t="shared" si="11"/>
        <v>4</v>
      </c>
    </row>
    <row r="31" spans="1:27" x14ac:dyDescent="0.3">
      <c r="A31" s="58" t="s">
        <v>1885</v>
      </c>
      <c r="B31" s="59">
        <f>VLOOKUP($A31,'Return Data'!$B$7:$R$2292,3,0)</f>
        <v>44958</v>
      </c>
      <c r="C31" s="60">
        <f>VLOOKUP($A31,'Return Data'!$B$7:$R$2292,4,0)</f>
        <v>1187.2506000000001</v>
      </c>
      <c r="D31" s="60">
        <f>VLOOKUP($A31,'Return Data'!$B$7:$R$2292,5,0)</f>
        <v>10.504899999999999</v>
      </c>
      <c r="E31" s="61">
        <f t="shared" si="0"/>
        <v>14</v>
      </c>
      <c r="F31" s="60">
        <f>VLOOKUP($A31,'Return Data'!$B$7:$R$2292,6,0)</f>
        <v>6.9089999999999998</v>
      </c>
      <c r="G31" s="61">
        <f t="shared" si="1"/>
        <v>6</v>
      </c>
      <c r="H31" s="60">
        <f>VLOOKUP($A31,'Return Data'!$B$7:$R$2292,7,0)</f>
        <v>6.9881000000000002</v>
      </c>
      <c r="I31" s="61">
        <f t="shared" si="2"/>
        <v>10</v>
      </c>
      <c r="J31" s="60">
        <f>VLOOKUP($A31,'Return Data'!$B$7:$R$2292,8,0)</f>
        <v>6.5735999999999999</v>
      </c>
      <c r="K31" s="61">
        <f t="shared" si="3"/>
        <v>14</v>
      </c>
      <c r="L31" s="60">
        <f>VLOOKUP($A31,'Return Data'!$B$7:$R$2292,9,0)</f>
        <v>6.3460000000000001</v>
      </c>
      <c r="M31" s="61">
        <f t="shared" si="4"/>
        <v>8</v>
      </c>
      <c r="N31" s="60">
        <f>VLOOKUP($A31,'Return Data'!$B$7:$R$2292,10,0)</f>
        <v>6.6684000000000001</v>
      </c>
      <c r="O31" s="61">
        <f t="shared" si="5"/>
        <v>19</v>
      </c>
      <c r="P31" s="60">
        <f>VLOOKUP($A31,'Return Data'!$B$7:$R$2292,11,0)</f>
        <v>5.8762999999999996</v>
      </c>
      <c r="Q31" s="61">
        <f t="shared" si="6"/>
        <v>18</v>
      </c>
      <c r="R31" s="60">
        <f>VLOOKUP($A31,'Return Data'!$B$7:$R$2292,12,0)</f>
        <v>5.1322000000000001</v>
      </c>
      <c r="S31" s="61">
        <f t="shared" si="7"/>
        <v>17</v>
      </c>
      <c r="T31" s="60">
        <f>VLOOKUP($A31,'Return Data'!$B$7:$R$2292,13,0)</f>
        <v>4.8772000000000002</v>
      </c>
      <c r="U31" s="61">
        <f t="shared" si="8"/>
        <v>19</v>
      </c>
      <c r="V31" s="60">
        <f>VLOOKUP($A31,'Return Data'!$B$7:$R$2292,17,0)</f>
        <v>4.7159000000000004</v>
      </c>
      <c r="W31" s="61">
        <f t="shared" si="9"/>
        <v>6</v>
      </c>
      <c r="X31" s="60">
        <f>VLOOKUP($A31,'Return Data'!$B$7:$R$2292,14,0)</f>
        <v>4.4386000000000001</v>
      </c>
      <c r="Y31" s="61">
        <f t="shared" si="10"/>
        <v>17</v>
      </c>
      <c r="Z31" s="60">
        <f>VLOOKUP($A31,'Return Data'!$B$7:$R$2292,16,0)</f>
        <v>4.8010000000000002</v>
      </c>
      <c r="AA31" s="62">
        <f t="shared" si="11"/>
        <v>20</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10.284179166666666</v>
      </c>
      <c r="E33" s="69"/>
      <c r="F33" s="70">
        <f>AVERAGE(F8:F31)</f>
        <v>6.3864833333333335</v>
      </c>
      <c r="G33" s="69"/>
      <c r="H33" s="70">
        <f>AVERAGE(H8:H31)</f>
        <v>6.5073958333333337</v>
      </c>
      <c r="I33" s="69"/>
      <c r="J33" s="70">
        <f>AVERAGE(J8:J31)</f>
        <v>6.2586208333333326</v>
      </c>
      <c r="K33" s="69"/>
      <c r="L33" s="70">
        <f>AVERAGE(L8:L31)</f>
        <v>6.004408333333334</v>
      </c>
      <c r="M33" s="69"/>
      <c r="N33" s="70">
        <f>AVERAGE(N8:N31)</f>
        <v>6.4341083333333335</v>
      </c>
      <c r="O33" s="69"/>
      <c r="P33" s="70">
        <f>AVERAGE(P8:P31)</f>
        <v>5.7191666666666654</v>
      </c>
      <c r="Q33" s="69"/>
      <c r="R33" s="70">
        <f>AVERAGE(R8:R31)</f>
        <v>5.0538833333333342</v>
      </c>
      <c r="S33" s="69"/>
      <c r="T33" s="70">
        <f>AVERAGE(T8:T31)</f>
        <v>4.8422708333333331</v>
      </c>
      <c r="U33" s="69"/>
      <c r="V33" s="70">
        <f>AVERAGE(V8:V31)</f>
        <v>4.4348416666666681</v>
      </c>
      <c r="W33" s="69"/>
      <c r="X33" s="70">
        <f>AVERAGE(X8:X31)</f>
        <v>4.6672285714285708</v>
      </c>
      <c r="Y33" s="69"/>
      <c r="Z33" s="70">
        <f>AVERAGE(Z8:Z31)</f>
        <v>6.1748874999999996</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16.415700000000001</v>
      </c>
      <c r="E35" s="73"/>
      <c r="F35" s="74">
        <f>MAX(F8:F31)</f>
        <v>7.2224000000000004</v>
      </c>
      <c r="G35" s="73"/>
      <c r="H35" s="74">
        <f>MAX(H8:H31)</f>
        <v>7.1755000000000004</v>
      </c>
      <c r="I35" s="73"/>
      <c r="J35" s="74">
        <f>MAX(J8:J31)</f>
        <v>6.9791999999999996</v>
      </c>
      <c r="K35" s="73"/>
      <c r="L35" s="74">
        <f>MAX(L8:L31)</f>
        <v>6.5743999999999998</v>
      </c>
      <c r="M35" s="73"/>
      <c r="N35" s="74">
        <f>MAX(N8:N31)</f>
        <v>7.0693000000000001</v>
      </c>
      <c r="O35" s="73"/>
      <c r="P35" s="74">
        <f>MAX(P8:P31)</f>
        <v>6.3319999999999999</v>
      </c>
      <c r="Q35" s="73"/>
      <c r="R35" s="74">
        <f>MAX(R8:R31)</f>
        <v>5.7571000000000003</v>
      </c>
      <c r="S35" s="73"/>
      <c r="T35" s="74">
        <f>MAX(T8:T31)</f>
        <v>5.5819999999999999</v>
      </c>
      <c r="U35" s="73"/>
      <c r="V35" s="74">
        <f>MAX(V8:V31)</f>
        <v>7.2005999999999997</v>
      </c>
      <c r="W35" s="73"/>
      <c r="X35" s="74">
        <f>MAX(X8:X31)</f>
        <v>6.5171999999999999</v>
      </c>
      <c r="Y35" s="73"/>
      <c r="Z35" s="74">
        <f>MAX(Z8:Z31)</f>
        <v>8.1060999999999996</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1359</v>
      </c>
      <c r="B8" s="59">
        <f>VLOOKUP($A8,'Return Data'!$B$7:$R$2292,3,0)</f>
        <v>44958</v>
      </c>
      <c r="C8" s="60">
        <f>VLOOKUP($A8,'Return Data'!$B$7:$R$2292,4,0)</f>
        <v>458.80419999999998</v>
      </c>
      <c r="D8" s="60">
        <f>VLOOKUP($A8,'Return Data'!$B$7:$R$2292,5,0)</f>
        <v>16.2364</v>
      </c>
      <c r="E8" s="61">
        <f t="shared" ref="E8:E31" si="0">RANK(D8,D$8:D$31,0)</f>
        <v>1</v>
      </c>
      <c r="F8" s="60">
        <f>VLOOKUP($A8,'Return Data'!$B$7:$R$2292,6,0)</f>
        <v>7.0393999999999997</v>
      </c>
      <c r="G8" s="61">
        <f t="shared" ref="G8:G31" si="1">RANK(F8,F$8:F$31,0)</f>
        <v>1</v>
      </c>
      <c r="H8" s="60">
        <f>VLOOKUP($A8,'Return Data'!$B$7:$R$2292,7,0)</f>
        <v>6.9931000000000001</v>
      </c>
      <c r="I8" s="61">
        <f t="shared" ref="I8:I31" si="2">RANK(H8,H$8:H$31,0)</f>
        <v>2</v>
      </c>
      <c r="J8" s="60">
        <f>VLOOKUP($A8,'Return Data'!$B$7:$R$2292,8,0)</f>
        <v>6.5141</v>
      </c>
      <c r="K8" s="61">
        <f t="shared" ref="K8:K31" si="3">RANK(J8,J$8:J$31,0)</f>
        <v>3</v>
      </c>
      <c r="L8" s="60">
        <f>VLOOKUP($A8,'Return Data'!$B$7:$R$2292,9,0)</f>
        <v>6.3677999999999999</v>
      </c>
      <c r="M8" s="61">
        <f t="shared" ref="M8:M31" si="4">RANK(L8,L$8:L$31,0)</f>
        <v>1</v>
      </c>
      <c r="N8" s="60">
        <f>VLOOKUP($A8,'Return Data'!$B$7:$R$2292,10,0)</f>
        <v>6.6287000000000003</v>
      </c>
      <c r="O8" s="61">
        <f t="shared" ref="O8:O31" si="5">RANK(N8,N$8:N$31,0)</f>
        <v>2</v>
      </c>
      <c r="P8" s="60">
        <f>VLOOKUP($A8,'Return Data'!$B$7:$R$2292,11,0)</f>
        <v>5.8216999999999999</v>
      </c>
      <c r="Q8" s="61">
        <f t="shared" ref="Q8:Q31" si="6">RANK(P8,P$8:P$31,0)</f>
        <v>3</v>
      </c>
      <c r="R8" s="60">
        <f>VLOOKUP($A8,'Return Data'!$B$7:$R$2292,12,0)</f>
        <v>5.0952000000000002</v>
      </c>
      <c r="S8" s="61">
        <f t="shared" ref="S8:S31" si="7">RANK(R8,R$8:R$31,0)</f>
        <v>3</v>
      </c>
      <c r="T8" s="60">
        <f>VLOOKUP($A8,'Return Data'!$B$7:$R$2292,13,0)</f>
        <v>5.0083000000000002</v>
      </c>
      <c r="U8" s="61">
        <f t="shared" ref="U8:U31" si="8">RANK(T8,T$8:T$31,0)</f>
        <v>2</v>
      </c>
      <c r="V8" s="60">
        <f>VLOOKUP($A8,'Return Data'!$B$7:$R$2292,17,0)</f>
        <v>4.5599999999999996</v>
      </c>
      <c r="W8" s="61">
        <f>RANK(V8,V$8:V$31,0)</f>
        <v>3</v>
      </c>
      <c r="X8" s="60">
        <f>VLOOKUP($A8,'Return Data'!$B$7:$R$2292,14,0)</f>
        <v>5.2028999999999996</v>
      </c>
      <c r="Y8" s="61">
        <f>RANK(X8,X$8:X$31,0)</f>
        <v>2</v>
      </c>
      <c r="Z8" s="60">
        <f>VLOOKUP($A8,'Return Data'!$B$7:$R$2292,16,0)</f>
        <v>7.4</v>
      </c>
      <c r="AA8" s="62">
        <f>RANK(Z8,Z$8:Z$31,0)</f>
        <v>3</v>
      </c>
    </row>
    <row r="9" spans="1:27" x14ac:dyDescent="0.3">
      <c r="A9" s="58" t="s">
        <v>1361</v>
      </c>
      <c r="B9" s="59">
        <f>VLOOKUP($A9,'Return Data'!$B$7:$R$2292,3,0)</f>
        <v>44958</v>
      </c>
      <c r="C9" s="60">
        <f>VLOOKUP($A9,'Return Data'!$B$7:$R$2292,4,0)</f>
        <v>12.533099999999999</v>
      </c>
      <c r="D9" s="60">
        <f>VLOOKUP($A9,'Return Data'!$B$7:$R$2292,5,0)</f>
        <v>10.487299999999999</v>
      </c>
      <c r="E9" s="61">
        <f t="shared" si="0"/>
        <v>9</v>
      </c>
      <c r="F9" s="60">
        <f>VLOOKUP($A9,'Return Data'!$B$7:$R$2292,6,0)</f>
        <v>5.8875999999999999</v>
      </c>
      <c r="G9" s="61">
        <f t="shared" si="1"/>
        <v>19</v>
      </c>
      <c r="H9" s="60">
        <f>VLOOKUP($A9,'Return Data'!$B$7:$R$2292,7,0)</f>
        <v>6.0812999999999997</v>
      </c>
      <c r="I9" s="61">
        <f t="shared" si="2"/>
        <v>18</v>
      </c>
      <c r="J9" s="60">
        <f>VLOOKUP($A9,'Return Data'!$B$7:$R$2292,8,0)</f>
        <v>5.9211999999999998</v>
      </c>
      <c r="K9" s="61">
        <f t="shared" si="3"/>
        <v>17</v>
      </c>
      <c r="L9" s="60">
        <f>VLOOKUP($A9,'Return Data'!$B$7:$R$2292,9,0)</f>
        <v>5.6859999999999999</v>
      </c>
      <c r="M9" s="61">
        <f t="shared" si="4"/>
        <v>17</v>
      </c>
      <c r="N9" s="60">
        <f>VLOOKUP($A9,'Return Data'!$B$7:$R$2292,10,0)</f>
        <v>6.1104000000000003</v>
      </c>
      <c r="O9" s="61">
        <f t="shared" si="5"/>
        <v>16</v>
      </c>
      <c r="P9" s="60">
        <f>VLOOKUP($A9,'Return Data'!$B$7:$R$2292,11,0)</f>
        <v>5.2725999999999997</v>
      </c>
      <c r="Q9" s="61">
        <f t="shared" si="6"/>
        <v>16</v>
      </c>
      <c r="R9" s="60">
        <f>VLOOKUP($A9,'Return Data'!$B$7:$R$2292,12,0)</f>
        <v>4.5994999999999999</v>
      </c>
      <c r="S9" s="61">
        <f t="shared" si="7"/>
        <v>16</v>
      </c>
      <c r="T9" s="60">
        <f>VLOOKUP($A9,'Return Data'!$B$7:$R$2292,13,0)</f>
        <v>4.4103000000000003</v>
      </c>
      <c r="U9" s="61">
        <f t="shared" si="8"/>
        <v>16</v>
      </c>
      <c r="V9" s="60">
        <f>VLOOKUP($A9,'Return Data'!$B$7:$R$2292,17,0)</f>
        <v>3.8300999999999998</v>
      </c>
      <c r="W9" s="61">
        <f t="shared" ref="W9:W31" si="9">RANK(V9,V$8:V$31,0)</f>
        <v>17</v>
      </c>
      <c r="X9" s="60">
        <f>VLOOKUP($A9,'Return Data'!$B$7:$R$2292,14,0)</f>
        <v>4.1801000000000004</v>
      </c>
      <c r="Y9" s="61">
        <f t="shared" ref="Y9:Y31" si="10">RANK(X9,X$8:X$31,0)</f>
        <v>12</v>
      </c>
      <c r="Z9" s="60">
        <f>VLOOKUP($A9,'Return Data'!$B$7:$R$2292,16,0)</f>
        <v>5.2689000000000004</v>
      </c>
      <c r="AA9" s="62">
        <f t="shared" ref="AA9:AA31" si="11">RANK(Z9,Z$8:Z$31,0)</f>
        <v>17</v>
      </c>
    </row>
    <row r="10" spans="1:27" x14ac:dyDescent="0.3">
      <c r="A10" s="58" t="s">
        <v>1953</v>
      </c>
      <c r="B10" s="59">
        <f>VLOOKUP($A10,'Return Data'!$B$7:$R$2292,3,0)</f>
        <v>44958</v>
      </c>
      <c r="C10" s="60">
        <f>VLOOKUP($A10,'Return Data'!$B$7:$R$2292,4,0)</f>
        <v>1296.5734</v>
      </c>
      <c r="D10" s="60">
        <f>VLOOKUP($A10,'Return Data'!$B$7:$R$2292,5,0)</f>
        <v>13.511900000000001</v>
      </c>
      <c r="E10" s="61">
        <f t="shared" si="0"/>
        <v>3</v>
      </c>
      <c r="F10" s="60">
        <f>VLOOKUP($A10,'Return Data'!$B$7:$R$2292,6,0)</f>
        <v>6.3615000000000004</v>
      </c>
      <c r="G10" s="61">
        <f t="shared" si="1"/>
        <v>9</v>
      </c>
      <c r="H10" s="60">
        <f>VLOOKUP($A10,'Return Data'!$B$7:$R$2292,7,0)</f>
        <v>6.7549999999999999</v>
      </c>
      <c r="I10" s="61">
        <f t="shared" si="2"/>
        <v>4</v>
      </c>
      <c r="J10" s="60">
        <f>VLOOKUP($A10,'Return Data'!$B$7:$R$2292,8,0)</f>
        <v>6.7801</v>
      </c>
      <c r="K10" s="61">
        <f t="shared" si="3"/>
        <v>1</v>
      </c>
      <c r="L10" s="60">
        <f>VLOOKUP($A10,'Return Data'!$B$7:$R$2292,9,0)</f>
        <v>6.2210000000000001</v>
      </c>
      <c r="M10" s="61">
        <f t="shared" si="4"/>
        <v>2</v>
      </c>
      <c r="N10" s="60">
        <f>VLOOKUP($A10,'Return Data'!$B$7:$R$2292,10,0)</f>
        <v>6.8105000000000002</v>
      </c>
      <c r="O10" s="61">
        <f t="shared" si="5"/>
        <v>1</v>
      </c>
      <c r="P10" s="60">
        <f>VLOOKUP($A10,'Return Data'!$B$7:$R$2292,11,0)</f>
        <v>6.2000999999999999</v>
      </c>
      <c r="Q10" s="61">
        <f t="shared" si="6"/>
        <v>1</v>
      </c>
      <c r="R10" s="60">
        <f>VLOOKUP($A10,'Return Data'!$B$7:$R$2292,12,0)</f>
        <v>5.3875999999999999</v>
      </c>
      <c r="S10" s="61">
        <f t="shared" si="7"/>
        <v>1</v>
      </c>
      <c r="T10" s="60">
        <f>VLOOKUP($A10,'Return Data'!$B$7:$R$2292,13,0)</f>
        <v>5.1184000000000003</v>
      </c>
      <c r="U10" s="61">
        <f t="shared" si="8"/>
        <v>1</v>
      </c>
      <c r="V10" s="60">
        <f>VLOOKUP($A10,'Return Data'!$B$7:$R$2292,17,0)</f>
        <v>4.4856999999999996</v>
      </c>
      <c r="W10" s="61">
        <f t="shared" si="9"/>
        <v>4</v>
      </c>
      <c r="X10" s="60">
        <f>VLOOKUP($A10,'Return Data'!$B$7:$R$2292,14,0)</f>
        <v>4.5744999999999996</v>
      </c>
      <c r="Y10" s="61">
        <f t="shared" si="10"/>
        <v>6</v>
      </c>
      <c r="Z10" s="60">
        <f>VLOOKUP($A10,'Return Data'!$B$7:$R$2292,16,0)</f>
        <v>5.7141000000000002</v>
      </c>
      <c r="AA10" s="62">
        <f t="shared" si="11"/>
        <v>14</v>
      </c>
    </row>
    <row r="11" spans="1:27" x14ac:dyDescent="0.3">
      <c r="A11" s="58" t="s">
        <v>1988</v>
      </c>
      <c r="B11" s="59">
        <f>VLOOKUP($A11,'Return Data'!$B$7:$R$2292,3,0)</f>
        <v>44958</v>
      </c>
      <c r="C11" s="60">
        <f>VLOOKUP($A11,'Return Data'!$B$7:$R$2292,4,0)</f>
        <v>2709.0758000000001</v>
      </c>
      <c r="D11" s="60">
        <f>VLOOKUP($A11,'Return Data'!$B$7:$R$2292,5,0)</f>
        <v>8.5858000000000008</v>
      </c>
      <c r="E11" s="61">
        <f t="shared" si="0"/>
        <v>21</v>
      </c>
      <c r="F11" s="60">
        <f>VLOOKUP($A11,'Return Data'!$B$7:$R$2292,6,0)</f>
        <v>6.1557000000000004</v>
      </c>
      <c r="G11" s="61">
        <f t="shared" si="1"/>
        <v>15</v>
      </c>
      <c r="H11" s="60">
        <f>VLOOKUP($A11,'Return Data'!$B$7:$R$2292,7,0)</f>
        <v>6.5086000000000004</v>
      </c>
      <c r="I11" s="61">
        <f t="shared" si="2"/>
        <v>8</v>
      </c>
      <c r="J11" s="60">
        <f>VLOOKUP($A11,'Return Data'!$B$7:$R$2292,8,0)</f>
        <v>6.2675000000000001</v>
      </c>
      <c r="K11" s="61">
        <f t="shared" si="3"/>
        <v>7</v>
      </c>
      <c r="L11" s="60">
        <f>VLOOKUP($A11,'Return Data'!$B$7:$R$2292,9,0)</f>
        <v>5.8742999999999999</v>
      </c>
      <c r="M11" s="61">
        <f t="shared" si="4"/>
        <v>8</v>
      </c>
      <c r="N11" s="60">
        <f>VLOOKUP($A11,'Return Data'!$B$7:$R$2292,10,0)</f>
        <v>6.4249000000000001</v>
      </c>
      <c r="O11" s="61">
        <f t="shared" si="5"/>
        <v>8</v>
      </c>
      <c r="P11" s="60">
        <f>VLOOKUP($A11,'Return Data'!$B$7:$R$2292,11,0)</f>
        <v>5.5739999999999998</v>
      </c>
      <c r="Q11" s="61">
        <f t="shared" si="6"/>
        <v>10</v>
      </c>
      <c r="R11" s="60">
        <f>VLOOKUP($A11,'Return Data'!$B$7:$R$2292,12,0)</f>
        <v>4.8536000000000001</v>
      </c>
      <c r="S11" s="61">
        <f t="shared" si="7"/>
        <v>11</v>
      </c>
      <c r="T11" s="60">
        <f>VLOOKUP($A11,'Return Data'!$B$7:$R$2292,13,0)</f>
        <v>4.63</v>
      </c>
      <c r="U11" s="61">
        <f t="shared" si="8"/>
        <v>12</v>
      </c>
      <c r="V11" s="60">
        <f>VLOOKUP($A11,'Return Data'!$B$7:$R$2292,17,0)</f>
        <v>3.9561000000000002</v>
      </c>
      <c r="W11" s="61">
        <f t="shared" si="9"/>
        <v>14</v>
      </c>
      <c r="X11" s="60">
        <f>VLOOKUP($A11,'Return Data'!$B$7:$R$2292,14,0)</f>
        <v>4.1681999999999997</v>
      </c>
      <c r="Y11" s="61">
        <f t="shared" si="10"/>
        <v>13</v>
      </c>
      <c r="Z11" s="60">
        <f>VLOOKUP($A11,'Return Data'!$B$7:$R$2292,16,0)</f>
        <v>7.0865</v>
      </c>
      <c r="AA11" s="62">
        <f t="shared" si="11"/>
        <v>6</v>
      </c>
    </row>
    <row r="12" spans="1:27" x14ac:dyDescent="0.3">
      <c r="A12" s="58" t="s">
        <v>1363</v>
      </c>
      <c r="B12" s="59">
        <f>VLOOKUP($A12,'Return Data'!$B$7:$R$2292,3,0)</f>
        <v>44958</v>
      </c>
      <c r="C12" s="60">
        <f>VLOOKUP($A12,'Return Data'!$B$7:$R$2292,4,0)</f>
        <v>3245.1255999999998</v>
      </c>
      <c r="D12" s="60">
        <f>VLOOKUP($A12,'Return Data'!$B$7:$R$2292,5,0)</f>
        <v>9.4426000000000005</v>
      </c>
      <c r="E12" s="61">
        <f t="shared" si="0"/>
        <v>19</v>
      </c>
      <c r="F12" s="60">
        <f>VLOOKUP($A12,'Return Data'!$B$7:$R$2292,6,0)</f>
        <v>6.2035999999999998</v>
      </c>
      <c r="G12" s="61">
        <f t="shared" si="1"/>
        <v>13</v>
      </c>
      <c r="H12" s="60">
        <f>VLOOKUP($A12,'Return Data'!$B$7:$R$2292,7,0)</f>
        <v>6.0670999999999999</v>
      </c>
      <c r="I12" s="61">
        <f t="shared" si="2"/>
        <v>19</v>
      </c>
      <c r="J12" s="60">
        <f>VLOOKUP($A12,'Return Data'!$B$7:$R$2292,8,0)</f>
        <v>5.8404999999999996</v>
      </c>
      <c r="K12" s="61">
        <f t="shared" si="3"/>
        <v>19</v>
      </c>
      <c r="L12" s="60">
        <f>VLOOKUP($A12,'Return Data'!$B$7:$R$2292,9,0)</f>
        <v>5.4733000000000001</v>
      </c>
      <c r="M12" s="61">
        <f t="shared" si="4"/>
        <v>21</v>
      </c>
      <c r="N12" s="60">
        <f>VLOOKUP($A12,'Return Data'!$B$7:$R$2292,10,0)</f>
        <v>5.9427000000000003</v>
      </c>
      <c r="O12" s="61">
        <f t="shared" si="5"/>
        <v>20</v>
      </c>
      <c r="P12" s="60">
        <f>VLOOKUP($A12,'Return Data'!$B$7:$R$2292,11,0)</f>
        <v>5.1746999999999996</v>
      </c>
      <c r="Q12" s="61">
        <f t="shared" si="6"/>
        <v>21</v>
      </c>
      <c r="R12" s="60">
        <f>VLOOKUP($A12,'Return Data'!$B$7:$R$2292,12,0)</f>
        <v>4.4541000000000004</v>
      </c>
      <c r="S12" s="61">
        <f t="shared" si="7"/>
        <v>20</v>
      </c>
      <c r="T12" s="60">
        <f>VLOOKUP($A12,'Return Data'!$B$7:$R$2292,13,0)</f>
        <v>4.1977000000000002</v>
      </c>
      <c r="U12" s="61">
        <f t="shared" si="8"/>
        <v>20</v>
      </c>
      <c r="V12" s="60">
        <f>VLOOKUP($A12,'Return Data'!$B$7:$R$2292,17,0)</f>
        <v>3.4617</v>
      </c>
      <c r="W12" s="61">
        <f t="shared" si="9"/>
        <v>21</v>
      </c>
      <c r="X12" s="60">
        <f>VLOOKUP($A12,'Return Data'!$B$7:$R$2292,14,0)</f>
        <v>3.6974</v>
      </c>
      <c r="Y12" s="61">
        <f t="shared" si="10"/>
        <v>18</v>
      </c>
      <c r="Z12" s="60">
        <f>VLOOKUP($A12,'Return Data'!$B$7:$R$2292,16,0)</f>
        <v>6.8216000000000001</v>
      </c>
      <c r="AA12" s="62">
        <f t="shared" si="11"/>
        <v>9</v>
      </c>
    </row>
    <row r="13" spans="1:27" x14ac:dyDescent="0.3">
      <c r="A13" s="58" t="s">
        <v>1365</v>
      </c>
      <c r="B13" s="59">
        <f>VLOOKUP($A13,'Return Data'!$B$7:$R$2292,3,0)</f>
        <v>44958</v>
      </c>
      <c r="C13" s="60">
        <f>VLOOKUP($A13,'Return Data'!$B$7:$R$2292,4,0)</f>
        <v>2892.19</v>
      </c>
      <c r="D13" s="60">
        <f>VLOOKUP($A13,'Return Data'!$B$7:$R$2292,5,0)</f>
        <v>9.5976999999999997</v>
      </c>
      <c r="E13" s="61">
        <f t="shared" si="0"/>
        <v>18</v>
      </c>
      <c r="F13" s="60">
        <f>VLOOKUP($A13,'Return Data'!$B$7:$R$2292,6,0)</f>
        <v>6.2</v>
      </c>
      <c r="G13" s="61">
        <f t="shared" si="1"/>
        <v>14</v>
      </c>
      <c r="H13" s="60">
        <f>VLOOKUP($A13,'Return Data'!$B$7:$R$2292,7,0)</f>
        <v>6.3476999999999997</v>
      </c>
      <c r="I13" s="61">
        <f t="shared" si="2"/>
        <v>12</v>
      </c>
      <c r="J13" s="60">
        <f>VLOOKUP($A13,'Return Data'!$B$7:$R$2292,8,0)</f>
        <v>5.9973999999999998</v>
      </c>
      <c r="K13" s="61">
        <f t="shared" si="3"/>
        <v>14</v>
      </c>
      <c r="L13" s="60">
        <f>VLOOKUP($A13,'Return Data'!$B$7:$R$2292,9,0)</f>
        <v>5.5766999999999998</v>
      </c>
      <c r="M13" s="61">
        <f t="shared" si="4"/>
        <v>19</v>
      </c>
      <c r="N13" s="60">
        <f>VLOOKUP($A13,'Return Data'!$B$7:$R$2292,10,0)</f>
        <v>6.1417999999999999</v>
      </c>
      <c r="O13" s="61">
        <f t="shared" si="5"/>
        <v>15</v>
      </c>
      <c r="P13" s="60">
        <f>VLOOKUP($A13,'Return Data'!$B$7:$R$2292,11,0)</f>
        <v>5.2398999999999996</v>
      </c>
      <c r="Q13" s="61">
        <f t="shared" si="6"/>
        <v>18</v>
      </c>
      <c r="R13" s="60">
        <f>VLOOKUP($A13,'Return Data'!$B$7:$R$2292,12,0)</f>
        <v>4.5500999999999996</v>
      </c>
      <c r="S13" s="61">
        <f t="shared" si="7"/>
        <v>19</v>
      </c>
      <c r="T13" s="60">
        <f>VLOOKUP($A13,'Return Data'!$B$7:$R$2292,13,0)</f>
        <v>4.3197999999999999</v>
      </c>
      <c r="U13" s="61">
        <f t="shared" si="8"/>
        <v>19</v>
      </c>
      <c r="V13" s="60">
        <f>VLOOKUP($A13,'Return Data'!$B$7:$R$2292,17,0)</f>
        <v>3.6682999999999999</v>
      </c>
      <c r="W13" s="61">
        <f t="shared" si="9"/>
        <v>20</v>
      </c>
      <c r="X13" s="60">
        <f>VLOOKUP($A13,'Return Data'!$B$7:$R$2292,14,0)</f>
        <v>3.9007000000000001</v>
      </c>
      <c r="Y13" s="61">
        <f t="shared" si="10"/>
        <v>16</v>
      </c>
      <c r="Z13" s="60">
        <f>VLOOKUP($A13,'Return Data'!$B$7:$R$2292,16,0)</f>
        <v>6.6406999999999998</v>
      </c>
      <c r="AA13" s="62">
        <f t="shared" si="11"/>
        <v>11</v>
      </c>
    </row>
    <row r="14" spans="1:27" x14ac:dyDescent="0.3">
      <c r="A14" s="58" t="s">
        <v>1371</v>
      </c>
      <c r="B14" s="59">
        <f>VLOOKUP($A14,'Return Data'!$B$7:$R$2292,3,0)</f>
        <v>44958</v>
      </c>
      <c r="C14" s="60">
        <f>VLOOKUP($A14,'Return Data'!$B$7:$R$2292,4,0)</f>
        <v>12.7751</v>
      </c>
      <c r="D14" s="60">
        <f>VLOOKUP($A14,'Return Data'!$B$7:$R$2292,5,0)</f>
        <v>9.7167999999999992</v>
      </c>
      <c r="E14" s="61">
        <f t="shared" si="0"/>
        <v>16</v>
      </c>
      <c r="F14" s="60">
        <f>VLOOKUP($A14,'Return Data'!$B$7:$R$2292,6,0)</f>
        <v>6.2337999999999996</v>
      </c>
      <c r="G14" s="61">
        <f t="shared" si="1"/>
        <v>12</v>
      </c>
      <c r="H14" s="60">
        <f>VLOOKUP($A14,'Return Data'!$B$7:$R$2292,7,0)</f>
        <v>6.3342000000000001</v>
      </c>
      <c r="I14" s="61">
        <f t="shared" si="2"/>
        <v>13</v>
      </c>
      <c r="J14" s="60">
        <f>VLOOKUP($A14,'Return Data'!$B$7:$R$2292,8,0)</f>
        <v>6.0137999999999998</v>
      </c>
      <c r="K14" s="61">
        <f t="shared" si="3"/>
        <v>13</v>
      </c>
      <c r="L14" s="60">
        <f>VLOOKUP($A14,'Return Data'!$B$7:$R$2292,9,0)</f>
        <v>5.9013999999999998</v>
      </c>
      <c r="M14" s="61">
        <f t="shared" si="4"/>
        <v>7</v>
      </c>
      <c r="N14" s="60">
        <f>VLOOKUP($A14,'Return Data'!$B$7:$R$2292,10,0)</f>
        <v>6.4253</v>
      </c>
      <c r="O14" s="61">
        <f t="shared" si="5"/>
        <v>7</v>
      </c>
      <c r="P14" s="60">
        <f>VLOOKUP($A14,'Return Data'!$B$7:$R$2292,11,0)</f>
        <v>5.665</v>
      </c>
      <c r="Q14" s="61">
        <f t="shared" si="6"/>
        <v>6</v>
      </c>
      <c r="R14" s="60">
        <f>VLOOKUP($A14,'Return Data'!$B$7:$R$2292,12,0)</f>
        <v>4.9528999999999996</v>
      </c>
      <c r="S14" s="61">
        <f t="shared" si="7"/>
        <v>6</v>
      </c>
      <c r="T14" s="60">
        <f>VLOOKUP($A14,'Return Data'!$B$7:$R$2292,13,0)</f>
        <v>4.7611999999999997</v>
      </c>
      <c r="U14" s="61">
        <f t="shared" si="8"/>
        <v>6</v>
      </c>
      <c r="V14" s="60">
        <f>VLOOKUP($A14,'Return Data'!$B$7:$R$2292,17,0)</f>
        <v>4.2031000000000001</v>
      </c>
      <c r="W14" s="61">
        <f t="shared" si="9"/>
        <v>7</v>
      </c>
      <c r="X14" s="60">
        <f>VLOOKUP($A14,'Return Data'!$B$7:$R$2292,14,0)</f>
        <v>4.8209</v>
      </c>
      <c r="Y14" s="61">
        <f t="shared" si="10"/>
        <v>5</v>
      </c>
      <c r="Z14" s="60">
        <f>VLOOKUP($A14,'Return Data'!$B$7:$R$2292,16,0)</f>
        <v>5.7794999999999996</v>
      </c>
      <c r="AA14" s="62">
        <f t="shared" si="11"/>
        <v>13</v>
      </c>
    </row>
    <row r="15" spans="1:27" x14ac:dyDescent="0.3">
      <c r="A15" s="58" t="s">
        <v>1373</v>
      </c>
      <c r="B15" s="59">
        <f>VLOOKUP($A15,'Return Data'!$B$7:$R$2292,3,0)</f>
        <v>44958</v>
      </c>
      <c r="C15" s="60">
        <f>VLOOKUP($A15,'Return Data'!$B$7:$R$2292,4,0)</f>
        <v>1141.1655000000001</v>
      </c>
      <c r="D15" s="60">
        <f>VLOOKUP($A15,'Return Data'!$B$7:$R$2292,5,0)</f>
        <v>9.6044</v>
      </c>
      <c r="E15" s="61">
        <f t="shared" si="0"/>
        <v>17</v>
      </c>
      <c r="F15" s="60">
        <f>VLOOKUP($A15,'Return Data'!$B$7:$R$2292,6,0)</f>
        <v>6.4615</v>
      </c>
      <c r="G15" s="61">
        <f t="shared" si="1"/>
        <v>6</v>
      </c>
      <c r="H15" s="60">
        <f>VLOOKUP($A15,'Return Data'!$B$7:$R$2292,7,0)</f>
        <v>6.8643000000000001</v>
      </c>
      <c r="I15" s="61">
        <f t="shared" si="2"/>
        <v>3</v>
      </c>
      <c r="J15" s="60">
        <f>VLOOKUP($A15,'Return Data'!$B$7:$R$2292,8,0)</f>
        <v>6.4926000000000004</v>
      </c>
      <c r="K15" s="61">
        <f t="shared" si="3"/>
        <v>4</v>
      </c>
      <c r="L15" s="60">
        <f>VLOOKUP($A15,'Return Data'!$B$7:$R$2292,9,0)</f>
        <v>5.9938000000000002</v>
      </c>
      <c r="M15" s="61">
        <f t="shared" si="4"/>
        <v>6</v>
      </c>
      <c r="N15" s="60">
        <f>VLOOKUP($A15,'Return Data'!$B$7:$R$2292,10,0)</f>
        <v>6.5609000000000002</v>
      </c>
      <c r="O15" s="61">
        <f t="shared" si="5"/>
        <v>5</v>
      </c>
      <c r="P15" s="60">
        <f>VLOOKUP($A15,'Return Data'!$B$7:$R$2292,11,0)</f>
        <v>5.8155000000000001</v>
      </c>
      <c r="Q15" s="61">
        <f t="shared" si="6"/>
        <v>4</v>
      </c>
      <c r="R15" s="60">
        <f>VLOOKUP($A15,'Return Data'!$B$7:$R$2292,12,0)</f>
        <v>5.0922999999999998</v>
      </c>
      <c r="S15" s="61">
        <f t="shared" si="7"/>
        <v>4</v>
      </c>
      <c r="T15" s="60">
        <f>VLOOKUP($A15,'Return Data'!$B$7:$R$2292,13,0)</f>
        <v>4.8110999999999997</v>
      </c>
      <c r="U15" s="61">
        <f t="shared" si="8"/>
        <v>3</v>
      </c>
      <c r="V15" s="60">
        <f>VLOOKUP($A15,'Return Data'!$B$7:$R$2292,17,0)</f>
        <v>4.1985000000000001</v>
      </c>
      <c r="W15" s="61">
        <f t="shared" si="9"/>
        <v>8</v>
      </c>
      <c r="X15" s="60"/>
      <c r="Y15" s="61"/>
      <c r="Z15" s="60">
        <f>VLOOKUP($A15,'Return Data'!$B$7:$R$2292,16,0)</f>
        <v>4.4832000000000001</v>
      </c>
      <c r="AA15" s="62">
        <f t="shared" si="11"/>
        <v>20</v>
      </c>
    </row>
    <row r="16" spans="1:27" x14ac:dyDescent="0.3">
      <c r="A16" s="58" t="s">
        <v>1374</v>
      </c>
      <c r="B16" s="59">
        <f>VLOOKUP($A16,'Return Data'!$B$7:$R$2292,3,0)</f>
        <v>44958</v>
      </c>
      <c r="C16" s="60">
        <f>VLOOKUP($A16,'Return Data'!$B$7:$R$2292,4,0)</f>
        <v>23.345600000000001</v>
      </c>
      <c r="D16" s="60">
        <f>VLOOKUP($A16,'Return Data'!$B$7:$R$2292,5,0)</f>
        <v>11.4169</v>
      </c>
      <c r="E16" s="61">
        <f t="shared" si="0"/>
        <v>4</v>
      </c>
      <c r="F16" s="60">
        <f>VLOOKUP($A16,'Return Data'!$B$7:$R$2292,6,0)</f>
        <v>6.4157999999999999</v>
      </c>
      <c r="G16" s="61">
        <f t="shared" si="1"/>
        <v>7</v>
      </c>
      <c r="H16" s="60">
        <f>VLOOKUP($A16,'Return Data'!$B$7:$R$2292,7,0)</f>
        <v>6.3509000000000002</v>
      </c>
      <c r="I16" s="61">
        <f t="shared" si="2"/>
        <v>10</v>
      </c>
      <c r="J16" s="60">
        <f>VLOOKUP($A16,'Return Data'!$B$7:$R$2292,8,0)</f>
        <v>6.1117999999999997</v>
      </c>
      <c r="K16" s="61">
        <f t="shared" si="3"/>
        <v>9</v>
      </c>
      <c r="L16" s="60">
        <f>VLOOKUP($A16,'Return Data'!$B$7:$R$2292,9,0)</f>
        <v>6.0881999999999996</v>
      </c>
      <c r="M16" s="61">
        <f t="shared" si="4"/>
        <v>5</v>
      </c>
      <c r="N16" s="60">
        <f>VLOOKUP($A16,'Return Data'!$B$7:$R$2292,10,0)</f>
        <v>6.4839000000000002</v>
      </c>
      <c r="O16" s="61">
        <f t="shared" si="5"/>
        <v>6</v>
      </c>
      <c r="P16" s="60">
        <f>VLOOKUP($A16,'Return Data'!$B$7:$R$2292,11,0)</f>
        <v>5.6588000000000003</v>
      </c>
      <c r="Q16" s="61">
        <f t="shared" si="6"/>
        <v>7</v>
      </c>
      <c r="R16" s="60">
        <f>VLOOKUP($A16,'Return Data'!$B$7:$R$2292,12,0)</f>
        <v>5.0670999999999999</v>
      </c>
      <c r="S16" s="61">
        <f t="shared" si="7"/>
        <v>5</v>
      </c>
      <c r="T16" s="60">
        <f>VLOOKUP($A16,'Return Data'!$B$7:$R$2292,13,0)</f>
        <v>4.7935999999999996</v>
      </c>
      <c r="U16" s="61">
        <f t="shared" si="8"/>
        <v>5</v>
      </c>
      <c r="V16" s="60">
        <f>VLOOKUP($A16,'Return Data'!$B$7:$R$2292,17,0)</f>
        <v>4.4444999999999997</v>
      </c>
      <c r="W16" s="61">
        <f t="shared" si="9"/>
        <v>5</v>
      </c>
      <c r="X16" s="60">
        <f>VLOOKUP($A16,'Return Data'!$B$7:$R$2292,14,0)</f>
        <v>4.9748999999999999</v>
      </c>
      <c r="Y16" s="61">
        <f t="shared" si="10"/>
        <v>4</v>
      </c>
      <c r="Z16" s="60">
        <f>VLOOKUP($A16,'Return Data'!$B$7:$R$2292,16,0)</f>
        <v>7.4763000000000002</v>
      </c>
      <c r="AA16" s="62">
        <f t="shared" si="11"/>
        <v>2</v>
      </c>
    </row>
    <row r="17" spans="1:27" x14ac:dyDescent="0.3">
      <c r="A17" s="58" t="s">
        <v>1376</v>
      </c>
      <c r="B17" s="59">
        <f>VLOOKUP($A17,'Return Data'!$B$7:$R$2292,3,0)</f>
        <v>44958</v>
      </c>
      <c r="C17" s="60">
        <f>VLOOKUP($A17,'Return Data'!$B$7:$R$2292,4,0)</f>
        <v>2347.6673999999998</v>
      </c>
      <c r="D17" s="60">
        <f>VLOOKUP($A17,'Return Data'!$B$7:$R$2292,5,0)</f>
        <v>10.178599999999999</v>
      </c>
      <c r="E17" s="61">
        <f t="shared" si="0"/>
        <v>12</v>
      </c>
      <c r="F17" s="60">
        <f>VLOOKUP($A17,'Return Data'!$B$7:$R$2292,6,0)</f>
        <v>6.2990000000000004</v>
      </c>
      <c r="G17" s="61">
        <f t="shared" si="1"/>
        <v>10</v>
      </c>
      <c r="H17" s="60">
        <f>VLOOKUP($A17,'Return Data'!$B$7:$R$2292,7,0)</f>
        <v>6.29</v>
      </c>
      <c r="I17" s="61">
        <f t="shared" si="2"/>
        <v>15</v>
      </c>
      <c r="J17" s="60">
        <f>VLOOKUP($A17,'Return Data'!$B$7:$R$2292,8,0)</f>
        <v>6.0513000000000003</v>
      </c>
      <c r="K17" s="61">
        <f t="shared" si="3"/>
        <v>10</v>
      </c>
      <c r="L17" s="60">
        <f>VLOOKUP($A17,'Return Data'!$B$7:$R$2292,9,0)</f>
        <v>5.8711000000000002</v>
      </c>
      <c r="M17" s="61">
        <f t="shared" si="4"/>
        <v>10</v>
      </c>
      <c r="N17" s="60">
        <f>VLOOKUP($A17,'Return Data'!$B$7:$R$2292,10,0)</f>
        <v>6.2929000000000004</v>
      </c>
      <c r="O17" s="61">
        <f t="shared" si="5"/>
        <v>10</v>
      </c>
      <c r="P17" s="60">
        <f>VLOOKUP($A17,'Return Data'!$B$7:$R$2292,11,0)</f>
        <v>5.8390000000000004</v>
      </c>
      <c r="Q17" s="61">
        <f t="shared" si="6"/>
        <v>2</v>
      </c>
      <c r="R17" s="60">
        <f>VLOOKUP($A17,'Return Data'!$B$7:$R$2292,12,0)</f>
        <v>5.1140999999999996</v>
      </c>
      <c r="S17" s="61">
        <f t="shared" si="7"/>
        <v>2</v>
      </c>
      <c r="T17" s="60">
        <f>VLOOKUP($A17,'Return Data'!$B$7:$R$2292,13,0)</f>
        <v>4.8013000000000003</v>
      </c>
      <c r="U17" s="61">
        <f t="shared" si="8"/>
        <v>4</v>
      </c>
      <c r="V17" s="60">
        <f>VLOOKUP($A17,'Return Data'!$B$7:$R$2292,17,0)</f>
        <v>4.3433999999999999</v>
      </c>
      <c r="W17" s="61">
        <f t="shared" si="9"/>
        <v>6</v>
      </c>
      <c r="X17" s="60">
        <f>VLOOKUP($A17,'Return Data'!$B$7:$R$2292,14,0)</f>
        <v>4.5223000000000004</v>
      </c>
      <c r="Y17" s="61">
        <f t="shared" si="10"/>
        <v>8</v>
      </c>
      <c r="Z17" s="60">
        <f>VLOOKUP($A17,'Return Data'!$B$7:$R$2292,16,0)</f>
        <v>7.1117999999999997</v>
      </c>
      <c r="AA17" s="62">
        <f t="shared" si="11"/>
        <v>5</v>
      </c>
    </row>
    <row r="18" spans="1:27" x14ac:dyDescent="0.3">
      <c r="A18" s="58" t="s">
        <v>1379</v>
      </c>
      <c r="B18" s="59">
        <f>VLOOKUP($A18,'Return Data'!$B$7:$R$2292,3,0)</f>
        <v>44958</v>
      </c>
      <c r="C18" s="60">
        <f>VLOOKUP($A18,'Return Data'!$B$7:$R$2292,4,0)</f>
        <v>12.8263</v>
      </c>
      <c r="D18" s="60">
        <f>VLOOKUP($A18,'Return Data'!$B$7:$R$2292,5,0)</f>
        <v>11.101699999999999</v>
      </c>
      <c r="E18" s="61">
        <f t="shared" si="0"/>
        <v>6</v>
      </c>
      <c r="F18" s="60">
        <f>VLOOKUP($A18,'Return Data'!$B$7:$R$2292,6,0)</f>
        <v>6.9501999999999997</v>
      </c>
      <c r="G18" s="61">
        <f t="shared" si="1"/>
        <v>2</v>
      </c>
      <c r="H18" s="60">
        <f>VLOOKUP($A18,'Return Data'!$B$7:$R$2292,7,0)</f>
        <v>7.0016999999999996</v>
      </c>
      <c r="I18" s="61">
        <f t="shared" si="2"/>
        <v>1</v>
      </c>
      <c r="J18" s="60">
        <f>VLOOKUP($A18,'Return Data'!$B$7:$R$2292,8,0)</f>
        <v>6.6638000000000002</v>
      </c>
      <c r="K18" s="61">
        <f t="shared" si="3"/>
        <v>2</v>
      </c>
      <c r="L18" s="60">
        <f>VLOOKUP($A18,'Return Data'!$B$7:$R$2292,9,0)</f>
        <v>6.0956000000000001</v>
      </c>
      <c r="M18" s="61">
        <f t="shared" si="4"/>
        <v>4</v>
      </c>
      <c r="N18" s="60">
        <f>VLOOKUP($A18,'Return Data'!$B$7:$R$2292,10,0)</f>
        <v>6.5877999999999997</v>
      </c>
      <c r="O18" s="61">
        <f t="shared" si="5"/>
        <v>4</v>
      </c>
      <c r="P18" s="60">
        <f>VLOOKUP($A18,'Return Data'!$B$7:$R$2292,11,0)</f>
        <v>5.6336000000000004</v>
      </c>
      <c r="Q18" s="61">
        <f t="shared" si="6"/>
        <v>8</v>
      </c>
      <c r="R18" s="60">
        <f>VLOOKUP($A18,'Return Data'!$B$7:$R$2292,12,0)</f>
        <v>4.8948999999999998</v>
      </c>
      <c r="S18" s="61">
        <f t="shared" si="7"/>
        <v>9</v>
      </c>
      <c r="T18" s="60">
        <f>VLOOKUP($A18,'Return Data'!$B$7:$R$2292,13,0)</f>
        <v>4.6967999999999996</v>
      </c>
      <c r="U18" s="61">
        <f t="shared" si="8"/>
        <v>9</v>
      </c>
      <c r="V18" s="60">
        <f>VLOOKUP($A18,'Return Data'!$B$7:$R$2292,17,0)</f>
        <v>4.0373999999999999</v>
      </c>
      <c r="W18" s="61">
        <f t="shared" si="9"/>
        <v>11</v>
      </c>
      <c r="X18" s="60">
        <f>VLOOKUP($A18,'Return Data'!$B$7:$R$2292,14,0)</f>
        <v>4.4391999999999996</v>
      </c>
      <c r="Y18" s="61">
        <f t="shared" si="10"/>
        <v>10</v>
      </c>
      <c r="Z18" s="60">
        <f>VLOOKUP($A18,'Return Data'!$B$7:$R$2292,16,0)</f>
        <v>5.6291000000000002</v>
      </c>
      <c r="AA18" s="62">
        <f t="shared" si="11"/>
        <v>16</v>
      </c>
    </row>
    <row r="19" spans="1:27" x14ac:dyDescent="0.3">
      <c r="A19" s="58" t="s">
        <v>1382</v>
      </c>
      <c r="B19" s="59">
        <f>VLOOKUP($A19,'Return Data'!$B$7:$R$2292,3,0)</f>
        <v>44958</v>
      </c>
      <c r="C19" s="60">
        <f>VLOOKUP($A19,'Return Data'!$B$7:$R$2292,4,0)</f>
        <v>2279.8213999999998</v>
      </c>
      <c r="D19" s="60">
        <f>VLOOKUP($A19,'Return Data'!$B$7:$R$2292,5,0)</f>
        <v>9.9849999999999994</v>
      </c>
      <c r="E19" s="61">
        <f t="shared" si="0"/>
        <v>13</v>
      </c>
      <c r="F19" s="60">
        <f>VLOOKUP($A19,'Return Data'!$B$7:$R$2292,6,0)</f>
        <v>5.9894999999999996</v>
      </c>
      <c r="G19" s="61">
        <f t="shared" si="1"/>
        <v>16</v>
      </c>
      <c r="H19" s="60">
        <f>VLOOKUP($A19,'Return Data'!$B$7:$R$2292,7,0)</f>
        <v>6.3483999999999998</v>
      </c>
      <c r="I19" s="61">
        <f t="shared" si="2"/>
        <v>11</v>
      </c>
      <c r="J19" s="60">
        <f>VLOOKUP($A19,'Return Data'!$B$7:$R$2292,8,0)</f>
        <v>5.9618000000000002</v>
      </c>
      <c r="K19" s="61">
        <f t="shared" si="3"/>
        <v>16</v>
      </c>
      <c r="L19" s="60">
        <f>VLOOKUP($A19,'Return Data'!$B$7:$R$2292,9,0)</f>
        <v>5.7058999999999997</v>
      </c>
      <c r="M19" s="61">
        <f t="shared" si="4"/>
        <v>16</v>
      </c>
      <c r="N19" s="60">
        <f>VLOOKUP($A19,'Return Data'!$B$7:$R$2292,10,0)</f>
        <v>6.1990999999999996</v>
      </c>
      <c r="O19" s="61">
        <f t="shared" si="5"/>
        <v>14</v>
      </c>
      <c r="P19" s="60">
        <f>VLOOKUP($A19,'Return Data'!$B$7:$R$2292,11,0)</f>
        <v>5.2568999999999999</v>
      </c>
      <c r="Q19" s="61">
        <f t="shared" si="6"/>
        <v>17</v>
      </c>
      <c r="R19" s="60">
        <f>VLOOKUP($A19,'Return Data'!$B$7:$R$2292,12,0)</f>
        <v>4.5613000000000001</v>
      </c>
      <c r="S19" s="61">
        <f t="shared" si="7"/>
        <v>17</v>
      </c>
      <c r="T19" s="60">
        <f>VLOOKUP($A19,'Return Data'!$B$7:$R$2292,13,0)</f>
        <v>4.3693999999999997</v>
      </c>
      <c r="U19" s="61">
        <f t="shared" si="8"/>
        <v>17</v>
      </c>
      <c r="V19" s="60">
        <f>VLOOKUP($A19,'Return Data'!$B$7:$R$2292,17,0)</f>
        <v>3.7545999999999999</v>
      </c>
      <c r="W19" s="61">
        <f t="shared" si="9"/>
        <v>19</v>
      </c>
      <c r="X19" s="60">
        <f>VLOOKUP($A19,'Return Data'!$B$7:$R$2292,14,0)</f>
        <v>4.0795000000000003</v>
      </c>
      <c r="Y19" s="61">
        <f t="shared" si="10"/>
        <v>14</v>
      </c>
      <c r="Z19" s="60">
        <f>VLOOKUP($A19,'Return Data'!$B$7:$R$2292,16,0)</f>
        <v>7.0488</v>
      </c>
      <c r="AA19" s="62">
        <f t="shared" si="11"/>
        <v>8</v>
      </c>
    </row>
    <row r="20" spans="1:27" x14ac:dyDescent="0.3">
      <c r="A20" s="58" t="s">
        <v>1386</v>
      </c>
      <c r="B20" s="59">
        <f>VLOOKUP($A20,'Return Data'!$B$7:$R$2292,3,0)</f>
        <v>44958</v>
      </c>
      <c r="C20" s="60">
        <f>VLOOKUP($A20,'Return Data'!$B$7:$R$2292,4,0)</f>
        <v>36.281599999999997</v>
      </c>
      <c r="D20" s="60">
        <f>VLOOKUP($A20,'Return Data'!$B$7:$R$2292,5,0)</f>
        <v>13.787699999999999</v>
      </c>
      <c r="E20" s="61">
        <f t="shared" si="0"/>
        <v>2</v>
      </c>
      <c r="F20" s="60">
        <f>VLOOKUP($A20,'Return Data'!$B$7:$R$2292,6,0)</f>
        <v>6.5046999999999997</v>
      </c>
      <c r="G20" s="61">
        <f t="shared" si="1"/>
        <v>4</v>
      </c>
      <c r="H20" s="60">
        <f>VLOOKUP($A20,'Return Data'!$B$7:$R$2292,7,0)</f>
        <v>6.6193999999999997</v>
      </c>
      <c r="I20" s="61">
        <f t="shared" si="2"/>
        <v>5</v>
      </c>
      <c r="J20" s="60">
        <f>VLOOKUP($A20,'Return Data'!$B$7:$R$2292,8,0)</f>
        <v>6.2884000000000002</v>
      </c>
      <c r="K20" s="61">
        <f t="shared" si="3"/>
        <v>6</v>
      </c>
      <c r="L20" s="60">
        <f>VLOOKUP($A20,'Return Data'!$B$7:$R$2292,9,0)</f>
        <v>5.7519</v>
      </c>
      <c r="M20" s="61">
        <f t="shared" si="4"/>
        <v>12</v>
      </c>
      <c r="N20" s="60">
        <f>VLOOKUP($A20,'Return Data'!$B$7:$R$2292,10,0)</f>
        <v>6.2748999999999997</v>
      </c>
      <c r="O20" s="61">
        <f t="shared" si="5"/>
        <v>11</v>
      </c>
      <c r="P20" s="60">
        <f>VLOOKUP($A20,'Return Data'!$B$7:$R$2292,11,0)</f>
        <v>5.4924999999999997</v>
      </c>
      <c r="Q20" s="61">
        <f t="shared" si="6"/>
        <v>12</v>
      </c>
      <c r="R20" s="60">
        <f>VLOOKUP($A20,'Return Data'!$B$7:$R$2292,12,0)</f>
        <v>4.8418999999999999</v>
      </c>
      <c r="S20" s="61">
        <f t="shared" si="7"/>
        <v>12</v>
      </c>
      <c r="T20" s="60">
        <f>VLOOKUP($A20,'Return Data'!$B$7:$R$2292,13,0)</f>
        <v>4.6840000000000002</v>
      </c>
      <c r="U20" s="61">
        <f t="shared" si="8"/>
        <v>10</v>
      </c>
      <c r="V20" s="60">
        <f>VLOOKUP($A20,'Return Data'!$B$7:$R$2292,17,0)</f>
        <v>4.0263</v>
      </c>
      <c r="W20" s="61">
        <f t="shared" si="9"/>
        <v>12</v>
      </c>
      <c r="X20" s="60">
        <f>VLOOKUP($A20,'Return Data'!$B$7:$R$2292,14,0)</f>
        <v>4.4897</v>
      </c>
      <c r="Y20" s="61">
        <f t="shared" si="10"/>
        <v>9</v>
      </c>
      <c r="Z20" s="60">
        <f>VLOOKUP($A20,'Return Data'!$B$7:$R$2292,16,0)</f>
        <v>7.2215999999999996</v>
      </c>
      <c r="AA20" s="62">
        <f t="shared" si="11"/>
        <v>4</v>
      </c>
    </row>
    <row r="21" spans="1:27" x14ac:dyDescent="0.3">
      <c r="A21" s="58" t="s">
        <v>1388</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1391</v>
      </c>
      <c r="B22" s="59">
        <f>VLOOKUP($A22,'Return Data'!$B$7:$R$2292,3,0)</f>
        <v>44958</v>
      </c>
      <c r="C22" s="60">
        <f>VLOOKUP($A22,'Return Data'!$B$7:$R$2292,4,0)</f>
        <v>1133.1513</v>
      </c>
      <c r="D22" s="60">
        <f>VLOOKUP($A22,'Return Data'!$B$7:$R$2292,5,0)</f>
        <v>6.1276000000000002</v>
      </c>
      <c r="E22" s="61">
        <f t="shared" si="0"/>
        <v>22</v>
      </c>
      <c r="F22" s="60">
        <f>VLOOKUP($A22,'Return Data'!$B$7:$R$2292,6,0)</f>
        <v>5.9865000000000004</v>
      </c>
      <c r="G22" s="61">
        <f t="shared" si="1"/>
        <v>17</v>
      </c>
      <c r="H22" s="60">
        <f>VLOOKUP($A22,'Return Data'!$B$7:$R$2292,7,0)</f>
        <v>6.0340999999999996</v>
      </c>
      <c r="I22" s="61">
        <f t="shared" si="2"/>
        <v>20</v>
      </c>
      <c r="J22" s="60">
        <f>VLOOKUP($A22,'Return Data'!$B$7:$R$2292,8,0)</f>
        <v>5.7218999999999998</v>
      </c>
      <c r="K22" s="61">
        <f t="shared" si="3"/>
        <v>21</v>
      </c>
      <c r="L22" s="60">
        <f>VLOOKUP($A22,'Return Data'!$B$7:$R$2292,9,0)</f>
        <v>5.8731999999999998</v>
      </c>
      <c r="M22" s="61">
        <f t="shared" si="4"/>
        <v>9</v>
      </c>
      <c r="N22" s="60">
        <f>VLOOKUP($A22,'Return Data'!$B$7:$R$2292,10,0)</f>
        <v>5.9394</v>
      </c>
      <c r="O22" s="61">
        <f t="shared" si="5"/>
        <v>21</v>
      </c>
      <c r="P22" s="60">
        <f>VLOOKUP($A22,'Return Data'!$B$7:$R$2292,11,0)</f>
        <v>5.3727</v>
      </c>
      <c r="Q22" s="61">
        <f t="shared" si="6"/>
        <v>15</v>
      </c>
      <c r="R22" s="60">
        <f>VLOOKUP($A22,'Return Data'!$B$7:$R$2292,12,0)</f>
        <v>4.8075000000000001</v>
      </c>
      <c r="S22" s="61">
        <f t="shared" si="7"/>
        <v>13</v>
      </c>
      <c r="T22" s="60">
        <f>VLOOKUP($A22,'Return Data'!$B$7:$R$2292,13,0)</f>
        <v>4.5439999999999996</v>
      </c>
      <c r="U22" s="61">
        <f t="shared" si="8"/>
        <v>14</v>
      </c>
      <c r="V22" s="60">
        <f>VLOOKUP($A22,'Return Data'!$B$7:$R$2292,17,0)</f>
        <v>3.8538000000000001</v>
      </c>
      <c r="W22" s="61">
        <f t="shared" si="9"/>
        <v>16</v>
      </c>
      <c r="X22" s="60"/>
      <c r="Y22" s="61"/>
      <c r="Z22" s="60">
        <f>VLOOKUP($A22,'Return Data'!$B$7:$R$2292,16,0)</f>
        <v>4.0045999999999999</v>
      </c>
      <c r="AA22" s="62">
        <f t="shared" si="11"/>
        <v>22</v>
      </c>
    </row>
    <row r="23" spans="1:27" x14ac:dyDescent="0.3">
      <c r="A23" s="58" t="s">
        <v>1393</v>
      </c>
      <c r="B23" s="59">
        <f>VLOOKUP($A23,'Return Data'!$B$7:$R$2292,3,0)</f>
        <v>44958</v>
      </c>
      <c r="C23" s="60">
        <f>VLOOKUP($A23,'Return Data'!$B$7:$R$2292,4,0)</f>
        <v>1162.6143</v>
      </c>
      <c r="D23" s="60">
        <f>VLOOKUP($A23,'Return Data'!$B$7:$R$2292,5,0)</f>
        <v>10.7056</v>
      </c>
      <c r="E23" s="61">
        <f t="shared" si="0"/>
        <v>7</v>
      </c>
      <c r="F23" s="60">
        <f>VLOOKUP($A23,'Return Data'!$B$7:$R$2292,6,0)</f>
        <v>6.3830999999999998</v>
      </c>
      <c r="G23" s="61">
        <f t="shared" si="1"/>
        <v>8</v>
      </c>
      <c r="H23" s="60">
        <f>VLOOKUP($A23,'Return Data'!$B$7:$R$2292,7,0)</f>
        <v>6.5095000000000001</v>
      </c>
      <c r="I23" s="61">
        <f t="shared" si="2"/>
        <v>7</v>
      </c>
      <c r="J23" s="60">
        <f>VLOOKUP($A23,'Return Data'!$B$7:$R$2292,8,0)</f>
        <v>6.1307999999999998</v>
      </c>
      <c r="K23" s="61">
        <f t="shared" si="3"/>
        <v>8</v>
      </c>
      <c r="L23" s="60">
        <f>VLOOKUP($A23,'Return Data'!$B$7:$R$2292,9,0)</f>
        <v>5.8536999999999999</v>
      </c>
      <c r="M23" s="61">
        <f t="shared" si="4"/>
        <v>11</v>
      </c>
      <c r="N23" s="60">
        <f>VLOOKUP($A23,'Return Data'!$B$7:$R$2292,10,0)</f>
        <v>6.3011999999999997</v>
      </c>
      <c r="O23" s="61">
        <f t="shared" si="5"/>
        <v>9</v>
      </c>
      <c r="P23" s="60">
        <f>VLOOKUP($A23,'Return Data'!$B$7:$R$2292,11,0)</f>
        <v>5.6317000000000004</v>
      </c>
      <c r="Q23" s="61">
        <f t="shared" si="6"/>
        <v>9</v>
      </c>
      <c r="R23" s="60">
        <f>VLOOKUP($A23,'Return Data'!$B$7:$R$2292,12,0)</f>
        <v>4.8902000000000001</v>
      </c>
      <c r="S23" s="61">
        <f t="shared" si="7"/>
        <v>10</v>
      </c>
      <c r="T23" s="60">
        <f>VLOOKUP($A23,'Return Data'!$B$7:$R$2292,13,0)</f>
        <v>4.6322999999999999</v>
      </c>
      <c r="U23" s="61">
        <f t="shared" si="8"/>
        <v>11</v>
      </c>
      <c r="V23" s="60">
        <f>VLOOKUP($A23,'Return Data'!$B$7:$R$2292,17,0)</f>
        <v>4.0183999999999997</v>
      </c>
      <c r="W23" s="61">
        <f t="shared" si="9"/>
        <v>13</v>
      </c>
      <c r="X23" s="60"/>
      <c r="Y23" s="61"/>
      <c r="Z23" s="60">
        <f>VLOOKUP($A23,'Return Data'!$B$7:$R$2292,16,0)</f>
        <v>4.6776</v>
      </c>
      <c r="AA23" s="62">
        <f t="shared" si="11"/>
        <v>19</v>
      </c>
    </row>
    <row r="24" spans="1:27" x14ac:dyDescent="0.3">
      <c r="A24" s="58" t="s">
        <v>1395</v>
      </c>
      <c r="B24" s="59">
        <f>VLOOKUP($A24,'Return Data'!$B$7:$R$2292,3,0)</f>
        <v>44958</v>
      </c>
      <c r="C24" s="60">
        <f>VLOOKUP($A24,'Return Data'!$B$7:$R$2292,4,0)</f>
        <v>14.339399999999999</v>
      </c>
      <c r="D24" s="60">
        <f>VLOOKUP($A24,'Return Data'!$B$7:$R$2292,5,0)</f>
        <v>4.3277999999999999</v>
      </c>
      <c r="E24" s="61">
        <f t="shared" si="0"/>
        <v>23</v>
      </c>
      <c r="F24" s="60">
        <f>VLOOKUP($A24,'Return Data'!$B$7:$R$2292,6,0)</f>
        <v>4.1768999999999998</v>
      </c>
      <c r="G24" s="61">
        <f t="shared" si="1"/>
        <v>23</v>
      </c>
      <c r="H24" s="60">
        <f>VLOOKUP($A24,'Return Data'!$B$7:$R$2292,7,0)</f>
        <v>4.1486999999999998</v>
      </c>
      <c r="I24" s="61">
        <f t="shared" si="2"/>
        <v>23</v>
      </c>
      <c r="J24" s="60">
        <f>VLOOKUP($A24,'Return Data'!$B$7:$R$2292,8,0)</f>
        <v>4.2431999999999999</v>
      </c>
      <c r="K24" s="61">
        <f t="shared" si="3"/>
        <v>23</v>
      </c>
      <c r="L24" s="60">
        <f>VLOOKUP($A24,'Return Data'!$B$7:$R$2292,9,0)</f>
        <v>4.6863999999999999</v>
      </c>
      <c r="M24" s="61">
        <f t="shared" si="4"/>
        <v>23</v>
      </c>
      <c r="N24" s="60">
        <f>VLOOKUP($A24,'Return Data'!$B$7:$R$2292,10,0)</f>
        <v>5.1684000000000001</v>
      </c>
      <c r="O24" s="61">
        <f t="shared" si="5"/>
        <v>23</v>
      </c>
      <c r="P24" s="60">
        <f>VLOOKUP($A24,'Return Data'!$B$7:$R$2292,11,0)</f>
        <v>4.7611999999999997</v>
      </c>
      <c r="Q24" s="61">
        <f t="shared" si="6"/>
        <v>23</v>
      </c>
      <c r="R24" s="60">
        <f>VLOOKUP($A24,'Return Data'!$B$7:$R$2292,12,0)</f>
        <v>4.0570000000000004</v>
      </c>
      <c r="S24" s="61">
        <f t="shared" si="7"/>
        <v>23</v>
      </c>
      <c r="T24" s="60">
        <f>VLOOKUP($A24,'Return Data'!$B$7:$R$2292,13,0)</f>
        <v>3.8327</v>
      </c>
      <c r="U24" s="61">
        <f t="shared" si="8"/>
        <v>23</v>
      </c>
      <c r="V24" s="60">
        <f>VLOOKUP($A24,'Return Data'!$B$7:$R$2292,17,0)</f>
        <v>3.1337999999999999</v>
      </c>
      <c r="W24" s="61">
        <f t="shared" si="9"/>
        <v>23</v>
      </c>
      <c r="X24" s="60">
        <f>VLOOKUP($A24,'Return Data'!$B$7:$R$2292,14,0)</f>
        <v>3.4401000000000002</v>
      </c>
      <c r="Y24" s="61">
        <f t="shared" si="10"/>
        <v>20</v>
      </c>
      <c r="Z24" s="60">
        <f>VLOOKUP($A24,'Return Data'!$B$7:$R$2292,16,0)</f>
        <v>3.9041000000000001</v>
      </c>
      <c r="AA24" s="62">
        <f t="shared" si="11"/>
        <v>23</v>
      </c>
    </row>
    <row r="25" spans="1:27" x14ac:dyDescent="0.3">
      <c r="A25" s="58" t="s">
        <v>1396</v>
      </c>
      <c r="B25" s="59">
        <f>VLOOKUP($A25,'Return Data'!$B$7:$R$2292,3,0)</f>
        <v>44958</v>
      </c>
      <c r="C25" s="60">
        <f>VLOOKUP($A25,'Return Data'!$B$7:$R$2292,4,0)</f>
        <v>3413.4122000000002</v>
      </c>
      <c r="D25" s="60">
        <f>VLOOKUP($A25,'Return Data'!$B$7:$R$2292,5,0)</f>
        <v>9.7364999999999995</v>
      </c>
      <c r="E25" s="61">
        <f t="shared" si="0"/>
        <v>15</v>
      </c>
      <c r="F25" s="60">
        <f>VLOOKUP($A25,'Return Data'!$B$7:$R$2292,6,0)</f>
        <v>5.8174000000000001</v>
      </c>
      <c r="G25" s="61">
        <f t="shared" si="1"/>
        <v>21</v>
      </c>
      <c r="H25" s="60">
        <f>VLOOKUP($A25,'Return Data'!$B$7:$R$2292,7,0)</f>
        <v>6.1996000000000002</v>
      </c>
      <c r="I25" s="61">
        <f t="shared" si="2"/>
        <v>16</v>
      </c>
      <c r="J25" s="60">
        <f>VLOOKUP($A25,'Return Data'!$B$7:$R$2292,8,0)</f>
        <v>6.0263999999999998</v>
      </c>
      <c r="K25" s="61">
        <f t="shared" si="3"/>
        <v>11</v>
      </c>
      <c r="L25" s="60">
        <f>VLOOKUP($A25,'Return Data'!$B$7:$R$2292,9,0)</f>
        <v>5.6745999999999999</v>
      </c>
      <c r="M25" s="61">
        <f t="shared" si="4"/>
        <v>18</v>
      </c>
      <c r="N25" s="60">
        <f>VLOOKUP($A25,'Return Data'!$B$7:$R$2292,10,0)</f>
        <v>6.2560000000000002</v>
      </c>
      <c r="O25" s="61">
        <f t="shared" si="5"/>
        <v>12</v>
      </c>
      <c r="P25" s="60">
        <f>VLOOKUP($A25,'Return Data'!$B$7:$R$2292,11,0)</f>
        <v>5.508</v>
      </c>
      <c r="Q25" s="61">
        <f t="shared" si="6"/>
        <v>11</v>
      </c>
      <c r="R25" s="60">
        <f>VLOOKUP($A25,'Return Data'!$B$7:$R$2292,12,0)</f>
        <v>4.9242999999999997</v>
      </c>
      <c r="S25" s="61">
        <f t="shared" si="7"/>
        <v>7</v>
      </c>
      <c r="T25" s="60">
        <f>VLOOKUP($A25,'Return Data'!$B$7:$R$2292,13,0)</f>
        <v>4.7408999999999999</v>
      </c>
      <c r="U25" s="61">
        <f t="shared" si="8"/>
        <v>7</v>
      </c>
      <c r="V25" s="60">
        <f>VLOOKUP($A25,'Return Data'!$B$7:$R$2292,17,0)</f>
        <v>6.3285999999999998</v>
      </c>
      <c r="W25" s="61">
        <f t="shared" si="9"/>
        <v>1</v>
      </c>
      <c r="X25" s="60">
        <f>VLOOKUP($A25,'Return Data'!$B$7:$R$2292,14,0)</f>
        <v>5.6669</v>
      </c>
      <c r="Y25" s="61">
        <f t="shared" si="10"/>
        <v>1</v>
      </c>
      <c r="Z25" s="60">
        <f>VLOOKUP($A25,'Return Data'!$B$7:$R$2292,16,0)</f>
        <v>5.9707999999999997</v>
      </c>
      <c r="AA25" s="62">
        <f t="shared" si="11"/>
        <v>12</v>
      </c>
    </row>
    <row r="26" spans="1:27" x14ac:dyDescent="0.3">
      <c r="A26" s="58" t="s">
        <v>1893</v>
      </c>
      <c r="B26" s="59">
        <f>VLOOKUP($A26,'Return Data'!$B$7:$R$2292,3,0)</f>
        <v>44958</v>
      </c>
      <c r="C26" s="60">
        <f>VLOOKUP($A26,'Return Data'!$B$7:$R$2292,4,0)</f>
        <v>29.061299999999999</v>
      </c>
      <c r="D26" s="60">
        <f>VLOOKUP($A26,'Return Data'!$B$7:$R$2292,5,0)</f>
        <v>11.3072</v>
      </c>
      <c r="E26" s="61">
        <f t="shared" si="0"/>
        <v>5</v>
      </c>
      <c r="F26" s="60">
        <f>VLOOKUP($A26,'Return Data'!$B$7:$R$2292,6,0)</f>
        <v>6.5369000000000002</v>
      </c>
      <c r="G26" s="61">
        <f t="shared" si="1"/>
        <v>3</v>
      </c>
      <c r="H26" s="60">
        <f>VLOOKUP($A26,'Return Data'!$B$7:$R$2292,7,0)</f>
        <v>6.4852999999999996</v>
      </c>
      <c r="I26" s="61">
        <f t="shared" si="2"/>
        <v>9</v>
      </c>
      <c r="J26" s="60">
        <f>VLOOKUP($A26,'Return Data'!$B$7:$R$2292,8,0)</f>
        <v>5.9794999999999998</v>
      </c>
      <c r="K26" s="61">
        <f t="shared" si="3"/>
        <v>15</v>
      </c>
      <c r="L26" s="60">
        <f>VLOOKUP($A26,'Return Data'!$B$7:$R$2292,9,0)</f>
        <v>5.7192999999999996</v>
      </c>
      <c r="M26" s="61">
        <f t="shared" si="4"/>
        <v>15</v>
      </c>
      <c r="N26" s="60">
        <f>VLOOKUP($A26,'Return Data'!$B$7:$R$2292,10,0)</f>
        <v>6.0696000000000003</v>
      </c>
      <c r="O26" s="61">
        <f t="shared" si="5"/>
        <v>17</v>
      </c>
      <c r="P26" s="60">
        <f>VLOOKUP($A26,'Return Data'!$B$7:$R$2292,11,0)</f>
        <v>5.4127000000000001</v>
      </c>
      <c r="Q26" s="61">
        <f t="shared" si="6"/>
        <v>13</v>
      </c>
      <c r="R26" s="60">
        <f>VLOOKUP($A26,'Return Data'!$B$7:$R$2292,12,0)</f>
        <v>4.7346000000000004</v>
      </c>
      <c r="S26" s="61">
        <f t="shared" si="7"/>
        <v>14</v>
      </c>
      <c r="T26" s="60">
        <f>VLOOKUP($A26,'Return Data'!$B$7:$R$2292,13,0)</f>
        <v>4.5502000000000002</v>
      </c>
      <c r="U26" s="61">
        <f t="shared" si="8"/>
        <v>13</v>
      </c>
      <c r="V26" s="60">
        <f>VLOOKUP($A26,'Return Data'!$B$7:$R$2292,17,0)</f>
        <v>3.9504999999999999</v>
      </c>
      <c r="W26" s="61">
        <f t="shared" si="9"/>
        <v>15</v>
      </c>
      <c r="X26" s="60">
        <f>VLOOKUP($A26,'Return Data'!$B$7:$R$2292,14,0)</f>
        <v>4.3937999999999997</v>
      </c>
      <c r="Y26" s="61">
        <f t="shared" si="10"/>
        <v>11</v>
      </c>
      <c r="Z26" s="60">
        <f>VLOOKUP($A26,'Return Data'!$B$7:$R$2292,16,0)</f>
        <v>7.5865</v>
      </c>
      <c r="AA26" s="62">
        <f t="shared" si="11"/>
        <v>1</v>
      </c>
    </row>
    <row r="27" spans="1:27" x14ac:dyDescent="0.3">
      <c r="A27" s="58" t="s">
        <v>1401</v>
      </c>
      <c r="B27" s="59">
        <f>VLOOKUP($A27,'Return Data'!$B$7:$R$2292,3,0)</f>
        <v>44958</v>
      </c>
      <c r="C27" s="60">
        <f>VLOOKUP($A27,'Return Data'!$B$7:$R$2292,4,0)</f>
        <v>5038.3180000000002</v>
      </c>
      <c r="D27" s="60">
        <f>VLOOKUP($A27,'Return Data'!$B$7:$R$2292,5,0)</f>
        <v>10.394399999999999</v>
      </c>
      <c r="E27" s="61">
        <f t="shared" si="0"/>
        <v>10</v>
      </c>
      <c r="F27" s="60">
        <f>VLOOKUP($A27,'Return Data'!$B$7:$R$2292,6,0)</f>
        <v>6.4654999999999996</v>
      </c>
      <c r="G27" s="61">
        <f t="shared" si="1"/>
        <v>5</v>
      </c>
      <c r="H27" s="60">
        <f>VLOOKUP($A27,'Return Data'!$B$7:$R$2292,7,0)</f>
        <v>6.5396999999999998</v>
      </c>
      <c r="I27" s="61">
        <f t="shared" si="2"/>
        <v>6</v>
      </c>
      <c r="J27" s="60">
        <f>VLOOKUP($A27,'Return Data'!$B$7:$R$2292,8,0)</f>
        <v>6.3518999999999997</v>
      </c>
      <c r="K27" s="61">
        <f t="shared" si="3"/>
        <v>5</v>
      </c>
      <c r="L27" s="60">
        <f>VLOOKUP($A27,'Return Data'!$B$7:$R$2292,9,0)</f>
        <v>6.1048</v>
      </c>
      <c r="M27" s="61">
        <f t="shared" si="4"/>
        <v>3</v>
      </c>
      <c r="N27" s="60">
        <f>VLOOKUP($A27,'Return Data'!$B$7:$R$2292,10,0)</f>
        <v>6.6170999999999998</v>
      </c>
      <c r="O27" s="61">
        <f t="shared" si="5"/>
        <v>3</v>
      </c>
      <c r="P27" s="60">
        <f>VLOOKUP($A27,'Return Data'!$B$7:$R$2292,11,0)</f>
        <v>5.7073999999999998</v>
      </c>
      <c r="Q27" s="61">
        <f t="shared" si="6"/>
        <v>5</v>
      </c>
      <c r="R27" s="60">
        <f>VLOOKUP($A27,'Return Data'!$B$7:$R$2292,12,0)</f>
        <v>4.9051999999999998</v>
      </c>
      <c r="S27" s="61">
        <f t="shared" si="7"/>
        <v>8</v>
      </c>
      <c r="T27" s="60">
        <f>VLOOKUP($A27,'Return Data'!$B$7:$R$2292,13,0)</f>
        <v>4.7072000000000003</v>
      </c>
      <c r="U27" s="61">
        <f t="shared" si="8"/>
        <v>8</v>
      </c>
      <c r="V27" s="60">
        <f>VLOOKUP($A27,'Return Data'!$B$7:$R$2292,17,0)</f>
        <v>4.1153000000000004</v>
      </c>
      <c r="W27" s="61">
        <f t="shared" si="9"/>
        <v>9</v>
      </c>
      <c r="X27" s="60">
        <f>VLOOKUP($A27,'Return Data'!$B$7:$R$2292,14,0)</f>
        <v>4.5632000000000001</v>
      </c>
      <c r="Y27" s="61">
        <f t="shared" si="10"/>
        <v>7</v>
      </c>
      <c r="Z27" s="60">
        <f>VLOOKUP($A27,'Return Data'!$B$7:$R$2292,16,0)</f>
        <v>7.0541</v>
      </c>
      <c r="AA27" s="62">
        <f t="shared" si="11"/>
        <v>7</v>
      </c>
    </row>
    <row r="28" spans="1:27" x14ac:dyDescent="0.3">
      <c r="A28" s="58" t="s">
        <v>1872</v>
      </c>
      <c r="B28" s="59">
        <f>VLOOKUP($A28,'Return Data'!$B$7:$R$2292,3,0)</f>
        <v>44958</v>
      </c>
      <c r="C28" s="60">
        <f>VLOOKUP($A28,'Return Data'!$B$7:$R$2292,4,0)</f>
        <v>2313.0765999999999</v>
      </c>
      <c r="D28" s="60">
        <f>VLOOKUP($A28,'Return Data'!$B$7:$R$2292,5,0)</f>
        <v>8.7599</v>
      </c>
      <c r="E28" s="61">
        <f t="shared" si="0"/>
        <v>20</v>
      </c>
      <c r="F28" s="60">
        <f>VLOOKUP($A28,'Return Data'!$B$7:$R$2292,6,0)</f>
        <v>5.633</v>
      </c>
      <c r="G28" s="61">
        <f t="shared" si="1"/>
        <v>22</v>
      </c>
      <c r="H28" s="60">
        <f>VLOOKUP($A28,'Return Data'!$B$7:$R$2292,7,0)</f>
        <v>5.7961</v>
      </c>
      <c r="I28" s="61">
        <f t="shared" si="2"/>
        <v>22</v>
      </c>
      <c r="J28" s="60">
        <f>VLOOKUP($A28,'Return Data'!$B$7:$R$2292,8,0)</f>
        <v>5.7167000000000003</v>
      </c>
      <c r="K28" s="61">
        <f t="shared" si="3"/>
        <v>22</v>
      </c>
      <c r="L28" s="60">
        <f>VLOOKUP($A28,'Return Data'!$B$7:$R$2292,9,0)</f>
        <v>5.3033000000000001</v>
      </c>
      <c r="M28" s="61">
        <f t="shared" si="4"/>
        <v>22</v>
      </c>
      <c r="N28" s="60">
        <f>VLOOKUP($A28,'Return Data'!$B$7:$R$2292,10,0)</f>
        <v>5.5705999999999998</v>
      </c>
      <c r="O28" s="61">
        <f t="shared" si="5"/>
        <v>22</v>
      </c>
      <c r="P28" s="60">
        <f>VLOOKUP($A28,'Return Data'!$B$7:$R$2292,11,0)</f>
        <v>4.8651999999999997</v>
      </c>
      <c r="Q28" s="61">
        <f t="shared" si="6"/>
        <v>22</v>
      </c>
      <c r="R28" s="60">
        <f>VLOOKUP($A28,'Return Data'!$B$7:$R$2292,12,0)</f>
        <v>4.2321</v>
      </c>
      <c r="S28" s="61">
        <f t="shared" si="7"/>
        <v>22</v>
      </c>
      <c r="T28" s="60">
        <f>VLOOKUP($A28,'Return Data'!$B$7:$R$2292,13,0)</f>
        <v>3.9359000000000002</v>
      </c>
      <c r="U28" s="61">
        <f t="shared" si="8"/>
        <v>22</v>
      </c>
      <c r="V28" s="60">
        <f>VLOOKUP($A28,'Return Data'!$B$7:$R$2292,17,0)</f>
        <v>3.3506</v>
      </c>
      <c r="W28" s="61">
        <f t="shared" si="9"/>
        <v>22</v>
      </c>
      <c r="X28" s="60">
        <f>VLOOKUP($A28,'Return Data'!$B$7:$R$2292,14,0)</f>
        <v>3.4691000000000001</v>
      </c>
      <c r="Y28" s="61">
        <f t="shared" si="10"/>
        <v>19</v>
      </c>
      <c r="Z28" s="60">
        <f>VLOOKUP($A28,'Return Data'!$B$7:$R$2292,16,0)</f>
        <v>5.7079000000000004</v>
      </c>
      <c r="AA28" s="62">
        <f t="shared" si="11"/>
        <v>15</v>
      </c>
    </row>
    <row r="29" spans="1:27" x14ac:dyDescent="0.3">
      <c r="A29" s="58" t="s">
        <v>1405</v>
      </c>
      <c r="B29" s="59">
        <f>VLOOKUP($A29,'Return Data'!$B$7:$R$2292,3,0)</f>
        <v>44958</v>
      </c>
      <c r="C29" s="60">
        <f>VLOOKUP($A29,'Return Data'!$B$7:$R$2292,4,0)</f>
        <v>12.069100000000001</v>
      </c>
      <c r="D29" s="60">
        <f>VLOOKUP($A29,'Return Data'!$B$7:$R$2292,5,0)</f>
        <v>10.587999999999999</v>
      </c>
      <c r="E29" s="61">
        <f t="shared" si="0"/>
        <v>8</v>
      </c>
      <c r="F29" s="60">
        <f>VLOOKUP($A29,'Return Data'!$B$7:$R$2292,6,0)</f>
        <v>5.8718000000000004</v>
      </c>
      <c r="G29" s="61">
        <f t="shared" si="1"/>
        <v>20</v>
      </c>
      <c r="H29" s="60">
        <f>VLOOKUP($A29,'Return Data'!$B$7:$R$2292,7,0)</f>
        <v>5.9688999999999997</v>
      </c>
      <c r="I29" s="61">
        <f t="shared" si="2"/>
        <v>21</v>
      </c>
      <c r="J29" s="60">
        <f>VLOOKUP($A29,'Return Data'!$B$7:$R$2292,8,0)</f>
        <v>5.8239000000000001</v>
      </c>
      <c r="K29" s="61">
        <f t="shared" si="3"/>
        <v>20</v>
      </c>
      <c r="L29" s="60">
        <f>VLOOKUP($A29,'Return Data'!$B$7:$R$2292,9,0)</f>
        <v>5.4890999999999996</v>
      </c>
      <c r="M29" s="61">
        <f t="shared" si="4"/>
        <v>20</v>
      </c>
      <c r="N29" s="60">
        <f>VLOOKUP($A29,'Return Data'!$B$7:$R$2292,10,0)</f>
        <v>5.9592000000000001</v>
      </c>
      <c r="O29" s="61">
        <f t="shared" si="5"/>
        <v>19</v>
      </c>
      <c r="P29" s="60">
        <f>VLOOKUP($A29,'Return Data'!$B$7:$R$2292,11,0)</f>
        <v>5.2347000000000001</v>
      </c>
      <c r="Q29" s="61">
        <f t="shared" si="6"/>
        <v>19</v>
      </c>
      <c r="R29" s="60">
        <f>VLOOKUP($A29,'Return Data'!$B$7:$R$2292,12,0)</f>
        <v>4.5518000000000001</v>
      </c>
      <c r="S29" s="61">
        <f t="shared" si="7"/>
        <v>18</v>
      </c>
      <c r="T29" s="60">
        <f>VLOOKUP($A29,'Return Data'!$B$7:$R$2292,13,0)</f>
        <v>4.3273000000000001</v>
      </c>
      <c r="U29" s="61">
        <f t="shared" si="8"/>
        <v>18</v>
      </c>
      <c r="V29" s="60">
        <f>VLOOKUP($A29,'Return Data'!$B$7:$R$2292,17,0)</f>
        <v>3.7843</v>
      </c>
      <c r="W29" s="61">
        <f t="shared" si="9"/>
        <v>18</v>
      </c>
      <c r="X29" s="60">
        <f>VLOOKUP($A29,'Return Data'!$B$7:$R$2292,14,0)</f>
        <v>4.0538999999999996</v>
      </c>
      <c r="Y29" s="61">
        <f t="shared" si="10"/>
        <v>15</v>
      </c>
      <c r="Z29" s="60">
        <f>VLOOKUP($A29,'Return Data'!$B$7:$R$2292,16,0)</f>
        <v>4.7770000000000001</v>
      </c>
      <c r="AA29" s="62">
        <f t="shared" si="11"/>
        <v>18</v>
      </c>
    </row>
    <row r="30" spans="1:27" x14ac:dyDescent="0.3">
      <c r="A30" s="58" t="s">
        <v>1407</v>
      </c>
      <c r="B30" s="59">
        <f>VLOOKUP($A30,'Return Data'!$B$7:$R$2292,3,0)</f>
        <v>44958</v>
      </c>
      <c r="C30" s="60">
        <f>VLOOKUP($A30,'Return Data'!$B$7:$R$2292,4,0)</f>
        <v>3593.2357000000002</v>
      </c>
      <c r="D30" s="60">
        <f>VLOOKUP($A30,'Return Data'!$B$7:$R$2292,5,0)</f>
        <v>10.1791</v>
      </c>
      <c r="E30" s="61">
        <f t="shared" si="0"/>
        <v>11</v>
      </c>
      <c r="F30" s="60">
        <f>VLOOKUP($A30,'Return Data'!$B$7:$R$2292,6,0)</f>
        <v>5.9550000000000001</v>
      </c>
      <c r="G30" s="61">
        <f t="shared" si="1"/>
        <v>18</v>
      </c>
      <c r="H30" s="60">
        <f>VLOOKUP($A30,'Return Data'!$B$7:$R$2292,7,0)</f>
        <v>6.1252000000000004</v>
      </c>
      <c r="I30" s="61">
        <f t="shared" si="2"/>
        <v>17</v>
      </c>
      <c r="J30" s="60">
        <f>VLOOKUP($A30,'Return Data'!$B$7:$R$2292,8,0)</f>
        <v>6.0171999999999999</v>
      </c>
      <c r="K30" s="61">
        <f t="shared" si="3"/>
        <v>12</v>
      </c>
      <c r="L30" s="60">
        <f>VLOOKUP($A30,'Return Data'!$B$7:$R$2292,9,0)</f>
        <v>5.7403000000000004</v>
      </c>
      <c r="M30" s="61">
        <f t="shared" si="4"/>
        <v>13</v>
      </c>
      <c r="N30" s="60">
        <f>VLOOKUP($A30,'Return Data'!$B$7:$R$2292,10,0)</f>
        <v>6.2516999999999996</v>
      </c>
      <c r="O30" s="61">
        <f t="shared" si="5"/>
        <v>13</v>
      </c>
      <c r="P30" s="60">
        <f>VLOOKUP($A30,'Return Data'!$B$7:$R$2292,11,0)</f>
        <v>5.4024999999999999</v>
      </c>
      <c r="Q30" s="61">
        <f t="shared" si="6"/>
        <v>14</v>
      </c>
      <c r="R30" s="60">
        <f>VLOOKUP($A30,'Return Data'!$B$7:$R$2292,12,0)</f>
        <v>4.7032999999999996</v>
      </c>
      <c r="S30" s="61">
        <f t="shared" si="7"/>
        <v>15</v>
      </c>
      <c r="T30" s="60">
        <f>VLOOKUP($A30,'Return Data'!$B$7:$R$2292,13,0)</f>
        <v>4.4863</v>
      </c>
      <c r="U30" s="61">
        <f t="shared" si="8"/>
        <v>15</v>
      </c>
      <c r="V30" s="60">
        <f>VLOOKUP($A30,'Return Data'!$B$7:$R$2292,17,0)</f>
        <v>5.3095999999999997</v>
      </c>
      <c r="W30" s="61">
        <f t="shared" si="9"/>
        <v>2</v>
      </c>
      <c r="X30" s="60">
        <f>VLOOKUP($A30,'Return Data'!$B$7:$R$2292,14,0)</f>
        <v>5.1702000000000004</v>
      </c>
      <c r="Y30" s="61">
        <f t="shared" si="10"/>
        <v>3</v>
      </c>
      <c r="Z30" s="60">
        <f>VLOOKUP($A30,'Return Data'!$B$7:$R$2292,16,0)</f>
        <v>6.8003999999999998</v>
      </c>
      <c r="AA30" s="62">
        <f t="shared" si="11"/>
        <v>10</v>
      </c>
    </row>
    <row r="31" spans="1:27" x14ac:dyDescent="0.3">
      <c r="A31" s="58" t="s">
        <v>1886</v>
      </c>
      <c r="B31" s="59">
        <f>VLOOKUP($A31,'Return Data'!$B$7:$R$2292,3,0)</f>
        <v>44958</v>
      </c>
      <c r="C31" s="60">
        <f>VLOOKUP($A31,'Return Data'!$B$7:$R$2292,4,0)</f>
        <v>1162.8534</v>
      </c>
      <c r="D31" s="60">
        <f>VLOOKUP($A31,'Return Data'!$B$7:$R$2292,5,0)</f>
        <v>9.8460000000000001</v>
      </c>
      <c r="E31" s="61">
        <f t="shared" si="0"/>
        <v>14</v>
      </c>
      <c r="F31" s="60">
        <f>VLOOKUP($A31,'Return Data'!$B$7:$R$2292,6,0)</f>
        <v>6.2484999999999999</v>
      </c>
      <c r="G31" s="61">
        <f t="shared" si="1"/>
        <v>11</v>
      </c>
      <c r="H31" s="60">
        <f>VLOOKUP($A31,'Return Data'!$B$7:$R$2292,7,0)</f>
        <v>6.3274999999999997</v>
      </c>
      <c r="I31" s="61">
        <f t="shared" si="2"/>
        <v>14</v>
      </c>
      <c r="J31" s="60">
        <f>VLOOKUP($A31,'Return Data'!$B$7:$R$2292,8,0)</f>
        <v>5.9181999999999997</v>
      </c>
      <c r="K31" s="61">
        <f t="shared" si="3"/>
        <v>18</v>
      </c>
      <c r="L31" s="60">
        <f>VLOOKUP($A31,'Return Data'!$B$7:$R$2292,9,0)</f>
        <v>5.7198000000000002</v>
      </c>
      <c r="M31" s="61">
        <f t="shared" si="4"/>
        <v>14</v>
      </c>
      <c r="N31" s="60">
        <f>VLOOKUP($A31,'Return Data'!$B$7:$R$2292,10,0)</f>
        <v>6.0244</v>
      </c>
      <c r="O31" s="61">
        <f t="shared" si="5"/>
        <v>18</v>
      </c>
      <c r="P31" s="60">
        <f>VLOOKUP($A31,'Return Data'!$B$7:$R$2292,11,0)</f>
        <v>5.1909000000000001</v>
      </c>
      <c r="Q31" s="61">
        <f t="shared" si="6"/>
        <v>20</v>
      </c>
      <c r="R31" s="60">
        <f>VLOOKUP($A31,'Return Data'!$B$7:$R$2292,12,0)</f>
        <v>4.4295</v>
      </c>
      <c r="S31" s="61">
        <f t="shared" si="7"/>
        <v>21</v>
      </c>
      <c r="T31" s="60">
        <f>VLOOKUP($A31,'Return Data'!$B$7:$R$2292,13,0)</f>
        <v>4.1638000000000002</v>
      </c>
      <c r="U31" s="61">
        <f t="shared" si="8"/>
        <v>21</v>
      </c>
      <c r="V31" s="60">
        <f>VLOOKUP($A31,'Return Data'!$B$7:$R$2292,17,0)</f>
        <v>4.0930999999999997</v>
      </c>
      <c r="W31" s="61">
        <f t="shared" si="9"/>
        <v>10</v>
      </c>
      <c r="X31" s="60">
        <f>VLOOKUP($A31,'Return Data'!$B$7:$R$2292,14,0)</f>
        <v>3.8512</v>
      </c>
      <c r="Y31" s="61">
        <f t="shared" si="10"/>
        <v>17</v>
      </c>
      <c r="Z31" s="60">
        <f>VLOOKUP($A31,'Return Data'!$B$7:$R$2292,16,0)</f>
        <v>4.2081</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9.8177041666666653</v>
      </c>
      <c r="E33" s="69"/>
      <c r="F33" s="70">
        <f>AVERAGE(F8:F31)</f>
        <v>5.907370833333335</v>
      </c>
      <c r="G33" s="69"/>
      <c r="H33" s="70">
        <f>AVERAGE(H8:H31)</f>
        <v>6.0290125000000003</v>
      </c>
      <c r="I33" s="69"/>
      <c r="J33" s="70">
        <f>AVERAGE(J8:J31)</f>
        <v>5.7847499999999998</v>
      </c>
      <c r="K33" s="69"/>
      <c r="L33" s="70">
        <f>AVERAGE(L8:L31)</f>
        <v>5.5321458333333338</v>
      </c>
      <c r="M33" s="69"/>
      <c r="N33" s="70">
        <f>AVERAGE(N8:N31)</f>
        <v>5.9600583333333335</v>
      </c>
      <c r="O33" s="69"/>
      <c r="P33" s="70">
        <f>AVERAGE(P8:P31)</f>
        <v>5.2388041666666663</v>
      </c>
      <c r="Q33" s="69"/>
      <c r="R33" s="70">
        <f>AVERAGE(R8:R31)</f>
        <v>4.5708375000000006</v>
      </c>
      <c r="S33" s="69"/>
      <c r="T33" s="70">
        <f>AVERAGE(T8:T31)</f>
        <v>4.3551041666666661</v>
      </c>
      <c r="U33" s="69"/>
      <c r="V33" s="70">
        <f>AVERAGE(V8:V31)</f>
        <v>3.9544875000000004</v>
      </c>
      <c r="W33" s="69"/>
      <c r="X33" s="70">
        <f>AVERAGE(X8:X31)</f>
        <v>4.1742238095238093</v>
      </c>
      <c r="Y33" s="69"/>
      <c r="Z33" s="70">
        <f>AVERAGE(Z8:Z31)</f>
        <v>5.7655500000000002</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16.2364</v>
      </c>
      <c r="E35" s="73"/>
      <c r="F35" s="74">
        <f>MAX(F8:F31)</f>
        <v>7.0393999999999997</v>
      </c>
      <c r="G35" s="73"/>
      <c r="H35" s="74">
        <f>MAX(H8:H31)</f>
        <v>7.0016999999999996</v>
      </c>
      <c r="I35" s="73"/>
      <c r="J35" s="74">
        <f>MAX(J8:J31)</f>
        <v>6.7801</v>
      </c>
      <c r="K35" s="73"/>
      <c r="L35" s="74">
        <f>MAX(L8:L31)</f>
        <v>6.3677999999999999</v>
      </c>
      <c r="M35" s="73"/>
      <c r="N35" s="74">
        <f>MAX(N8:N31)</f>
        <v>6.8105000000000002</v>
      </c>
      <c r="O35" s="73"/>
      <c r="P35" s="74">
        <f>MAX(P8:P31)</f>
        <v>6.2000999999999999</v>
      </c>
      <c r="Q35" s="73"/>
      <c r="R35" s="74">
        <f>MAX(R8:R31)</f>
        <v>5.3875999999999999</v>
      </c>
      <c r="S35" s="73"/>
      <c r="T35" s="74">
        <f>MAX(T8:T31)</f>
        <v>5.1184000000000003</v>
      </c>
      <c r="U35" s="73"/>
      <c r="V35" s="74">
        <f>MAX(V8:V31)</f>
        <v>6.3285999999999998</v>
      </c>
      <c r="W35" s="73"/>
      <c r="X35" s="74">
        <f>MAX(X8:X31)</f>
        <v>5.6669</v>
      </c>
      <c r="Y35" s="73"/>
      <c r="Z35" s="74">
        <f>MAX(Z8:Z31)</f>
        <v>7.5865</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1100</v>
      </c>
      <c r="B8" s="59">
        <f>VLOOKUP($A8,'Return Data'!$B$7:$R$2292,3,0)</f>
        <v>44958</v>
      </c>
      <c r="C8" s="60">
        <f>VLOOKUP($A8,'Return Data'!$B$7:$R$2292,4,0)</f>
        <v>312.23149999999998</v>
      </c>
      <c r="D8" s="60">
        <f>VLOOKUP($A8,'Return Data'!$B$7:$R$2292,5,0)</f>
        <v>9.9742999999999995</v>
      </c>
      <c r="E8" s="61">
        <f t="shared" ref="E8:E24" si="0">RANK(D8,D$8:D$24,0)</f>
        <v>10</v>
      </c>
      <c r="F8" s="60">
        <f>VLOOKUP($A8,'Return Data'!$B$7:$R$2292,6,0)</f>
        <v>6.9855999999999998</v>
      </c>
      <c r="G8" s="61">
        <f t="shared" ref="G8:G24" si="1">RANK(F8,F$8:F$24,0)</f>
        <v>8</v>
      </c>
      <c r="H8" s="60">
        <f>VLOOKUP($A8,'Return Data'!$B$7:$R$2292,7,0)</f>
        <v>7.0351999999999997</v>
      </c>
      <c r="I8" s="61">
        <f t="shared" ref="I8:I24" si="2">RANK(H8,H$8:H$24,0)</f>
        <v>10</v>
      </c>
      <c r="J8" s="60">
        <f>VLOOKUP($A8,'Return Data'!$B$7:$R$2292,8,0)</f>
        <v>6.7214999999999998</v>
      </c>
      <c r="K8" s="61">
        <f t="shared" ref="K8:K24" si="3">RANK(J8,J$8:J$24,0)</f>
        <v>10</v>
      </c>
      <c r="L8" s="60">
        <f>VLOOKUP($A8,'Return Data'!$B$7:$R$2292,9,0)</f>
        <v>6.6681999999999997</v>
      </c>
      <c r="M8" s="61">
        <f t="shared" ref="M8:M24" si="4">RANK(L8,L$8:L$24,0)</f>
        <v>2</v>
      </c>
      <c r="N8" s="60">
        <f>VLOOKUP($A8,'Return Data'!$B$7:$R$2292,10,0)</f>
        <v>7.1017000000000001</v>
      </c>
      <c r="O8" s="61">
        <f t="shared" ref="O8:O24" si="5">RANK(N8,N$8:N$24,0)</f>
        <v>2</v>
      </c>
      <c r="P8" s="60">
        <f>VLOOKUP($A8,'Return Data'!$B$7:$R$2292,11,0)</f>
        <v>6.2134999999999998</v>
      </c>
      <c r="Q8" s="61">
        <f t="shared" ref="Q8:Q24" si="6">RANK(P8,P$8:P$24,0)</f>
        <v>3</v>
      </c>
      <c r="R8" s="60">
        <f>VLOOKUP($A8,'Return Data'!$B$7:$R$2292,12,0)</f>
        <v>5.4419000000000004</v>
      </c>
      <c r="S8" s="61">
        <f>RANK(R8,R$8:R$24,0)</f>
        <v>5</v>
      </c>
      <c r="T8" s="60">
        <f>VLOOKUP($A8,'Return Data'!$B$7:$R$2292,13,0)</f>
        <v>5.2423999999999999</v>
      </c>
      <c r="U8" s="61">
        <f>RANK(T8,T$8:T$24,0)</f>
        <v>5</v>
      </c>
      <c r="V8" s="60">
        <f>VLOOKUP($A8,'Return Data'!$B$7:$R$2292,17,0)</f>
        <v>4.6544999999999996</v>
      </c>
      <c r="W8" s="61">
        <f>RANK(V8,V$8:V$24,0)</f>
        <v>3</v>
      </c>
      <c r="X8" s="60">
        <f>VLOOKUP($A8,'Return Data'!$B$7:$R$2292,14,0)</f>
        <v>5.2359</v>
      </c>
      <c r="Y8" s="61">
        <f>RANK(X8,X$8:X$24,0)</f>
        <v>2</v>
      </c>
      <c r="Z8" s="60">
        <f>VLOOKUP($A8,'Return Data'!$B$7:$R$2292,16,0)</f>
        <v>7.3521000000000001</v>
      </c>
      <c r="AA8" s="62">
        <f>RANK(Z8,Z$8:Z$24,0)</f>
        <v>5</v>
      </c>
    </row>
    <row r="9" spans="1:27" x14ac:dyDescent="0.3">
      <c r="A9" s="58" t="s">
        <v>1101</v>
      </c>
      <c r="B9" s="59">
        <f>VLOOKUP($A9,'Return Data'!$B$7:$R$2292,3,0)</f>
        <v>44958</v>
      </c>
      <c r="C9" s="60">
        <f>VLOOKUP($A9,'Return Data'!$B$7:$R$2292,4,0)</f>
        <v>1202.6010000000001</v>
      </c>
      <c r="D9" s="60">
        <f>VLOOKUP($A9,'Return Data'!$B$7:$R$2292,5,0)</f>
        <v>9.9396000000000004</v>
      </c>
      <c r="E9" s="61">
        <f t="shared" si="0"/>
        <v>11</v>
      </c>
      <c r="F9" s="60">
        <f>VLOOKUP($A9,'Return Data'!$B$7:$R$2292,6,0)</f>
        <v>6.7641999999999998</v>
      </c>
      <c r="G9" s="61">
        <f t="shared" si="1"/>
        <v>13</v>
      </c>
      <c r="H9" s="60">
        <f>VLOOKUP($A9,'Return Data'!$B$7:$R$2292,7,0)</f>
        <v>6.9904999999999999</v>
      </c>
      <c r="I9" s="61">
        <f t="shared" si="2"/>
        <v>11</v>
      </c>
      <c r="J9" s="60">
        <f>VLOOKUP($A9,'Return Data'!$B$7:$R$2292,8,0)</f>
        <v>6.7263999999999999</v>
      </c>
      <c r="K9" s="61">
        <f t="shared" si="3"/>
        <v>9</v>
      </c>
      <c r="L9" s="60">
        <f>VLOOKUP($A9,'Return Data'!$B$7:$R$2292,9,0)</f>
        <v>6.5429000000000004</v>
      </c>
      <c r="M9" s="61">
        <f t="shared" si="4"/>
        <v>4</v>
      </c>
      <c r="N9" s="60">
        <f>VLOOKUP($A9,'Return Data'!$B$7:$R$2292,10,0)</f>
        <v>7.0133999999999999</v>
      </c>
      <c r="O9" s="61">
        <f t="shared" si="5"/>
        <v>5</v>
      </c>
      <c r="P9" s="60">
        <f>VLOOKUP($A9,'Return Data'!$B$7:$R$2292,11,0)</f>
        <v>6.1093000000000002</v>
      </c>
      <c r="Q9" s="61">
        <f t="shared" si="6"/>
        <v>7</v>
      </c>
      <c r="R9" s="60">
        <f>VLOOKUP($A9,'Return Data'!$B$7:$R$2292,12,0)</f>
        <v>5.4196999999999997</v>
      </c>
      <c r="S9" s="61">
        <f t="shared" ref="S9:S24" si="7">RANK(R9,R$8:R$24,0)</f>
        <v>6</v>
      </c>
      <c r="T9" s="60">
        <f>VLOOKUP($A9,'Return Data'!$B$7:$R$2292,13,0)</f>
        <v>5.2069000000000001</v>
      </c>
      <c r="U9" s="61">
        <f t="shared" ref="U9:U24" si="8">RANK(T9,T$8:T$24,0)</f>
        <v>7</v>
      </c>
      <c r="V9" s="60">
        <f>VLOOKUP($A9,'Return Data'!$B$7:$R$2292,17,0)</f>
        <v>4.6006</v>
      </c>
      <c r="W9" s="61">
        <f t="shared" ref="W9:W24" si="9">RANK(V9,V$8:V$24,0)</f>
        <v>5</v>
      </c>
      <c r="X9" s="60">
        <f>VLOOKUP($A9,'Return Data'!$B$7:$R$2292,14,0)</f>
        <v>5.0891999999999999</v>
      </c>
      <c r="Y9" s="61">
        <f t="shared" ref="Y9:Y24" si="10">RANK(X9,X$8:X$24,0)</f>
        <v>4</v>
      </c>
      <c r="Z9" s="60">
        <f>VLOOKUP($A9,'Return Data'!$B$7:$R$2292,16,0)</f>
        <v>5.4233000000000002</v>
      </c>
      <c r="AA9" s="62">
        <f t="shared" ref="AA9:AA24" si="11">RANK(Z9,Z$8:Z$24,0)</f>
        <v>15</v>
      </c>
    </row>
    <row r="10" spans="1:27" x14ac:dyDescent="0.3">
      <c r="A10" s="58" t="s">
        <v>1928</v>
      </c>
      <c r="B10" s="59">
        <f>VLOOKUP($A10,'Return Data'!$B$7:$R$2292,3,0)</f>
        <v>44958</v>
      </c>
      <c r="C10" s="60">
        <f>VLOOKUP($A10,'Return Data'!$B$7:$R$2292,4,0)</f>
        <v>1173.8044</v>
      </c>
      <c r="D10" s="60">
        <f>VLOOKUP($A10,'Return Data'!$B$7:$R$2292,5,0)</f>
        <v>13.6031</v>
      </c>
      <c r="E10" s="61">
        <f t="shared" si="0"/>
        <v>1</v>
      </c>
      <c r="F10" s="60">
        <f>VLOOKUP($A10,'Return Data'!$B$7:$R$2292,6,0)</f>
        <v>7.1520999999999999</v>
      </c>
      <c r="G10" s="61">
        <f t="shared" si="1"/>
        <v>2</v>
      </c>
      <c r="H10" s="60">
        <f>VLOOKUP($A10,'Return Data'!$B$7:$R$2292,7,0)</f>
        <v>7.1430999999999996</v>
      </c>
      <c r="I10" s="61">
        <f t="shared" si="2"/>
        <v>5</v>
      </c>
      <c r="J10" s="60">
        <f>VLOOKUP($A10,'Return Data'!$B$7:$R$2292,8,0)</f>
        <v>6.73</v>
      </c>
      <c r="K10" s="61">
        <f t="shared" si="3"/>
        <v>8</v>
      </c>
      <c r="L10" s="60">
        <f>VLOOKUP($A10,'Return Data'!$B$7:$R$2292,9,0)</f>
        <v>6.3064999999999998</v>
      </c>
      <c r="M10" s="61">
        <f t="shared" si="4"/>
        <v>15</v>
      </c>
      <c r="N10" s="60">
        <f>VLOOKUP($A10,'Return Data'!$B$7:$R$2292,10,0)</f>
        <v>6.4577999999999998</v>
      </c>
      <c r="O10" s="61">
        <f t="shared" si="5"/>
        <v>16</v>
      </c>
      <c r="P10" s="60">
        <f>VLOOKUP($A10,'Return Data'!$B$7:$R$2292,11,0)</f>
        <v>5.6287000000000003</v>
      </c>
      <c r="Q10" s="61">
        <f t="shared" si="6"/>
        <v>17</v>
      </c>
      <c r="R10" s="60">
        <f>VLOOKUP($A10,'Return Data'!$B$7:$R$2292,12,0)</f>
        <v>4.8311999999999999</v>
      </c>
      <c r="S10" s="61">
        <f t="shared" si="7"/>
        <v>15</v>
      </c>
      <c r="T10" s="60">
        <f>VLOOKUP($A10,'Return Data'!$B$7:$R$2292,13,0)</f>
        <v>4.6351000000000004</v>
      </c>
      <c r="U10" s="61">
        <f t="shared" si="8"/>
        <v>15</v>
      </c>
      <c r="V10" s="60">
        <f>VLOOKUP($A10,'Return Data'!$B$7:$R$2292,17,0)</f>
        <v>3.9744999999999999</v>
      </c>
      <c r="W10" s="61">
        <f t="shared" si="9"/>
        <v>17</v>
      </c>
      <c r="X10" s="60">
        <f>VLOOKUP($A10,'Return Data'!$B$7:$R$2292,14,0)</f>
        <v>3.9965000000000002</v>
      </c>
      <c r="Y10" s="61">
        <f t="shared" si="10"/>
        <v>16</v>
      </c>
      <c r="Z10" s="60">
        <f>VLOOKUP($A10,'Return Data'!$B$7:$R$2292,16,0)</f>
        <v>4.5202999999999998</v>
      </c>
      <c r="AA10" s="62">
        <f t="shared" si="11"/>
        <v>17</v>
      </c>
    </row>
    <row r="11" spans="1:27" x14ac:dyDescent="0.3">
      <c r="A11" s="58" t="s">
        <v>1103</v>
      </c>
      <c r="B11" s="59">
        <f>VLOOKUP($A11,'Return Data'!$B$7:$R$2292,3,0)</f>
        <v>44958</v>
      </c>
      <c r="C11" s="60">
        <f>VLOOKUP($A11,'Return Data'!$B$7:$R$2292,4,0)</f>
        <v>45.425400000000003</v>
      </c>
      <c r="D11" s="60">
        <f>VLOOKUP($A11,'Return Data'!$B$7:$R$2292,5,0)</f>
        <v>8.8407999999999998</v>
      </c>
      <c r="E11" s="61">
        <f t="shared" si="0"/>
        <v>14</v>
      </c>
      <c r="F11" s="60">
        <f>VLOOKUP($A11,'Return Data'!$B$7:$R$2292,6,0)</f>
        <v>6.6430999999999996</v>
      </c>
      <c r="G11" s="61">
        <f t="shared" si="1"/>
        <v>14</v>
      </c>
      <c r="H11" s="60">
        <f>VLOOKUP($A11,'Return Data'!$B$7:$R$2292,7,0)</f>
        <v>6.7007000000000003</v>
      </c>
      <c r="I11" s="61">
        <f t="shared" si="2"/>
        <v>14</v>
      </c>
      <c r="J11" s="60">
        <f>VLOOKUP($A11,'Return Data'!$B$7:$R$2292,8,0)</f>
        <v>6.3287000000000004</v>
      </c>
      <c r="K11" s="61">
        <f t="shared" si="3"/>
        <v>15</v>
      </c>
      <c r="L11" s="60">
        <f>VLOOKUP($A11,'Return Data'!$B$7:$R$2292,9,0)</f>
        <v>6.3654999999999999</v>
      </c>
      <c r="M11" s="61">
        <f t="shared" si="4"/>
        <v>12</v>
      </c>
      <c r="N11" s="60">
        <f>VLOOKUP($A11,'Return Data'!$B$7:$R$2292,10,0)</f>
        <v>6.9603999999999999</v>
      </c>
      <c r="O11" s="61">
        <f t="shared" si="5"/>
        <v>7</v>
      </c>
      <c r="P11" s="60">
        <f>VLOOKUP($A11,'Return Data'!$B$7:$R$2292,11,0)</f>
        <v>6.0035999999999996</v>
      </c>
      <c r="Q11" s="61">
        <f t="shared" si="6"/>
        <v>11</v>
      </c>
      <c r="R11" s="60">
        <f>VLOOKUP($A11,'Return Data'!$B$7:$R$2292,12,0)</f>
        <v>4.7256999999999998</v>
      </c>
      <c r="S11" s="61">
        <f t="shared" si="7"/>
        <v>17</v>
      </c>
      <c r="T11" s="60">
        <f>VLOOKUP($A11,'Return Data'!$B$7:$R$2292,13,0)</f>
        <v>4.5035999999999996</v>
      </c>
      <c r="U11" s="61">
        <f t="shared" si="8"/>
        <v>17</v>
      </c>
      <c r="V11" s="60">
        <f>VLOOKUP($A11,'Return Data'!$B$7:$R$2292,17,0)</f>
        <v>4.2302</v>
      </c>
      <c r="W11" s="61">
        <f t="shared" si="9"/>
        <v>15</v>
      </c>
      <c r="X11" s="60">
        <f>VLOOKUP($A11,'Return Data'!$B$7:$R$2292,14,0)</f>
        <v>4.7016</v>
      </c>
      <c r="Y11" s="61">
        <f t="shared" si="10"/>
        <v>13</v>
      </c>
      <c r="Z11" s="60">
        <f>VLOOKUP($A11,'Return Data'!$B$7:$R$2292,16,0)</f>
        <v>6.8973000000000004</v>
      </c>
      <c r="AA11" s="62">
        <f t="shared" si="11"/>
        <v>12</v>
      </c>
    </row>
    <row r="12" spans="1:27" x14ac:dyDescent="0.3">
      <c r="A12" s="58" t="s">
        <v>1106</v>
      </c>
      <c r="B12" s="59">
        <f>VLOOKUP($A12,'Return Data'!$B$7:$R$2292,3,0)</f>
        <v>44958</v>
      </c>
      <c r="C12" s="60">
        <f>VLOOKUP($A12,'Return Data'!$B$7:$R$2292,4,0)</f>
        <v>43.219900000000003</v>
      </c>
      <c r="D12" s="60">
        <f>VLOOKUP($A12,'Return Data'!$B$7:$R$2292,5,0)</f>
        <v>11.573600000000001</v>
      </c>
      <c r="E12" s="61">
        <f t="shared" si="0"/>
        <v>3</v>
      </c>
      <c r="F12" s="60">
        <f>VLOOKUP($A12,'Return Data'!$B$7:$R$2292,6,0)</f>
        <v>6.9654999999999996</v>
      </c>
      <c r="G12" s="61">
        <f t="shared" si="1"/>
        <v>9</v>
      </c>
      <c r="H12" s="60">
        <f>VLOOKUP($A12,'Return Data'!$B$7:$R$2292,7,0)</f>
        <v>6.9584999999999999</v>
      </c>
      <c r="I12" s="61">
        <f t="shared" si="2"/>
        <v>12</v>
      </c>
      <c r="J12" s="60">
        <f>VLOOKUP($A12,'Return Data'!$B$7:$R$2292,8,0)</f>
        <v>6.6646000000000001</v>
      </c>
      <c r="K12" s="61">
        <f t="shared" si="3"/>
        <v>13</v>
      </c>
      <c r="L12" s="60">
        <f>VLOOKUP($A12,'Return Data'!$B$7:$R$2292,9,0)</f>
        <v>6.3521999999999998</v>
      </c>
      <c r="M12" s="61">
        <f t="shared" si="4"/>
        <v>13</v>
      </c>
      <c r="N12" s="60">
        <f>VLOOKUP($A12,'Return Data'!$B$7:$R$2292,10,0)</f>
        <v>6.9112</v>
      </c>
      <c r="O12" s="61">
        <f t="shared" si="5"/>
        <v>11</v>
      </c>
      <c r="P12" s="60">
        <f>VLOOKUP($A12,'Return Data'!$B$7:$R$2292,11,0)</f>
        <v>5.8929999999999998</v>
      </c>
      <c r="Q12" s="61">
        <f t="shared" si="6"/>
        <v>16</v>
      </c>
      <c r="R12" s="60">
        <f>VLOOKUP($A12,'Return Data'!$B$7:$R$2292,12,0)</f>
        <v>5.1005000000000003</v>
      </c>
      <c r="S12" s="61">
        <f t="shared" si="7"/>
        <v>13</v>
      </c>
      <c r="T12" s="60">
        <f>VLOOKUP($A12,'Return Data'!$B$7:$R$2292,13,0)</f>
        <v>4.8604000000000003</v>
      </c>
      <c r="U12" s="61">
        <f t="shared" si="8"/>
        <v>13</v>
      </c>
      <c r="V12" s="60">
        <f>VLOOKUP($A12,'Return Data'!$B$7:$R$2292,17,0)</f>
        <v>4.3387000000000002</v>
      </c>
      <c r="W12" s="61">
        <f t="shared" si="9"/>
        <v>12</v>
      </c>
      <c r="X12" s="60">
        <f>VLOOKUP($A12,'Return Data'!$B$7:$R$2292,14,0)</f>
        <v>4.8479000000000001</v>
      </c>
      <c r="Y12" s="61">
        <f t="shared" si="10"/>
        <v>9</v>
      </c>
      <c r="Z12" s="60">
        <f>VLOOKUP($A12,'Return Data'!$B$7:$R$2292,16,0)</f>
        <v>7.4333</v>
      </c>
      <c r="AA12" s="62">
        <f t="shared" si="11"/>
        <v>3</v>
      </c>
    </row>
    <row r="13" spans="1:27" x14ac:dyDescent="0.3">
      <c r="A13" s="58" t="s">
        <v>1108</v>
      </c>
      <c r="B13" s="59">
        <f>VLOOKUP($A13,'Return Data'!$B$7:$R$2292,3,0)</f>
        <v>44958</v>
      </c>
      <c r="C13" s="60">
        <f>VLOOKUP($A13,'Return Data'!$B$7:$R$2292,4,0)</f>
        <v>4860.9087</v>
      </c>
      <c r="D13" s="60">
        <f>VLOOKUP($A13,'Return Data'!$B$7:$R$2292,5,0)</f>
        <v>9.7693999999999992</v>
      </c>
      <c r="E13" s="61">
        <f t="shared" si="0"/>
        <v>12</v>
      </c>
      <c r="F13" s="60">
        <f>VLOOKUP($A13,'Return Data'!$B$7:$R$2292,6,0)</f>
        <v>7.0031999999999996</v>
      </c>
      <c r="G13" s="61">
        <f t="shared" si="1"/>
        <v>7</v>
      </c>
      <c r="H13" s="60">
        <f>VLOOKUP($A13,'Return Data'!$B$7:$R$2292,7,0)</f>
        <v>7.0551000000000004</v>
      </c>
      <c r="I13" s="61">
        <f t="shared" si="2"/>
        <v>9</v>
      </c>
      <c r="J13" s="60">
        <f>VLOOKUP($A13,'Return Data'!$B$7:$R$2292,8,0)</f>
        <v>6.6843000000000004</v>
      </c>
      <c r="K13" s="61">
        <f t="shared" si="3"/>
        <v>12</v>
      </c>
      <c r="L13" s="60">
        <f>VLOOKUP($A13,'Return Data'!$B$7:$R$2292,9,0)</f>
        <v>6.5156000000000001</v>
      </c>
      <c r="M13" s="61">
        <f t="shared" si="4"/>
        <v>5</v>
      </c>
      <c r="N13" s="60">
        <f>VLOOKUP($A13,'Return Data'!$B$7:$R$2292,10,0)</f>
        <v>7.02</v>
      </c>
      <c r="O13" s="61">
        <f t="shared" si="5"/>
        <v>4</v>
      </c>
      <c r="P13" s="60">
        <f>VLOOKUP($A13,'Return Data'!$B$7:$R$2292,11,0)</f>
        <v>6.1588000000000003</v>
      </c>
      <c r="Q13" s="61">
        <f t="shared" si="6"/>
        <v>5</v>
      </c>
      <c r="R13" s="60">
        <f>VLOOKUP($A13,'Return Data'!$B$7:$R$2292,12,0)</f>
        <v>5.4071999999999996</v>
      </c>
      <c r="S13" s="61">
        <f t="shared" si="7"/>
        <v>7</v>
      </c>
      <c r="T13" s="60">
        <f>VLOOKUP($A13,'Return Data'!$B$7:$R$2292,13,0)</f>
        <v>5.2016</v>
      </c>
      <c r="U13" s="61">
        <f t="shared" si="8"/>
        <v>8</v>
      </c>
      <c r="V13" s="60">
        <f>VLOOKUP($A13,'Return Data'!$B$7:$R$2292,17,0)</f>
        <v>4.6032000000000002</v>
      </c>
      <c r="W13" s="61">
        <f t="shared" si="9"/>
        <v>4</v>
      </c>
      <c r="X13" s="60">
        <f>VLOOKUP($A13,'Return Data'!$B$7:$R$2292,14,0)</f>
        <v>5.2134</v>
      </c>
      <c r="Y13" s="61">
        <f t="shared" si="10"/>
        <v>3</v>
      </c>
      <c r="Z13" s="60">
        <f>VLOOKUP($A13,'Return Data'!$B$7:$R$2292,16,0)</f>
        <v>7.2462</v>
      </c>
      <c r="AA13" s="62">
        <f t="shared" si="11"/>
        <v>6</v>
      </c>
    </row>
    <row r="14" spans="1:27" x14ac:dyDescent="0.3">
      <c r="A14" s="102" t="s">
        <v>2047</v>
      </c>
      <c r="B14" s="59">
        <f>VLOOKUP($A14,'Return Data'!$B$7:$R$2292,3,0)</f>
        <v>44958</v>
      </c>
      <c r="C14" s="60">
        <f>VLOOKUP($A14,'Return Data'!$B$7:$R$2292,4,0)</f>
        <v>34.714414279285997</v>
      </c>
      <c r="D14" s="60">
        <f>VLOOKUP($A14,'Return Data'!$B$7:$R$2292,5,0)</f>
        <v>12.9366</v>
      </c>
      <c r="E14" s="61">
        <f t="shared" si="0"/>
        <v>2</v>
      </c>
      <c r="F14" s="60">
        <f>VLOOKUP($A14,'Return Data'!$B$7:$R$2292,6,0)</f>
        <v>6.9141000000000004</v>
      </c>
      <c r="G14" s="61">
        <f t="shared" si="1"/>
        <v>11</v>
      </c>
      <c r="H14" s="60">
        <f>VLOOKUP($A14,'Return Data'!$B$7:$R$2292,7,0)</f>
        <v>6.8579999999999997</v>
      </c>
      <c r="I14" s="61">
        <f t="shared" si="2"/>
        <v>13</v>
      </c>
      <c r="J14" s="60">
        <f>VLOOKUP($A14,'Return Data'!$B$7:$R$2292,8,0)</f>
        <v>6.7312000000000003</v>
      </c>
      <c r="K14" s="61">
        <f t="shared" si="3"/>
        <v>7</v>
      </c>
      <c r="L14" s="60">
        <f>VLOOKUP($A14,'Return Data'!$B$7:$R$2292,9,0)</f>
        <v>6.2912999999999997</v>
      </c>
      <c r="M14" s="61">
        <f t="shared" si="4"/>
        <v>16</v>
      </c>
      <c r="N14" s="60">
        <f>VLOOKUP($A14,'Return Data'!$B$7:$R$2292,10,0)</f>
        <v>6.6864999999999997</v>
      </c>
      <c r="O14" s="61">
        <f t="shared" si="5"/>
        <v>15</v>
      </c>
      <c r="P14" s="60">
        <f>VLOOKUP($A14,'Return Data'!$B$7:$R$2292,11,0)</f>
        <v>5.9020000000000001</v>
      </c>
      <c r="Q14" s="61">
        <f t="shared" si="6"/>
        <v>15</v>
      </c>
      <c r="R14" s="60">
        <f>VLOOKUP($A14,'Return Data'!$B$7:$R$2292,12,0)</f>
        <v>5.0149999999999997</v>
      </c>
      <c r="S14" s="61">
        <f t="shared" si="7"/>
        <v>14</v>
      </c>
      <c r="T14" s="60">
        <f>VLOOKUP($A14,'Return Data'!$B$7:$R$2292,13,0)</f>
        <v>4.8036000000000003</v>
      </c>
      <c r="U14" s="61">
        <f t="shared" si="8"/>
        <v>14</v>
      </c>
      <c r="V14" s="60">
        <f>VLOOKUP($A14,'Return Data'!$B$7:$R$2292,17,0)</f>
        <v>4.1341999999999999</v>
      </c>
      <c r="W14" s="61">
        <f t="shared" si="9"/>
        <v>16</v>
      </c>
      <c r="X14" s="60">
        <f>VLOOKUP($A14,'Return Data'!$B$7:$R$2292,14,0)</f>
        <v>4.6012000000000004</v>
      </c>
      <c r="Y14" s="61">
        <f t="shared" si="10"/>
        <v>14</v>
      </c>
      <c r="Z14" s="60">
        <f>VLOOKUP($A14,'Return Data'!$B$7:$R$2292,16,0)</f>
        <v>7.4303999999999997</v>
      </c>
      <c r="AA14" s="62">
        <f t="shared" si="11"/>
        <v>4</v>
      </c>
    </row>
    <row r="15" spans="1:27" x14ac:dyDescent="0.3">
      <c r="A15" s="58" t="s">
        <v>1110</v>
      </c>
      <c r="B15" s="59">
        <f>VLOOKUP($A15,'Return Data'!$B$7:$R$2292,3,0)</f>
        <v>44958</v>
      </c>
      <c r="C15" s="60">
        <f>VLOOKUP($A15,'Return Data'!$B$7:$R$2292,4,0)</f>
        <v>320.3218</v>
      </c>
      <c r="D15" s="60">
        <f>VLOOKUP($A15,'Return Data'!$B$7:$R$2292,5,0)</f>
        <v>10.2354</v>
      </c>
      <c r="E15" s="61">
        <f t="shared" si="0"/>
        <v>7</v>
      </c>
      <c r="F15" s="60">
        <f>VLOOKUP($A15,'Return Data'!$B$7:$R$2292,6,0)</f>
        <v>7.1059000000000001</v>
      </c>
      <c r="G15" s="61">
        <f t="shared" si="1"/>
        <v>3</v>
      </c>
      <c r="H15" s="60">
        <f>VLOOKUP($A15,'Return Data'!$B$7:$R$2292,7,0)</f>
        <v>7.1657999999999999</v>
      </c>
      <c r="I15" s="61">
        <f t="shared" si="2"/>
        <v>4</v>
      </c>
      <c r="J15" s="60">
        <f>VLOOKUP($A15,'Return Data'!$B$7:$R$2292,8,0)</f>
        <v>6.7698</v>
      </c>
      <c r="K15" s="61">
        <f t="shared" si="3"/>
        <v>6</v>
      </c>
      <c r="L15" s="60">
        <f>VLOOKUP($A15,'Return Data'!$B$7:$R$2292,9,0)</f>
        <v>6.4904000000000002</v>
      </c>
      <c r="M15" s="61">
        <f t="shared" si="4"/>
        <v>6</v>
      </c>
      <c r="N15" s="60">
        <f>VLOOKUP($A15,'Return Data'!$B$7:$R$2292,10,0)</f>
        <v>6.8868</v>
      </c>
      <c r="O15" s="61">
        <f t="shared" si="5"/>
        <v>13</v>
      </c>
      <c r="P15" s="60">
        <f>VLOOKUP($A15,'Return Data'!$B$7:$R$2292,11,0)</f>
        <v>6.1490999999999998</v>
      </c>
      <c r="Q15" s="61">
        <f t="shared" si="6"/>
        <v>6</v>
      </c>
      <c r="R15" s="60">
        <f>VLOOKUP($A15,'Return Data'!$B$7:$R$2292,12,0)</f>
        <v>5.3617999999999997</v>
      </c>
      <c r="S15" s="61">
        <f t="shared" si="7"/>
        <v>9</v>
      </c>
      <c r="T15" s="60">
        <f>VLOOKUP($A15,'Return Data'!$B$7:$R$2292,13,0)</f>
        <v>5.1494</v>
      </c>
      <c r="U15" s="61">
        <f t="shared" si="8"/>
        <v>9</v>
      </c>
      <c r="V15" s="60">
        <f>VLOOKUP($A15,'Return Data'!$B$7:$R$2292,17,0)</f>
        <v>4.5156000000000001</v>
      </c>
      <c r="W15" s="61">
        <f t="shared" si="9"/>
        <v>10</v>
      </c>
      <c r="X15" s="60">
        <f>VLOOKUP($A15,'Return Data'!$B$7:$R$2292,14,0)</f>
        <v>5.0303000000000004</v>
      </c>
      <c r="Y15" s="61">
        <f t="shared" si="10"/>
        <v>6</v>
      </c>
      <c r="Z15" s="60">
        <f>VLOOKUP($A15,'Return Data'!$B$7:$R$2292,16,0)</f>
        <v>7.1933999999999996</v>
      </c>
      <c r="AA15" s="62">
        <f t="shared" si="11"/>
        <v>9</v>
      </c>
    </row>
    <row r="16" spans="1:27" x14ac:dyDescent="0.3">
      <c r="A16" s="58" t="s">
        <v>1111</v>
      </c>
      <c r="B16" s="59">
        <f>VLOOKUP($A16,'Return Data'!$B$7:$R$2292,3,0)</f>
        <v>44958</v>
      </c>
      <c r="C16" s="60">
        <f>VLOOKUP($A16,'Return Data'!$B$7:$R$2292,4,0)</f>
        <v>36.403599999999997</v>
      </c>
      <c r="D16" s="60">
        <f>VLOOKUP($A16,'Return Data'!$B$7:$R$2292,5,0)</f>
        <v>11.333399999999999</v>
      </c>
      <c r="E16" s="61">
        <f t="shared" si="0"/>
        <v>4</v>
      </c>
      <c r="F16" s="60">
        <f>VLOOKUP($A16,'Return Data'!$B$7:$R$2292,6,0)</f>
        <v>7.0052000000000003</v>
      </c>
      <c r="G16" s="61">
        <f t="shared" si="1"/>
        <v>6</v>
      </c>
      <c r="H16" s="60">
        <f>VLOOKUP($A16,'Return Data'!$B$7:$R$2292,7,0)</f>
        <v>7.1284999999999998</v>
      </c>
      <c r="I16" s="61">
        <f t="shared" si="2"/>
        <v>6</v>
      </c>
      <c r="J16" s="60">
        <f>VLOOKUP($A16,'Return Data'!$B$7:$R$2292,8,0)</f>
        <v>6.7854999999999999</v>
      </c>
      <c r="K16" s="61">
        <f t="shared" si="3"/>
        <v>5</v>
      </c>
      <c r="L16" s="60">
        <f>VLOOKUP($A16,'Return Data'!$B$7:$R$2292,9,0)</f>
        <v>6.4082999999999997</v>
      </c>
      <c r="M16" s="61">
        <f t="shared" si="4"/>
        <v>11</v>
      </c>
      <c r="N16" s="60">
        <f>VLOOKUP($A16,'Return Data'!$B$7:$R$2292,10,0)</f>
        <v>6.8673000000000002</v>
      </c>
      <c r="O16" s="61">
        <f t="shared" si="5"/>
        <v>14</v>
      </c>
      <c r="P16" s="60">
        <f>VLOOKUP($A16,'Return Data'!$B$7:$R$2292,11,0)</f>
        <v>5.9257</v>
      </c>
      <c r="Q16" s="61">
        <f t="shared" si="6"/>
        <v>12</v>
      </c>
      <c r="R16" s="60">
        <f>VLOOKUP($A16,'Return Data'!$B$7:$R$2292,12,0)</f>
        <v>5.1939000000000002</v>
      </c>
      <c r="S16" s="61">
        <f t="shared" si="7"/>
        <v>12</v>
      </c>
      <c r="T16" s="60">
        <f>VLOOKUP($A16,'Return Data'!$B$7:$R$2292,13,0)</f>
        <v>5.0065999999999997</v>
      </c>
      <c r="U16" s="61">
        <f t="shared" si="8"/>
        <v>12</v>
      </c>
      <c r="V16" s="60">
        <f>VLOOKUP($A16,'Return Data'!$B$7:$R$2292,17,0)</f>
        <v>4.3792</v>
      </c>
      <c r="W16" s="61">
        <f t="shared" si="9"/>
        <v>11</v>
      </c>
      <c r="X16" s="60">
        <f>VLOOKUP($A16,'Return Data'!$B$7:$R$2292,14,0)</f>
        <v>4.7561999999999998</v>
      </c>
      <c r="Y16" s="61">
        <f t="shared" si="10"/>
        <v>12</v>
      </c>
      <c r="Z16" s="60">
        <f>VLOOKUP($A16,'Return Data'!$B$7:$R$2292,16,0)</f>
        <v>7.1197999999999997</v>
      </c>
      <c r="AA16" s="62">
        <f t="shared" si="11"/>
        <v>11</v>
      </c>
    </row>
    <row r="17" spans="1:27" x14ac:dyDescent="0.3">
      <c r="A17" s="58" t="s">
        <v>1116</v>
      </c>
      <c r="B17" s="59">
        <f>VLOOKUP($A17,'Return Data'!$B$7:$R$2292,3,0)</f>
        <v>44958</v>
      </c>
      <c r="C17" s="60">
        <f>VLOOKUP($A17,'Return Data'!$B$7:$R$2292,4,0)</f>
        <v>2637.1302999999998</v>
      </c>
      <c r="D17" s="60">
        <f>VLOOKUP($A17,'Return Data'!$B$7:$R$2292,5,0)</f>
        <v>8.4240999999999993</v>
      </c>
      <c r="E17" s="61">
        <f t="shared" si="0"/>
        <v>16</v>
      </c>
      <c r="F17" s="60">
        <f>VLOOKUP($A17,'Return Data'!$B$7:$R$2292,6,0)</f>
        <v>6.5487000000000002</v>
      </c>
      <c r="G17" s="61">
        <f t="shared" si="1"/>
        <v>17</v>
      </c>
      <c r="H17" s="60">
        <f>VLOOKUP($A17,'Return Data'!$B$7:$R$2292,7,0)</f>
        <v>6.6177999999999999</v>
      </c>
      <c r="I17" s="61">
        <f t="shared" si="2"/>
        <v>16</v>
      </c>
      <c r="J17" s="60">
        <f>VLOOKUP($A17,'Return Data'!$B$7:$R$2292,8,0)</f>
        <v>6.2877000000000001</v>
      </c>
      <c r="K17" s="61">
        <f t="shared" si="3"/>
        <v>16</v>
      </c>
      <c r="L17" s="60">
        <f>VLOOKUP($A17,'Return Data'!$B$7:$R$2292,9,0)</f>
        <v>6.3346</v>
      </c>
      <c r="M17" s="61">
        <f t="shared" si="4"/>
        <v>14</v>
      </c>
      <c r="N17" s="60">
        <f>VLOOKUP($A17,'Return Data'!$B$7:$R$2292,10,0)</f>
        <v>6.9069000000000003</v>
      </c>
      <c r="O17" s="61">
        <f t="shared" si="5"/>
        <v>12</v>
      </c>
      <c r="P17" s="60">
        <f>VLOOKUP($A17,'Return Data'!$B$7:$R$2292,11,0)</f>
        <v>5.9227999999999996</v>
      </c>
      <c r="Q17" s="61">
        <f t="shared" si="6"/>
        <v>13</v>
      </c>
      <c r="R17" s="60">
        <f>VLOOKUP($A17,'Return Data'!$B$7:$R$2292,12,0)</f>
        <v>4.7270000000000003</v>
      </c>
      <c r="S17" s="61">
        <f t="shared" si="7"/>
        <v>16</v>
      </c>
      <c r="T17" s="60">
        <f>VLOOKUP($A17,'Return Data'!$B$7:$R$2292,13,0)</f>
        <v>4.5243000000000002</v>
      </c>
      <c r="U17" s="61">
        <f t="shared" si="8"/>
        <v>16</v>
      </c>
      <c r="V17" s="60">
        <f>VLOOKUP($A17,'Return Data'!$B$7:$R$2292,17,0)</f>
        <v>4.258</v>
      </c>
      <c r="W17" s="61">
        <f t="shared" si="9"/>
        <v>13</v>
      </c>
      <c r="X17" s="60">
        <f>VLOOKUP($A17,'Return Data'!$B$7:$R$2292,14,0)</f>
        <v>4.7664999999999997</v>
      </c>
      <c r="Y17" s="61">
        <f t="shared" si="10"/>
        <v>11</v>
      </c>
      <c r="Z17" s="60">
        <f>VLOOKUP($A17,'Return Data'!$B$7:$R$2292,16,0)</f>
        <v>7.4809999999999999</v>
      </c>
      <c r="AA17" s="62">
        <f t="shared" si="11"/>
        <v>2</v>
      </c>
    </row>
    <row r="18" spans="1:27" x14ac:dyDescent="0.3">
      <c r="A18" s="108" t="s">
        <v>1120</v>
      </c>
      <c r="B18" s="59">
        <f>VLOOKUP($A18,'Return Data'!$B$7:$R$2292,3,0)</f>
        <v>44958</v>
      </c>
      <c r="C18" s="60">
        <f>VLOOKUP($A18,'Return Data'!$B$7:$R$2292,4,0)</f>
        <v>3781.5309999999999</v>
      </c>
      <c r="D18" s="60">
        <f>VLOOKUP($A18,'Return Data'!$B$7:$R$2292,5,0)</f>
        <v>10.091200000000001</v>
      </c>
      <c r="E18" s="61">
        <f t="shared" si="0"/>
        <v>8</v>
      </c>
      <c r="F18" s="60">
        <f>VLOOKUP($A18,'Return Data'!$B$7:$R$2292,6,0)</f>
        <v>6.9256000000000002</v>
      </c>
      <c r="G18" s="61">
        <f t="shared" si="1"/>
        <v>10</v>
      </c>
      <c r="H18" s="60">
        <f>VLOOKUP($A18,'Return Data'!$B$7:$R$2292,7,0)</f>
        <v>7.0853000000000002</v>
      </c>
      <c r="I18" s="61">
        <f t="shared" si="2"/>
        <v>7</v>
      </c>
      <c r="J18" s="60">
        <f>VLOOKUP($A18,'Return Data'!$B$7:$R$2292,8,0)</f>
        <v>6.7152000000000003</v>
      </c>
      <c r="K18" s="61">
        <f t="shared" si="3"/>
        <v>11</v>
      </c>
      <c r="L18" s="60">
        <f>VLOOKUP($A18,'Return Data'!$B$7:$R$2292,9,0)</f>
        <v>6.4672999999999998</v>
      </c>
      <c r="M18" s="61">
        <f t="shared" si="4"/>
        <v>8</v>
      </c>
      <c r="N18" s="60">
        <f>VLOOKUP($A18,'Return Data'!$B$7:$R$2292,10,0)</f>
        <v>6.9420999999999999</v>
      </c>
      <c r="O18" s="61">
        <f t="shared" si="5"/>
        <v>10</v>
      </c>
      <c r="P18" s="60">
        <f>VLOOKUP($A18,'Return Data'!$B$7:$R$2292,11,0)</f>
        <v>6.056</v>
      </c>
      <c r="Q18" s="61">
        <f t="shared" si="6"/>
        <v>10</v>
      </c>
      <c r="R18" s="60">
        <f>VLOOKUP($A18,'Return Data'!$B$7:$R$2292,12,0)</f>
        <v>5.3852000000000002</v>
      </c>
      <c r="S18" s="61">
        <f t="shared" si="7"/>
        <v>8</v>
      </c>
      <c r="T18" s="60">
        <f>VLOOKUP($A18,'Return Data'!$B$7:$R$2292,13,0)</f>
        <v>5.2209000000000003</v>
      </c>
      <c r="U18" s="61">
        <f t="shared" si="8"/>
        <v>6</v>
      </c>
      <c r="V18" s="60">
        <f>VLOOKUP($A18,'Return Data'!$B$7:$R$2292,17,0)</f>
        <v>4.5458999999999996</v>
      </c>
      <c r="W18" s="61">
        <f t="shared" si="9"/>
        <v>8</v>
      </c>
      <c r="X18" s="60">
        <f>VLOOKUP($A18,'Return Data'!$B$7:$R$2292,14,0)</f>
        <v>4.8421000000000003</v>
      </c>
      <c r="Y18" s="61">
        <f t="shared" si="10"/>
        <v>10</v>
      </c>
      <c r="Z18" s="60">
        <f>VLOOKUP($A18,'Return Data'!$B$7:$R$2292,16,0)</f>
        <v>7.1601999999999997</v>
      </c>
      <c r="AA18" s="62">
        <f t="shared" si="11"/>
        <v>10</v>
      </c>
    </row>
    <row r="19" spans="1:27" x14ac:dyDescent="0.3">
      <c r="A19" s="58" t="s">
        <v>1122</v>
      </c>
      <c r="B19" s="59">
        <f>VLOOKUP($A19,'Return Data'!$B$7:$R$2292,3,0)</f>
        <v>44958</v>
      </c>
      <c r="C19" s="60">
        <f>VLOOKUP($A19,'Return Data'!$B$7:$R$2292,4,0)</f>
        <v>3503.5180999999998</v>
      </c>
      <c r="D19" s="60">
        <f>VLOOKUP($A19,'Return Data'!$B$7:$R$2292,5,0)</f>
        <v>9.5403000000000002</v>
      </c>
      <c r="E19" s="61">
        <f t="shared" si="0"/>
        <v>13</v>
      </c>
      <c r="F19" s="60">
        <f>VLOOKUP($A19,'Return Data'!$B$7:$R$2292,6,0)</f>
        <v>7.0458999999999996</v>
      </c>
      <c r="G19" s="61">
        <f t="shared" si="1"/>
        <v>5</v>
      </c>
      <c r="H19" s="60">
        <f>VLOOKUP($A19,'Return Data'!$B$7:$R$2292,7,0)</f>
        <v>7.2301000000000002</v>
      </c>
      <c r="I19" s="61">
        <f t="shared" si="2"/>
        <v>3</v>
      </c>
      <c r="J19" s="60">
        <f>VLOOKUP($A19,'Return Data'!$B$7:$R$2292,8,0)</f>
        <v>6.8323999999999998</v>
      </c>
      <c r="K19" s="61">
        <f t="shared" si="3"/>
        <v>3</v>
      </c>
      <c r="L19" s="60">
        <f>VLOOKUP($A19,'Return Data'!$B$7:$R$2292,9,0)</f>
        <v>6.5681000000000003</v>
      </c>
      <c r="M19" s="61">
        <f t="shared" si="4"/>
        <v>3</v>
      </c>
      <c r="N19" s="60">
        <f>VLOOKUP($A19,'Return Data'!$B$7:$R$2292,10,0)</f>
        <v>7.0839999999999996</v>
      </c>
      <c r="O19" s="61">
        <f t="shared" si="5"/>
        <v>3</v>
      </c>
      <c r="P19" s="60">
        <f>VLOOKUP($A19,'Return Data'!$B$7:$R$2292,11,0)</f>
        <v>6.2478999999999996</v>
      </c>
      <c r="Q19" s="61">
        <f t="shared" si="6"/>
        <v>2</v>
      </c>
      <c r="R19" s="60">
        <f>VLOOKUP($A19,'Return Data'!$B$7:$R$2292,12,0)</f>
        <v>5.5803000000000003</v>
      </c>
      <c r="S19" s="61">
        <f t="shared" si="7"/>
        <v>1</v>
      </c>
      <c r="T19" s="60">
        <f>VLOOKUP($A19,'Return Data'!$B$7:$R$2292,13,0)</f>
        <v>5.3695000000000004</v>
      </c>
      <c r="U19" s="61">
        <f t="shared" si="8"/>
        <v>1</v>
      </c>
      <c r="V19" s="60">
        <f>VLOOKUP($A19,'Return Data'!$B$7:$R$2292,17,0)</f>
        <v>4.6749999999999998</v>
      </c>
      <c r="W19" s="61">
        <f t="shared" si="9"/>
        <v>2</v>
      </c>
      <c r="X19" s="60">
        <f>VLOOKUP($A19,'Return Data'!$B$7:$R$2292,14,0)</f>
        <v>5.0472000000000001</v>
      </c>
      <c r="Y19" s="61">
        <f t="shared" si="10"/>
        <v>5</v>
      </c>
      <c r="Z19" s="60">
        <f>VLOOKUP($A19,'Return Data'!$B$7:$R$2292,16,0)</f>
        <v>7.2422000000000004</v>
      </c>
      <c r="AA19" s="62">
        <f t="shared" si="11"/>
        <v>7</v>
      </c>
    </row>
    <row r="20" spans="1:27" x14ac:dyDescent="0.3">
      <c r="A20" s="58" t="s">
        <v>1123</v>
      </c>
      <c r="B20" s="59">
        <f>VLOOKUP($A20,'Return Data'!$B$7:$R$2292,3,0)</f>
        <v>44958</v>
      </c>
      <c r="C20" s="60">
        <f>VLOOKUP($A20,'Return Data'!$B$7:$R$2292,4,0)</f>
        <v>1143.5142000000001</v>
      </c>
      <c r="D20" s="60">
        <f>VLOOKUP($A20,'Return Data'!$B$7:$R$2292,5,0)</f>
        <v>8.4413999999999998</v>
      </c>
      <c r="E20" s="61">
        <f t="shared" si="0"/>
        <v>15</v>
      </c>
      <c r="F20" s="60">
        <f>VLOOKUP($A20,'Return Data'!$B$7:$R$2292,6,0)</f>
        <v>6.5984999999999996</v>
      </c>
      <c r="G20" s="61">
        <f t="shared" si="1"/>
        <v>15</v>
      </c>
      <c r="H20" s="60">
        <f>VLOOKUP($A20,'Return Data'!$B$7:$R$2292,7,0)</f>
        <v>6.6704999999999997</v>
      </c>
      <c r="I20" s="61">
        <f t="shared" si="2"/>
        <v>15</v>
      </c>
      <c r="J20" s="60">
        <f>VLOOKUP($A20,'Return Data'!$B$7:$R$2292,8,0)</f>
        <v>6.3651</v>
      </c>
      <c r="K20" s="61">
        <f t="shared" si="3"/>
        <v>14</v>
      </c>
      <c r="L20" s="60">
        <f>VLOOKUP($A20,'Return Data'!$B$7:$R$2292,9,0)</f>
        <v>6.4839000000000002</v>
      </c>
      <c r="M20" s="61">
        <f t="shared" si="4"/>
        <v>7</v>
      </c>
      <c r="N20" s="60">
        <f>VLOOKUP($A20,'Return Data'!$B$7:$R$2292,10,0)</f>
        <v>6.9425999999999997</v>
      </c>
      <c r="O20" s="61">
        <f t="shared" si="5"/>
        <v>9</v>
      </c>
      <c r="P20" s="60">
        <f>VLOOKUP($A20,'Return Data'!$B$7:$R$2292,11,0)</f>
        <v>6.0807000000000002</v>
      </c>
      <c r="Q20" s="61">
        <f t="shared" si="6"/>
        <v>9</v>
      </c>
      <c r="R20" s="60">
        <f>VLOOKUP($A20,'Return Data'!$B$7:$R$2292,12,0)</f>
        <v>5.5035999999999996</v>
      </c>
      <c r="S20" s="61">
        <f t="shared" si="7"/>
        <v>3</v>
      </c>
      <c r="T20" s="60">
        <f>VLOOKUP($A20,'Return Data'!$B$7:$R$2292,13,0)</f>
        <v>5.2539999999999996</v>
      </c>
      <c r="U20" s="61">
        <f t="shared" si="8"/>
        <v>3</v>
      </c>
      <c r="V20" s="60">
        <f>VLOOKUP($A20,'Return Data'!$B$7:$R$2292,17,0)</f>
        <v>4.5468999999999999</v>
      </c>
      <c r="W20" s="61">
        <f t="shared" si="9"/>
        <v>7</v>
      </c>
      <c r="X20" s="60"/>
      <c r="Y20" s="61"/>
      <c r="Z20" s="60">
        <f>VLOOKUP($A20,'Return Data'!$B$7:$R$2292,16,0)</f>
        <v>4.7169999999999996</v>
      </c>
      <c r="AA20" s="62">
        <f t="shared" si="11"/>
        <v>16</v>
      </c>
    </row>
    <row r="21" spans="1:27" x14ac:dyDescent="0.3">
      <c r="A21" s="58" t="s">
        <v>1127</v>
      </c>
      <c r="B21" s="59">
        <f>VLOOKUP($A21,'Return Data'!$B$7:$R$2292,3,0)</f>
        <v>44958</v>
      </c>
      <c r="C21" s="60">
        <f>VLOOKUP($A21,'Return Data'!$B$7:$R$2292,4,0)</f>
        <v>37.104599999999998</v>
      </c>
      <c r="D21" s="60">
        <f>VLOOKUP($A21,'Return Data'!$B$7:$R$2292,5,0)</f>
        <v>11.119300000000001</v>
      </c>
      <c r="E21" s="61">
        <f t="shared" si="0"/>
        <v>5</v>
      </c>
      <c r="F21" s="60">
        <f>VLOOKUP($A21,'Return Data'!$B$7:$R$2292,6,0)</f>
        <v>7.0895999999999999</v>
      </c>
      <c r="G21" s="61">
        <f t="shared" si="1"/>
        <v>4</v>
      </c>
      <c r="H21" s="60">
        <f>VLOOKUP($A21,'Return Data'!$B$7:$R$2292,7,0)</f>
        <v>7.2614000000000001</v>
      </c>
      <c r="I21" s="61">
        <f t="shared" si="2"/>
        <v>2</v>
      </c>
      <c r="J21" s="60">
        <f>VLOOKUP($A21,'Return Data'!$B$7:$R$2292,8,0)</f>
        <v>6.8617999999999997</v>
      </c>
      <c r="K21" s="61">
        <f t="shared" si="3"/>
        <v>2</v>
      </c>
      <c r="L21" s="60">
        <f>VLOOKUP($A21,'Return Data'!$B$7:$R$2292,9,0)</f>
        <v>6.4432999999999998</v>
      </c>
      <c r="M21" s="61">
        <f t="shared" si="4"/>
        <v>10</v>
      </c>
      <c r="N21" s="60">
        <f>VLOOKUP($A21,'Return Data'!$B$7:$R$2292,10,0)</f>
        <v>6.9622000000000002</v>
      </c>
      <c r="O21" s="61">
        <f t="shared" si="5"/>
        <v>6</v>
      </c>
      <c r="P21" s="60">
        <f>VLOOKUP($A21,'Return Data'!$B$7:$R$2292,11,0)</f>
        <v>6.1002999999999998</v>
      </c>
      <c r="Q21" s="61">
        <f t="shared" si="6"/>
        <v>8</v>
      </c>
      <c r="R21" s="60">
        <f>VLOOKUP($A21,'Return Data'!$B$7:$R$2292,12,0)</f>
        <v>5.2988999999999997</v>
      </c>
      <c r="S21" s="61">
        <f t="shared" si="7"/>
        <v>11</v>
      </c>
      <c r="T21" s="60">
        <f>VLOOKUP($A21,'Return Data'!$B$7:$R$2292,13,0)</f>
        <v>5.1196000000000002</v>
      </c>
      <c r="U21" s="61">
        <f t="shared" si="8"/>
        <v>10</v>
      </c>
      <c r="V21" s="60">
        <f>VLOOKUP($A21,'Return Data'!$B$7:$R$2292,17,0)</f>
        <v>4.5293999999999999</v>
      </c>
      <c r="W21" s="61">
        <f t="shared" si="9"/>
        <v>9</v>
      </c>
      <c r="X21" s="60">
        <f>VLOOKUP($A21,'Return Data'!$B$7:$R$2292,14,0)</f>
        <v>4.9999000000000002</v>
      </c>
      <c r="Y21" s="61">
        <f t="shared" si="10"/>
        <v>8</v>
      </c>
      <c r="Z21" s="60">
        <f>VLOOKUP($A21,'Return Data'!$B$7:$R$2292,16,0)</f>
        <v>7.5122</v>
      </c>
      <c r="AA21" s="62">
        <f t="shared" si="11"/>
        <v>1</v>
      </c>
    </row>
    <row r="22" spans="1:27" x14ac:dyDescent="0.3">
      <c r="A22" s="58" t="s">
        <v>1129</v>
      </c>
      <c r="B22" s="59">
        <f>VLOOKUP($A22,'Return Data'!$B$7:$R$2292,3,0)</f>
        <v>44958</v>
      </c>
      <c r="C22" s="60">
        <f>VLOOKUP($A22,'Return Data'!$B$7:$R$2292,4,0)</f>
        <v>12.6515</v>
      </c>
      <c r="D22" s="60">
        <f>VLOOKUP($A22,'Return Data'!$B$7:$R$2292,5,0)</f>
        <v>8.0799000000000003</v>
      </c>
      <c r="E22" s="61">
        <f t="shared" si="0"/>
        <v>17</v>
      </c>
      <c r="F22" s="60">
        <f>VLOOKUP($A22,'Return Data'!$B$7:$R$2292,6,0)</f>
        <v>6.5838000000000001</v>
      </c>
      <c r="G22" s="61">
        <f t="shared" si="1"/>
        <v>16</v>
      </c>
      <c r="H22" s="60">
        <f>VLOOKUP($A22,'Return Data'!$B$7:$R$2292,7,0)</f>
        <v>6.5613999999999999</v>
      </c>
      <c r="I22" s="61">
        <f t="shared" si="2"/>
        <v>17</v>
      </c>
      <c r="J22" s="60">
        <f>VLOOKUP($A22,'Return Data'!$B$7:$R$2292,8,0)</f>
        <v>6.2797000000000001</v>
      </c>
      <c r="K22" s="61">
        <f t="shared" si="3"/>
        <v>17</v>
      </c>
      <c r="L22" s="60">
        <f>VLOOKUP($A22,'Return Data'!$B$7:$R$2292,9,0)</f>
        <v>6.2775999999999996</v>
      </c>
      <c r="M22" s="61">
        <f t="shared" si="4"/>
        <v>17</v>
      </c>
      <c r="N22" s="60">
        <f>VLOOKUP($A22,'Return Data'!$B$7:$R$2292,10,0)</f>
        <v>6.4016999999999999</v>
      </c>
      <c r="O22" s="61">
        <f t="shared" si="5"/>
        <v>17</v>
      </c>
      <c r="P22" s="60">
        <f>VLOOKUP($A22,'Return Data'!$B$7:$R$2292,11,0)</f>
        <v>5.9196</v>
      </c>
      <c r="Q22" s="61">
        <f t="shared" si="6"/>
        <v>14</v>
      </c>
      <c r="R22" s="60">
        <f>VLOOKUP($A22,'Return Data'!$B$7:$R$2292,12,0)</f>
        <v>5.3552</v>
      </c>
      <c r="S22" s="61">
        <f t="shared" si="7"/>
        <v>10</v>
      </c>
      <c r="T22" s="60">
        <f>VLOOKUP($A22,'Return Data'!$B$7:$R$2292,13,0)</f>
        <v>5.0125999999999999</v>
      </c>
      <c r="U22" s="61">
        <f t="shared" si="8"/>
        <v>11</v>
      </c>
      <c r="V22" s="60">
        <f>VLOOKUP($A22,'Return Data'!$B$7:$R$2292,17,0)</f>
        <v>4.2328999999999999</v>
      </c>
      <c r="W22" s="61">
        <f t="shared" si="9"/>
        <v>14</v>
      </c>
      <c r="X22" s="60">
        <f>VLOOKUP($A22,'Return Data'!$B$7:$R$2292,14,0)</f>
        <v>4.484</v>
      </c>
      <c r="Y22" s="61">
        <f t="shared" si="10"/>
        <v>15</v>
      </c>
      <c r="Z22" s="60">
        <f>VLOOKUP($A22,'Return Data'!$B$7:$R$2292,16,0)</f>
        <v>5.5510000000000002</v>
      </c>
      <c r="AA22" s="62">
        <f t="shared" si="11"/>
        <v>14</v>
      </c>
    </row>
    <row r="23" spans="1:27" x14ac:dyDescent="0.3">
      <c r="A23" s="58" t="s">
        <v>1131</v>
      </c>
      <c r="B23" s="59">
        <f>VLOOKUP($A23,'Return Data'!$B$7:$R$2292,3,0)</f>
        <v>44958</v>
      </c>
      <c r="C23" s="60">
        <f>VLOOKUP($A23,'Return Data'!$B$7:$R$2292,4,0)</f>
        <v>3997.4639999999999</v>
      </c>
      <c r="D23" s="60">
        <f>VLOOKUP($A23,'Return Data'!$B$7:$R$2292,5,0)</f>
        <v>10.2376</v>
      </c>
      <c r="E23" s="61">
        <f t="shared" si="0"/>
        <v>6</v>
      </c>
      <c r="F23" s="60">
        <f>VLOOKUP($A23,'Return Data'!$B$7:$R$2292,6,0)</f>
        <v>7.2394999999999996</v>
      </c>
      <c r="G23" s="61">
        <f t="shared" si="1"/>
        <v>1</v>
      </c>
      <c r="H23" s="60">
        <f>VLOOKUP($A23,'Return Data'!$B$7:$R$2292,7,0)</f>
        <v>7.2845000000000004</v>
      </c>
      <c r="I23" s="61">
        <f t="shared" si="2"/>
        <v>1</v>
      </c>
      <c r="J23" s="60">
        <f>VLOOKUP($A23,'Return Data'!$B$7:$R$2292,8,0)</f>
        <v>6.8978999999999999</v>
      </c>
      <c r="K23" s="61">
        <f t="shared" si="3"/>
        <v>1</v>
      </c>
      <c r="L23" s="60">
        <f>VLOOKUP($A23,'Return Data'!$B$7:$R$2292,9,0)</f>
        <v>6.6936</v>
      </c>
      <c r="M23" s="61">
        <f t="shared" si="4"/>
        <v>1</v>
      </c>
      <c r="N23" s="60">
        <f>VLOOKUP($A23,'Return Data'!$B$7:$R$2292,10,0)</f>
        <v>7.2103000000000002</v>
      </c>
      <c r="O23" s="61">
        <f t="shared" si="5"/>
        <v>1</v>
      </c>
      <c r="P23" s="60">
        <f>VLOOKUP($A23,'Return Data'!$B$7:$R$2292,11,0)</f>
        <v>6.3265000000000002</v>
      </c>
      <c r="Q23" s="61">
        <f t="shared" si="6"/>
        <v>1</v>
      </c>
      <c r="R23" s="60">
        <f>VLOOKUP($A23,'Return Data'!$B$7:$R$2292,12,0)</f>
        <v>5.5271999999999997</v>
      </c>
      <c r="S23" s="61">
        <f t="shared" si="7"/>
        <v>2</v>
      </c>
      <c r="T23" s="60">
        <f>VLOOKUP($A23,'Return Data'!$B$7:$R$2292,13,0)</f>
        <v>5.3357999999999999</v>
      </c>
      <c r="U23" s="61">
        <f t="shared" si="8"/>
        <v>2</v>
      </c>
      <c r="V23" s="60">
        <f>VLOOKUP($A23,'Return Data'!$B$7:$R$2292,17,0)</f>
        <v>4.7686999999999999</v>
      </c>
      <c r="W23" s="61">
        <f t="shared" si="9"/>
        <v>1</v>
      </c>
      <c r="X23" s="60">
        <f>VLOOKUP($A23,'Return Data'!$B$7:$R$2292,14,0)</f>
        <v>5.2663000000000002</v>
      </c>
      <c r="Y23" s="61">
        <f t="shared" si="10"/>
        <v>1</v>
      </c>
      <c r="Z23" s="60">
        <f>VLOOKUP($A23,'Return Data'!$B$7:$R$2292,16,0)</f>
        <v>6.4819000000000004</v>
      </c>
      <c r="AA23" s="62">
        <f t="shared" si="11"/>
        <v>13</v>
      </c>
    </row>
    <row r="24" spans="1:27" x14ac:dyDescent="0.3">
      <c r="A24" s="58" t="s">
        <v>1133</v>
      </c>
      <c r="B24" s="59">
        <f>VLOOKUP($A24,'Return Data'!$B$7:$R$2292,3,0)</f>
        <v>44958</v>
      </c>
      <c r="C24" s="60">
        <f>VLOOKUP($A24,'Return Data'!$B$7:$R$2292,4,0)</f>
        <v>2601.8238999999999</v>
      </c>
      <c r="D24" s="60">
        <f>VLOOKUP($A24,'Return Data'!$B$7:$R$2292,5,0)</f>
        <v>10.0852</v>
      </c>
      <c r="E24" s="61">
        <f t="shared" si="0"/>
        <v>9</v>
      </c>
      <c r="F24" s="60">
        <f>VLOOKUP($A24,'Return Data'!$B$7:$R$2292,6,0)</f>
        <v>6.8673000000000002</v>
      </c>
      <c r="G24" s="61">
        <f t="shared" si="1"/>
        <v>12</v>
      </c>
      <c r="H24" s="60">
        <f>VLOOKUP($A24,'Return Data'!$B$7:$R$2292,7,0)</f>
        <v>7.0716000000000001</v>
      </c>
      <c r="I24" s="61">
        <f t="shared" si="2"/>
        <v>8</v>
      </c>
      <c r="J24" s="60">
        <f>VLOOKUP($A24,'Return Data'!$B$7:$R$2292,8,0)</f>
        <v>6.7889999999999997</v>
      </c>
      <c r="K24" s="61">
        <f t="shared" si="3"/>
        <v>4</v>
      </c>
      <c r="L24" s="60">
        <f>VLOOKUP($A24,'Return Data'!$B$7:$R$2292,9,0)</f>
        <v>6.4555999999999996</v>
      </c>
      <c r="M24" s="61">
        <f t="shared" si="4"/>
        <v>9</v>
      </c>
      <c r="N24" s="60">
        <f>VLOOKUP($A24,'Return Data'!$B$7:$R$2292,10,0)</f>
        <v>6.9560000000000004</v>
      </c>
      <c r="O24" s="61">
        <f t="shared" si="5"/>
        <v>8</v>
      </c>
      <c r="P24" s="60">
        <f>VLOOKUP($A24,'Return Data'!$B$7:$R$2292,11,0)</f>
        <v>6.1665000000000001</v>
      </c>
      <c r="Q24" s="61">
        <f t="shared" si="6"/>
        <v>4</v>
      </c>
      <c r="R24" s="60">
        <f>VLOOKUP($A24,'Return Data'!$B$7:$R$2292,12,0)</f>
        <v>5.4584999999999999</v>
      </c>
      <c r="S24" s="61">
        <f t="shared" si="7"/>
        <v>4</v>
      </c>
      <c r="T24" s="60">
        <f>VLOOKUP($A24,'Return Data'!$B$7:$R$2292,13,0)</f>
        <v>5.2526000000000002</v>
      </c>
      <c r="U24" s="61">
        <f t="shared" si="8"/>
        <v>4</v>
      </c>
      <c r="V24" s="60">
        <f>VLOOKUP($A24,'Return Data'!$B$7:$R$2292,17,0)</f>
        <v>4.5933000000000002</v>
      </c>
      <c r="W24" s="61">
        <f t="shared" si="9"/>
        <v>6</v>
      </c>
      <c r="X24" s="60">
        <f>VLOOKUP($A24,'Return Data'!$B$7:$R$2292,14,0)</f>
        <v>5.0125999999999999</v>
      </c>
      <c r="Y24" s="61">
        <f t="shared" si="10"/>
        <v>7</v>
      </c>
      <c r="Z24" s="60">
        <f>VLOOKUP($A24,'Return Data'!$B$7:$R$2292,16,0)</f>
        <v>7.2283999999999997</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10.248541176470587</v>
      </c>
      <c r="E26" s="69"/>
      <c r="F26" s="70">
        <f>AVERAGE(F8:F24)</f>
        <v>6.9081058823529418</v>
      </c>
      <c r="G26" s="69"/>
      <c r="H26" s="70">
        <f>AVERAGE(H8:H24)</f>
        <v>6.9892941176470593</v>
      </c>
      <c r="I26" s="69"/>
      <c r="J26" s="70">
        <f>AVERAGE(J8:J24)</f>
        <v>6.6571058823529414</v>
      </c>
      <c r="K26" s="69"/>
      <c r="L26" s="70">
        <f>AVERAGE(L8:L24)</f>
        <v>6.4508764705882342</v>
      </c>
      <c r="M26" s="69"/>
      <c r="N26" s="70">
        <f>AVERAGE(N8:N24)</f>
        <v>6.9006411764705895</v>
      </c>
      <c r="O26" s="69"/>
      <c r="P26" s="70">
        <f>AVERAGE(P8:P24)</f>
        <v>6.0472941176470592</v>
      </c>
      <c r="Q26" s="69"/>
      <c r="R26" s="70">
        <f>AVERAGE(R8:R24)</f>
        <v>5.2548705882352937</v>
      </c>
      <c r="S26" s="69"/>
      <c r="T26" s="70">
        <f>AVERAGE(T8:T24)</f>
        <v>5.0411117647058834</v>
      </c>
      <c r="U26" s="69"/>
      <c r="V26" s="70">
        <f>AVERAGE(V8:V24)</f>
        <v>4.4459294117647055</v>
      </c>
      <c r="W26" s="69"/>
      <c r="X26" s="70">
        <f>AVERAGE(X8:X24)</f>
        <v>4.8681749999999999</v>
      </c>
      <c r="Y26" s="69"/>
      <c r="Z26" s="70">
        <f>AVERAGE(Z8:Z24)</f>
        <v>6.7052941176470586</v>
      </c>
      <c r="AA26" s="71"/>
    </row>
    <row r="27" spans="1:27" x14ac:dyDescent="0.3">
      <c r="A27" s="68" t="s">
        <v>28</v>
      </c>
      <c r="B27" s="69"/>
      <c r="C27" s="69"/>
      <c r="D27" s="70">
        <f>MIN(D8:D24)</f>
        <v>8.0799000000000003</v>
      </c>
      <c r="E27" s="69"/>
      <c r="F27" s="70">
        <f>MIN(F8:F24)</f>
        <v>6.5487000000000002</v>
      </c>
      <c r="G27" s="69"/>
      <c r="H27" s="70">
        <f>MIN(H8:H24)</f>
        <v>6.5613999999999999</v>
      </c>
      <c r="I27" s="69"/>
      <c r="J27" s="70">
        <f>MIN(J8:J24)</f>
        <v>6.2797000000000001</v>
      </c>
      <c r="K27" s="69"/>
      <c r="L27" s="70">
        <f>MIN(L8:L24)</f>
        <v>6.2775999999999996</v>
      </c>
      <c r="M27" s="69"/>
      <c r="N27" s="70">
        <f>MIN(N8:N24)</f>
        <v>6.4016999999999999</v>
      </c>
      <c r="O27" s="69"/>
      <c r="P27" s="70">
        <f>MIN(P8:P24)</f>
        <v>5.6287000000000003</v>
      </c>
      <c r="Q27" s="69"/>
      <c r="R27" s="70">
        <f>MIN(R8:R24)</f>
        <v>4.7256999999999998</v>
      </c>
      <c r="S27" s="69"/>
      <c r="T27" s="70">
        <f>MIN(T8:T24)</f>
        <v>4.5035999999999996</v>
      </c>
      <c r="U27" s="69"/>
      <c r="V27" s="70">
        <f>MIN(V8:V24)</f>
        <v>3.9744999999999999</v>
      </c>
      <c r="W27" s="69"/>
      <c r="X27" s="70">
        <f>MIN(X8:X24)</f>
        <v>3.9965000000000002</v>
      </c>
      <c r="Y27" s="69"/>
      <c r="Z27" s="70">
        <f>MIN(Z8:Z24)</f>
        <v>4.5202999999999998</v>
      </c>
      <c r="AA27" s="71"/>
    </row>
    <row r="28" spans="1:27" ht="15" thickBot="1" x14ac:dyDescent="0.35">
      <c r="A28" s="72" t="s">
        <v>29</v>
      </c>
      <c r="B28" s="73"/>
      <c r="C28" s="73"/>
      <c r="D28" s="74">
        <f>MAX(D8:D24)</f>
        <v>13.6031</v>
      </c>
      <c r="E28" s="73"/>
      <c r="F28" s="74">
        <f>MAX(F8:F24)</f>
        <v>7.2394999999999996</v>
      </c>
      <c r="G28" s="73"/>
      <c r="H28" s="74">
        <f>MAX(H8:H24)</f>
        <v>7.2845000000000004</v>
      </c>
      <c r="I28" s="73"/>
      <c r="J28" s="74">
        <f>MAX(J8:J24)</f>
        <v>6.8978999999999999</v>
      </c>
      <c r="K28" s="73"/>
      <c r="L28" s="74">
        <f>MAX(L8:L24)</f>
        <v>6.6936</v>
      </c>
      <c r="M28" s="73"/>
      <c r="N28" s="74">
        <f>MAX(N8:N24)</f>
        <v>7.2103000000000002</v>
      </c>
      <c r="O28" s="73"/>
      <c r="P28" s="74">
        <f>MAX(P8:P24)</f>
        <v>6.3265000000000002</v>
      </c>
      <c r="Q28" s="73"/>
      <c r="R28" s="74">
        <f>MAX(R8:R24)</f>
        <v>5.5803000000000003</v>
      </c>
      <c r="S28" s="73"/>
      <c r="T28" s="74">
        <f>MAX(T8:T24)</f>
        <v>5.3695000000000004</v>
      </c>
      <c r="U28" s="73"/>
      <c r="V28" s="74">
        <f>MAX(V8:V24)</f>
        <v>4.7686999999999999</v>
      </c>
      <c r="W28" s="73"/>
      <c r="X28" s="74">
        <f>MAX(X8:X24)</f>
        <v>5.2663000000000002</v>
      </c>
      <c r="Y28" s="73"/>
      <c r="Z28" s="74">
        <f>MAX(Z8:Z24)</f>
        <v>7.5122</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1457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1099</v>
      </c>
      <c r="B8" s="59">
        <f>VLOOKUP($A8,'Return Data'!$B$7:$R$2292,3,0)</f>
        <v>44958</v>
      </c>
      <c r="C8" s="60">
        <f>VLOOKUP($A8,'Return Data'!$B$7:$R$2292,4,0)</f>
        <v>309.16629999999998</v>
      </c>
      <c r="D8" s="60">
        <f>VLOOKUP($A8,'Return Data'!$B$7:$R$2292,5,0)</f>
        <v>9.8605999999999998</v>
      </c>
      <c r="E8" s="61">
        <f t="shared" ref="E8:E24" si="0">RANK(D8,D$8:D$24,0)</f>
        <v>10</v>
      </c>
      <c r="F8" s="60">
        <f>VLOOKUP($A8,'Return Data'!$B$7:$R$2292,6,0)</f>
        <v>6.8657000000000004</v>
      </c>
      <c r="G8" s="61">
        <f t="shared" ref="G8:G24" si="1">RANK(F8,F$8:F$24,0)</f>
        <v>5</v>
      </c>
      <c r="H8" s="60">
        <f>VLOOKUP($A8,'Return Data'!$B$7:$R$2292,7,0)</f>
        <v>6.9123000000000001</v>
      </c>
      <c r="I8" s="61">
        <f t="shared" ref="I8:I24" si="2">RANK(H8,H$8:H$24,0)</f>
        <v>7</v>
      </c>
      <c r="J8" s="60">
        <f>VLOOKUP($A8,'Return Data'!$B$7:$R$2292,8,0)</f>
        <v>6.5993000000000004</v>
      </c>
      <c r="K8" s="61">
        <f t="shared" ref="K8:K24" si="3">RANK(J8,J$8:J$24,0)</f>
        <v>6</v>
      </c>
      <c r="L8" s="60">
        <f>VLOOKUP($A8,'Return Data'!$B$7:$R$2292,9,0)</f>
        <v>6.5457000000000001</v>
      </c>
      <c r="M8" s="61">
        <f t="shared" ref="M8:M24" si="4">RANK(L8,L$8:L$24,0)</f>
        <v>1</v>
      </c>
      <c r="N8" s="60">
        <f>VLOOKUP($A8,'Return Data'!$B$7:$R$2292,10,0)</f>
        <v>6.9790000000000001</v>
      </c>
      <c r="O8" s="61">
        <f t="shared" ref="O8:O24" si="5">RANK(N8,N$8:N$24,0)</f>
        <v>1</v>
      </c>
      <c r="P8" s="60">
        <f>VLOOKUP($A8,'Return Data'!$B$7:$R$2292,11,0)</f>
        <v>6.0887000000000002</v>
      </c>
      <c r="Q8" s="61">
        <f t="shared" ref="Q8:Q24" si="6">RANK(P8,P$8:P$24,0)</f>
        <v>3</v>
      </c>
      <c r="R8" s="60">
        <f>VLOOKUP($A8,'Return Data'!$B$7:$R$2292,12,0)</f>
        <v>5.3152999999999997</v>
      </c>
      <c r="S8" s="61">
        <f t="shared" ref="S8:S24" si="7">RANK(R8,R$8:R$24,0)</f>
        <v>3</v>
      </c>
      <c r="T8" s="60">
        <f>VLOOKUP($A8,'Return Data'!$B$7:$R$2292,13,0)</f>
        <v>5.1151999999999997</v>
      </c>
      <c r="U8" s="61">
        <f t="shared" ref="U8:U24" si="8">RANK(T8,T$8:T$24,0)</f>
        <v>4</v>
      </c>
      <c r="V8" s="60">
        <f>VLOOKUP($A8,'Return Data'!$B$7:$R$2292,17,0)</f>
        <v>4.5349000000000004</v>
      </c>
      <c r="W8" s="61">
        <f>RANK(V8,V$8:V$24,0)</f>
        <v>2</v>
      </c>
      <c r="X8" s="60">
        <f>VLOOKUP($A8,'Return Data'!$B$7:$R$2292,14,0)</f>
        <v>5.1128999999999998</v>
      </c>
      <c r="Y8" s="61">
        <f>RANK(X8,X$8:X$24,0)</f>
        <v>1</v>
      </c>
      <c r="Z8" s="60">
        <f>VLOOKUP($A8,'Return Data'!$B$7:$R$2292,16,0)</f>
        <v>6.7348999999999997</v>
      </c>
      <c r="AA8" s="62">
        <f t="shared" ref="AA8:AA24" si="9">RANK(Z8,Z$8:Z$24,0)</f>
        <v>10</v>
      </c>
    </row>
    <row r="9" spans="1:27" x14ac:dyDescent="0.3">
      <c r="A9" s="58" t="s">
        <v>1102</v>
      </c>
      <c r="B9" s="59">
        <f>VLOOKUP($A9,'Return Data'!$B$7:$R$2292,3,0)</f>
        <v>44958</v>
      </c>
      <c r="C9" s="60">
        <f>VLOOKUP($A9,'Return Data'!$B$7:$R$2292,4,0)</f>
        <v>1196.3169</v>
      </c>
      <c r="D9" s="60">
        <f>VLOOKUP($A9,'Return Data'!$B$7:$R$2292,5,0)</f>
        <v>9.7842000000000002</v>
      </c>
      <c r="E9" s="61">
        <f t="shared" si="0"/>
        <v>11</v>
      </c>
      <c r="F9" s="60">
        <f>VLOOKUP($A9,'Return Data'!$B$7:$R$2292,6,0)</f>
        <v>6.6101999999999999</v>
      </c>
      <c r="G9" s="61">
        <f t="shared" si="1"/>
        <v>10</v>
      </c>
      <c r="H9" s="60">
        <f>VLOOKUP($A9,'Return Data'!$B$7:$R$2292,7,0)</f>
        <v>6.8362999999999996</v>
      </c>
      <c r="I9" s="61">
        <f t="shared" si="2"/>
        <v>9</v>
      </c>
      <c r="J9" s="60">
        <f>VLOOKUP($A9,'Return Data'!$B$7:$R$2292,8,0)</f>
        <v>6.5720999999999998</v>
      </c>
      <c r="K9" s="61">
        <f t="shared" si="3"/>
        <v>7</v>
      </c>
      <c r="L9" s="60">
        <f>VLOOKUP($A9,'Return Data'!$B$7:$R$2292,9,0)</f>
        <v>6.3882000000000003</v>
      </c>
      <c r="M9" s="61">
        <f t="shared" si="4"/>
        <v>5</v>
      </c>
      <c r="N9" s="60">
        <f>VLOOKUP($A9,'Return Data'!$B$7:$R$2292,10,0)</f>
        <v>6.8569000000000004</v>
      </c>
      <c r="O9" s="61">
        <f t="shared" si="5"/>
        <v>5</v>
      </c>
      <c r="P9" s="60">
        <f>VLOOKUP($A9,'Return Data'!$B$7:$R$2292,11,0)</f>
        <v>5.9508000000000001</v>
      </c>
      <c r="Q9" s="61">
        <f t="shared" si="6"/>
        <v>7</v>
      </c>
      <c r="R9" s="60">
        <f>VLOOKUP($A9,'Return Data'!$B$7:$R$2292,12,0)</f>
        <v>5.2595999999999998</v>
      </c>
      <c r="S9" s="61">
        <f t="shared" si="7"/>
        <v>7</v>
      </c>
      <c r="T9" s="60">
        <f>VLOOKUP($A9,'Return Data'!$B$7:$R$2292,13,0)</f>
        <v>5.0442999999999998</v>
      </c>
      <c r="U9" s="61">
        <f t="shared" si="8"/>
        <v>6</v>
      </c>
      <c r="V9" s="60">
        <f>VLOOKUP($A9,'Return Data'!$B$7:$R$2292,17,0)</f>
        <v>4.4386999999999999</v>
      </c>
      <c r="W9" s="61">
        <f t="shared" ref="W9:W10" si="10">RANK(V9,V$8:V$24,0)</f>
        <v>6</v>
      </c>
      <c r="X9" s="60">
        <f>VLOOKUP($A9,'Return Data'!$B$7:$R$2292,14,0)</f>
        <v>4.9301000000000004</v>
      </c>
      <c r="Y9" s="61">
        <f t="shared" ref="Y9:Y10" si="11">RANK(X9,X$8:X$24,0)</f>
        <v>5</v>
      </c>
      <c r="Z9" s="60">
        <f>VLOOKUP($A9,'Return Data'!$B$7:$R$2292,16,0)</f>
        <v>5.2652999999999999</v>
      </c>
      <c r="AA9" s="62">
        <f t="shared" si="9"/>
        <v>15</v>
      </c>
    </row>
    <row r="10" spans="1:27" x14ac:dyDescent="0.3">
      <c r="A10" s="58" t="s">
        <v>1929</v>
      </c>
      <c r="B10" s="59">
        <f>VLOOKUP($A10,'Return Data'!$B$7:$R$2292,3,0)</f>
        <v>44958</v>
      </c>
      <c r="C10" s="60">
        <f>VLOOKUP($A10,'Return Data'!$B$7:$R$2292,4,0)</f>
        <v>1162.3347000000001</v>
      </c>
      <c r="D10" s="60">
        <f>VLOOKUP($A10,'Return Data'!$B$7:$R$2292,5,0)</f>
        <v>13.4137</v>
      </c>
      <c r="E10" s="61">
        <f t="shared" si="0"/>
        <v>1</v>
      </c>
      <c r="F10" s="60">
        <f>VLOOKUP($A10,'Return Data'!$B$7:$R$2292,6,0)</f>
        <v>6.9615999999999998</v>
      </c>
      <c r="G10" s="61">
        <f t="shared" si="1"/>
        <v>3</v>
      </c>
      <c r="H10" s="60">
        <f>VLOOKUP($A10,'Return Data'!$B$7:$R$2292,7,0)</f>
        <v>6.9527999999999999</v>
      </c>
      <c r="I10" s="61">
        <f t="shared" si="2"/>
        <v>6</v>
      </c>
      <c r="J10" s="60">
        <f>VLOOKUP($A10,'Return Data'!$B$7:$R$2292,8,0)</f>
        <v>6.5395000000000003</v>
      </c>
      <c r="K10" s="61">
        <f t="shared" si="3"/>
        <v>8</v>
      </c>
      <c r="L10" s="60">
        <f>VLOOKUP($A10,'Return Data'!$B$7:$R$2292,9,0)</f>
        <v>6.1154000000000002</v>
      </c>
      <c r="M10" s="61">
        <f t="shared" si="4"/>
        <v>12</v>
      </c>
      <c r="N10" s="60">
        <f>VLOOKUP($A10,'Return Data'!$B$7:$R$2292,10,0)</f>
        <v>6.2652000000000001</v>
      </c>
      <c r="O10" s="61">
        <f t="shared" si="5"/>
        <v>15</v>
      </c>
      <c r="P10" s="60">
        <f>VLOOKUP($A10,'Return Data'!$B$7:$R$2292,11,0)</f>
        <v>5.4343000000000004</v>
      </c>
      <c r="Q10" s="61">
        <f t="shared" si="6"/>
        <v>15</v>
      </c>
      <c r="R10" s="60">
        <f>VLOOKUP($A10,'Return Data'!$B$7:$R$2292,12,0)</f>
        <v>4.6154999999999999</v>
      </c>
      <c r="S10" s="61">
        <f t="shared" si="7"/>
        <v>13</v>
      </c>
      <c r="T10" s="60">
        <f>VLOOKUP($A10,'Return Data'!$B$7:$R$2292,13,0)</f>
        <v>4.4172000000000002</v>
      </c>
      <c r="U10" s="61">
        <f t="shared" si="8"/>
        <v>13</v>
      </c>
      <c r="V10" s="60">
        <f>VLOOKUP($A10,'Return Data'!$B$7:$R$2292,17,0)</f>
        <v>3.7238000000000002</v>
      </c>
      <c r="W10" s="61">
        <f t="shared" si="10"/>
        <v>15</v>
      </c>
      <c r="X10" s="60">
        <f>VLOOKUP($A10,'Return Data'!$B$7:$R$2292,14,0)</f>
        <v>3.7187000000000001</v>
      </c>
      <c r="Y10" s="61">
        <f t="shared" si="11"/>
        <v>16</v>
      </c>
      <c r="Z10" s="60">
        <f>VLOOKUP($A10,'Return Data'!$B$7:$R$2292,16,0)</f>
        <v>4.2374999999999998</v>
      </c>
      <c r="AA10" s="62">
        <f t="shared" si="9"/>
        <v>16</v>
      </c>
    </row>
    <row r="11" spans="1:27" x14ac:dyDescent="0.3">
      <c r="A11" s="58" t="s">
        <v>1104</v>
      </c>
      <c r="B11" s="59">
        <f>VLOOKUP($A11,'Return Data'!$B$7:$R$2292,3,0)</f>
        <v>44958</v>
      </c>
      <c r="C11" s="60">
        <f>VLOOKUP($A11,'Return Data'!$B$7:$R$2292,4,0)</f>
        <v>44.3322</v>
      </c>
      <c r="D11" s="60">
        <f>VLOOKUP($A11,'Return Data'!$B$7:$R$2292,5,0)</f>
        <v>8.5646000000000004</v>
      </c>
      <c r="E11" s="61">
        <f t="shared" si="0"/>
        <v>14</v>
      </c>
      <c r="F11" s="60">
        <f>VLOOKUP($A11,'Return Data'!$B$7:$R$2292,6,0)</f>
        <v>6.3780999999999999</v>
      </c>
      <c r="G11" s="61">
        <f t="shared" si="1"/>
        <v>14</v>
      </c>
      <c r="H11" s="60">
        <f>VLOOKUP($A11,'Return Data'!$B$7:$R$2292,7,0)</f>
        <v>6.4417</v>
      </c>
      <c r="I11" s="61">
        <f t="shared" si="2"/>
        <v>13</v>
      </c>
      <c r="J11" s="60">
        <f>VLOOKUP($A11,'Return Data'!$B$7:$R$2292,8,0)</f>
        <v>6.0655000000000001</v>
      </c>
      <c r="K11" s="61">
        <f t="shared" si="3"/>
        <v>14</v>
      </c>
      <c r="L11" s="60">
        <f>VLOOKUP($A11,'Return Data'!$B$7:$R$2292,9,0)</f>
        <v>6.1045999999999996</v>
      </c>
      <c r="M11" s="61">
        <f t="shared" si="4"/>
        <v>13</v>
      </c>
      <c r="N11" s="60">
        <f>VLOOKUP($A11,'Return Data'!$B$7:$R$2292,10,0)</f>
        <v>6.7182000000000004</v>
      </c>
      <c r="O11" s="61">
        <f t="shared" si="5"/>
        <v>10</v>
      </c>
      <c r="P11" s="60">
        <f>VLOOKUP($A11,'Return Data'!$B$7:$R$2292,11,0)</f>
        <v>5.7518000000000002</v>
      </c>
      <c r="Q11" s="61">
        <f t="shared" si="6"/>
        <v>10</v>
      </c>
      <c r="R11" s="60">
        <f>VLOOKUP($A11,'Return Data'!$B$7:$R$2292,12,0)</f>
        <v>4.4692999999999996</v>
      </c>
      <c r="S11" s="61">
        <f t="shared" si="7"/>
        <v>15</v>
      </c>
      <c r="T11" s="60">
        <f>VLOOKUP($A11,'Return Data'!$B$7:$R$2292,13,0)</f>
        <v>4.2469999999999999</v>
      </c>
      <c r="U11" s="61">
        <f t="shared" si="8"/>
        <v>16</v>
      </c>
      <c r="V11" s="60">
        <f>VLOOKUP($A11,'Return Data'!$B$7:$R$2292,17,0)</f>
        <v>3.9849000000000001</v>
      </c>
      <c r="W11" s="61">
        <f t="shared" ref="W11:W24" si="12">RANK(V11,V$8:V$24,0)</f>
        <v>12</v>
      </c>
      <c r="X11" s="60">
        <f>VLOOKUP($A11,'Return Data'!$B$7:$R$2292,14,0)</f>
        <v>4.4641999999999999</v>
      </c>
      <c r="Y11" s="61">
        <f t="shared" ref="Y11:Y19" si="13">RANK(X11,X$8:X$24,0)</f>
        <v>10</v>
      </c>
      <c r="Z11" s="60">
        <f>VLOOKUP($A11,'Return Data'!$B$7:$R$2292,16,0)</f>
        <v>6.5834000000000001</v>
      </c>
      <c r="AA11" s="62">
        <f t="shared" si="9"/>
        <v>12</v>
      </c>
    </row>
    <row r="12" spans="1:27" x14ac:dyDescent="0.3">
      <c r="A12" s="58" t="s">
        <v>1105</v>
      </c>
      <c r="B12" s="59">
        <f>VLOOKUP($A12,'Return Data'!$B$7:$R$2292,3,0)</f>
        <v>44958</v>
      </c>
      <c r="C12" s="60">
        <f>VLOOKUP($A12,'Return Data'!$B$7:$R$2292,4,0)</f>
        <v>41.987699999999997</v>
      </c>
      <c r="D12" s="60">
        <f>VLOOKUP($A12,'Return Data'!$B$7:$R$2292,5,0)</f>
        <v>11.391400000000001</v>
      </c>
      <c r="E12" s="61">
        <f t="shared" si="0"/>
        <v>3</v>
      </c>
      <c r="F12" s="60">
        <f>VLOOKUP($A12,'Return Data'!$B$7:$R$2292,6,0)</f>
        <v>6.7869000000000002</v>
      </c>
      <c r="G12" s="61">
        <f t="shared" si="1"/>
        <v>9</v>
      </c>
      <c r="H12" s="60">
        <f>VLOOKUP($A12,'Return Data'!$B$7:$R$2292,7,0)</f>
        <v>6.7645</v>
      </c>
      <c r="I12" s="61">
        <f t="shared" si="2"/>
        <v>10</v>
      </c>
      <c r="J12" s="60">
        <f>VLOOKUP($A12,'Return Data'!$B$7:$R$2292,8,0)</f>
        <v>6.4737</v>
      </c>
      <c r="K12" s="61">
        <f t="shared" si="3"/>
        <v>10</v>
      </c>
      <c r="L12" s="60">
        <f>VLOOKUP($A12,'Return Data'!$B$7:$R$2292,9,0)</f>
        <v>6.1666999999999996</v>
      </c>
      <c r="M12" s="61">
        <f t="shared" si="4"/>
        <v>10</v>
      </c>
      <c r="N12" s="60">
        <f>VLOOKUP($A12,'Return Data'!$B$7:$R$2292,10,0)</f>
        <v>6.7313000000000001</v>
      </c>
      <c r="O12" s="61">
        <f t="shared" si="5"/>
        <v>9</v>
      </c>
      <c r="P12" s="60">
        <f>VLOOKUP($A12,'Return Data'!$B$7:$R$2292,11,0)</f>
        <v>5.7165999999999997</v>
      </c>
      <c r="Q12" s="61">
        <f t="shared" si="6"/>
        <v>11</v>
      </c>
      <c r="R12" s="60">
        <f>VLOOKUP($A12,'Return Data'!$B$7:$R$2292,12,0)</f>
        <v>4.9252000000000002</v>
      </c>
      <c r="S12" s="61">
        <f t="shared" si="7"/>
        <v>11</v>
      </c>
      <c r="T12" s="60">
        <f>VLOOKUP($A12,'Return Data'!$B$7:$R$2292,13,0)</f>
        <v>4.6852999999999998</v>
      </c>
      <c r="U12" s="61">
        <f t="shared" si="8"/>
        <v>11</v>
      </c>
      <c r="V12" s="60">
        <f>VLOOKUP($A12,'Return Data'!$B$7:$R$2292,17,0)</f>
        <v>4.1673</v>
      </c>
      <c r="W12" s="61">
        <f t="shared" si="12"/>
        <v>9</v>
      </c>
      <c r="X12" s="60">
        <f>VLOOKUP($A12,'Return Data'!$B$7:$R$2292,14,0)</f>
        <v>4.68</v>
      </c>
      <c r="Y12" s="61">
        <f t="shared" si="13"/>
        <v>9</v>
      </c>
      <c r="Z12" s="60">
        <f>VLOOKUP($A12,'Return Data'!$B$7:$R$2292,16,0)</f>
        <v>7.0758999999999999</v>
      </c>
      <c r="AA12" s="62">
        <f t="shared" si="9"/>
        <v>5</v>
      </c>
    </row>
    <row r="13" spans="1:27" x14ac:dyDescent="0.3">
      <c r="A13" s="58" t="s">
        <v>1107</v>
      </c>
      <c r="B13" s="59">
        <f>VLOOKUP($A13,'Return Data'!$B$7:$R$2292,3,0)</f>
        <v>44958</v>
      </c>
      <c r="C13" s="60">
        <f>VLOOKUP($A13,'Return Data'!$B$7:$R$2292,4,0)</f>
        <v>4785.8993</v>
      </c>
      <c r="D13" s="60">
        <f>VLOOKUP($A13,'Return Data'!$B$7:$R$2292,5,0)</f>
        <v>9.5693000000000001</v>
      </c>
      <c r="E13" s="61">
        <f t="shared" si="0"/>
        <v>12</v>
      </c>
      <c r="F13" s="60">
        <f>VLOOKUP($A13,'Return Data'!$B$7:$R$2292,6,0)</f>
        <v>6.8049999999999997</v>
      </c>
      <c r="G13" s="61">
        <f t="shared" si="1"/>
        <v>7</v>
      </c>
      <c r="H13" s="60">
        <f>VLOOKUP($A13,'Return Data'!$B$7:$R$2292,7,0)</f>
        <v>6.8573000000000004</v>
      </c>
      <c r="I13" s="61">
        <f t="shared" si="2"/>
        <v>8</v>
      </c>
      <c r="J13" s="60">
        <f>VLOOKUP($A13,'Return Data'!$B$7:$R$2292,8,0)</f>
        <v>6.4863</v>
      </c>
      <c r="K13" s="61">
        <f t="shared" si="3"/>
        <v>9</v>
      </c>
      <c r="L13" s="60">
        <f>VLOOKUP($A13,'Return Data'!$B$7:$R$2292,9,0)</f>
        <v>6.3129999999999997</v>
      </c>
      <c r="M13" s="61">
        <f t="shared" si="4"/>
        <v>8</v>
      </c>
      <c r="N13" s="60">
        <f>VLOOKUP($A13,'Return Data'!$B$7:$R$2292,10,0)</f>
        <v>6.8163999999999998</v>
      </c>
      <c r="O13" s="61">
        <f t="shared" si="5"/>
        <v>7</v>
      </c>
      <c r="P13" s="60">
        <f>VLOOKUP($A13,'Return Data'!$B$7:$R$2292,11,0)</f>
        <v>5.9545000000000003</v>
      </c>
      <c r="Q13" s="61">
        <f t="shared" si="6"/>
        <v>6</v>
      </c>
      <c r="R13" s="60">
        <f>VLOOKUP($A13,'Return Data'!$B$7:$R$2292,12,0)</f>
        <v>5.2012999999999998</v>
      </c>
      <c r="S13" s="61">
        <f t="shared" si="7"/>
        <v>9</v>
      </c>
      <c r="T13" s="60">
        <f>VLOOKUP($A13,'Return Data'!$B$7:$R$2292,13,0)</f>
        <v>4.9977999999999998</v>
      </c>
      <c r="U13" s="61">
        <f t="shared" si="8"/>
        <v>8</v>
      </c>
      <c r="V13" s="60">
        <f>VLOOKUP($A13,'Return Data'!$B$7:$R$2292,17,0)</f>
        <v>4.4287999999999998</v>
      </c>
      <c r="W13" s="61">
        <f t="shared" si="12"/>
        <v>7</v>
      </c>
      <c r="X13" s="60">
        <f>VLOOKUP($A13,'Return Data'!$B$7:$R$2292,14,0)</f>
        <v>5.0397999999999996</v>
      </c>
      <c r="Y13" s="61">
        <f t="shared" si="13"/>
        <v>3</v>
      </c>
      <c r="Z13" s="60">
        <f>VLOOKUP($A13,'Return Data'!$B$7:$R$2292,16,0)</f>
        <v>6.9619</v>
      </c>
      <c r="AA13" s="62">
        <f t="shared" si="9"/>
        <v>9</v>
      </c>
    </row>
    <row r="14" spans="1:27" x14ac:dyDescent="0.3">
      <c r="A14" s="102" t="s">
        <v>2048</v>
      </c>
      <c r="B14" s="59">
        <f>VLOOKUP($A14,'Return Data'!$B$7:$R$2292,3,0)</f>
        <v>44958</v>
      </c>
      <c r="C14" s="60">
        <f>VLOOKUP($A14,'Return Data'!$B$7:$R$2292,4,0)</f>
        <v>33.3104844757762</v>
      </c>
      <c r="D14" s="60">
        <f>VLOOKUP($A14,'Return Data'!$B$7:$R$2292,5,0)</f>
        <v>12.495200000000001</v>
      </c>
      <c r="E14" s="61">
        <f t="shared" si="0"/>
        <v>2</v>
      </c>
      <c r="F14" s="60">
        <f>VLOOKUP($A14,'Return Data'!$B$7:$R$2292,6,0)</f>
        <v>6.4484000000000004</v>
      </c>
      <c r="G14" s="61">
        <f t="shared" si="1"/>
        <v>13</v>
      </c>
      <c r="H14" s="60">
        <f>VLOOKUP($A14,'Return Data'!$B$7:$R$2292,7,0)</f>
        <v>6.3705999999999996</v>
      </c>
      <c r="I14" s="61">
        <f t="shared" si="2"/>
        <v>15</v>
      </c>
      <c r="J14" s="60">
        <f>VLOOKUP($A14,'Return Data'!$B$7:$R$2292,8,0)</f>
        <v>6.2487000000000004</v>
      </c>
      <c r="K14" s="61">
        <f t="shared" si="3"/>
        <v>12</v>
      </c>
      <c r="L14" s="60">
        <f>VLOOKUP($A14,'Return Data'!$B$7:$R$2292,9,0)</f>
        <v>5.8075999999999999</v>
      </c>
      <c r="M14" s="61">
        <f t="shared" si="4"/>
        <v>16</v>
      </c>
      <c r="N14" s="60">
        <f>VLOOKUP($A14,'Return Data'!$B$7:$R$2292,10,0)</f>
        <v>6.1978999999999997</v>
      </c>
      <c r="O14" s="61">
        <f t="shared" si="5"/>
        <v>16</v>
      </c>
      <c r="P14" s="60">
        <f>VLOOKUP($A14,'Return Data'!$B$7:$R$2292,11,0)</f>
        <v>5.4081999999999999</v>
      </c>
      <c r="Q14" s="61">
        <f t="shared" si="6"/>
        <v>16</v>
      </c>
      <c r="R14" s="60">
        <f>VLOOKUP($A14,'Return Data'!$B$7:$R$2292,12,0)</f>
        <v>4.5175000000000001</v>
      </c>
      <c r="S14" s="61">
        <f t="shared" si="7"/>
        <v>14</v>
      </c>
      <c r="T14" s="60">
        <f>VLOOKUP($A14,'Return Data'!$B$7:$R$2292,13,0)</f>
        <v>4.3109000000000002</v>
      </c>
      <c r="U14" s="61">
        <f t="shared" si="8"/>
        <v>14</v>
      </c>
      <c r="V14" s="60">
        <f>VLOOKUP($A14,'Return Data'!$B$7:$R$2292,17,0)</f>
        <v>3.6402999999999999</v>
      </c>
      <c r="W14" s="61">
        <f t="shared" si="12"/>
        <v>17</v>
      </c>
      <c r="X14" s="60">
        <f>VLOOKUP($A14,'Return Data'!$B$7:$R$2292,14,0)</f>
        <v>4.1017999999999999</v>
      </c>
      <c r="Y14" s="61">
        <f t="shared" si="13"/>
        <v>14</v>
      </c>
      <c r="Z14" s="60">
        <f>VLOOKUP($A14,'Return Data'!$B$7:$R$2292,16,0)</f>
        <v>7.1219000000000001</v>
      </c>
      <c r="AA14" s="62">
        <f t="shared" si="9"/>
        <v>4</v>
      </c>
    </row>
    <row r="15" spans="1:27" x14ac:dyDescent="0.3">
      <c r="A15" s="58" t="s">
        <v>1109</v>
      </c>
      <c r="B15" s="59">
        <f>VLOOKUP($A15,'Return Data'!$B$7:$R$2292,3,0)</f>
        <v>44958</v>
      </c>
      <c r="C15" s="60">
        <f>VLOOKUP($A15,'Return Data'!$B$7:$R$2292,4,0)</f>
        <v>317.23540000000003</v>
      </c>
      <c r="D15" s="60">
        <f>VLOOKUP($A15,'Return Data'!$B$7:$R$2292,5,0)</f>
        <v>10.1393</v>
      </c>
      <c r="E15" s="61">
        <f t="shared" si="0"/>
        <v>6</v>
      </c>
      <c r="F15" s="60">
        <f>VLOOKUP($A15,'Return Data'!$B$7:$R$2292,6,0)</f>
        <v>7.0045000000000002</v>
      </c>
      <c r="G15" s="61">
        <f t="shared" si="1"/>
        <v>1</v>
      </c>
      <c r="H15" s="60">
        <f>VLOOKUP($A15,'Return Data'!$B$7:$R$2292,7,0)</f>
        <v>7.0658000000000003</v>
      </c>
      <c r="I15" s="61">
        <f t="shared" si="2"/>
        <v>2</v>
      </c>
      <c r="J15" s="60">
        <f>VLOOKUP($A15,'Return Data'!$B$7:$R$2292,8,0)</f>
        <v>6.6698000000000004</v>
      </c>
      <c r="K15" s="61">
        <f t="shared" si="3"/>
        <v>3</v>
      </c>
      <c r="L15" s="60">
        <f>VLOOKUP($A15,'Return Data'!$B$7:$R$2292,9,0)</f>
        <v>6.3898999999999999</v>
      </c>
      <c r="M15" s="61">
        <f t="shared" si="4"/>
        <v>4</v>
      </c>
      <c r="N15" s="60">
        <f>VLOOKUP($A15,'Return Data'!$B$7:$R$2292,10,0)</f>
        <v>6.7762000000000002</v>
      </c>
      <c r="O15" s="61">
        <f t="shared" si="5"/>
        <v>8</v>
      </c>
      <c r="P15" s="60">
        <f>VLOOKUP($A15,'Return Data'!$B$7:$R$2292,11,0)</f>
        <v>6.0312999999999999</v>
      </c>
      <c r="Q15" s="61">
        <f t="shared" si="6"/>
        <v>5</v>
      </c>
      <c r="R15" s="60">
        <f>VLOOKUP($A15,'Return Data'!$B$7:$R$2292,12,0)</f>
        <v>5.2408000000000001</v>
      </c>
      <c r="S15" s="61">
        <f t="shared" si="7"/>
        <v>8</v>
      </c>
      <c r="T15" s="60">
        <f>VLOOKUP($A15,'Return Data'!$B$7:$R$2292,13,0)</f>
        <v>5.0263</v>
      </c>
      <c r="U15" s="61">
        <f t="shared" si="8"/>
        <v>7</v>
      </c>
      <c r="V15" s="60">
        <f>VLOOKUP($A15,'Return Data'!$B$7:$R$2292,17,0)</f>
        <v>4.3917999999999999</v>
      </c>
      <c r="W15" s="61">
        <f t="shared" si="12"/>
        <v>8</v>
      </c>
      <c r="X15" s="60">
        <f>VLOOKUP($A15,'Return Data'!$B$7:$R$2292,14,0)</f>
        <v>4.9061000000000003</v>
      </c>
      <c r="Y15" s="61">
        <f t="shared" si="13"/>
        <v>7</v>
      </c>
      <c r="Z15" s="60">
        <f>VLOOKUP($A15,'Return Data'!$B$7:$R$2292,16,0)</f>
        <v>7.0633999999999997</v>
      </c>
      <c r="AA15" s="62">
        <f t="shared" si="9"/>
        <v>6</v>
      </c>
    </row>
    <row r="16" spans="1:27" x14ac:dyDescent="0.3">
      <c r="A16" s="58" t="s">
        <v>1112</v>
      </c>
      <c r="B16" s="59">
        <f>VLOOKUP($A16,'Return Data'!$B$7:$R$2292,3,0)</f>
        <v>44958</v>
      </c>
      <c r="C16" s="60">
        <f>VLOOKUP($A16,'Return Data'!$B$7:$R$2292,4,0)</f>
        <v>34.084200000000003</v>
      </c>
      <c r="D16" s="60">
        <f>VLOOKUP($A16,'Return Data'!$B$7:$R$2292,5,0)</f>
        <v>10.604799999999999</v>
      </c>
      <c r="E16" s="61">
        <f t="shared" si="0"/>
        <v>5</v>
      </c>
      <c r="F16" s="60">
        <f>VLOOKUP($A16,'Return Data'!$B$7:$R$2292,6,0)</f>
        <v>6.2807000000000004</v>
      </c>
      <c r="G16" s="61">
        <f t="shared" si="1"/>
        <v>15</v>
      </c>
      <c r="H16" s="60">
        <f>VLOOKUP($A16,'Return Data'!$B$7:$R$2292,7,0)</f>
        <v>6.4179000000000004</v>
      </c>
      <c r="I16" s="61">
        <f t="shared" si="2"/>
        <v>14</v>
      </c>
      <c r="J16" s="60">
        <f>VLOOKUP($A16,'Return Data'!$B$7:$R$2292,8,0)</f>
        <v>6.0644999999999998</v>
      </c>
      <c r="K16" s="61">
        <f t="shared" si="3"/>
        <v>15</v>
      </c>
      <c r="L16" s="60">
        <f>VLOOKUP($A16,'Return Data'!$B$7:$R$2292,9,0)</f>
        <v>5.6885000000000003</v>
      </c>
      <c r="M16" s="61">
        <f t="shared" si="4"/>
        <v>17</v>
      </c>
      <c r="N16" s="60">
        <f>VLOOKUP($A16,'Return Data'!$B$7:$R$2292,10,0)</f>
        <v>6.1382000000000003</v>
      </c>
      <c r="O16" s="61">
        <f t="shared" si="5"/>
        <v>17</v>
      </c>
      <c r="P16" s="60">
        <f>VLOOKUP($A16,'Return Data'!$B$7:$R$2292,11,0)</f>
        <v>5.1898999999999997</v>
      </c>
      <c r="Q16" s="61">
        <f t="shared" si="6"/>
        <v>17</v>
      </c>
      <c r="R16" s="60">
        <f>VLOOKUP($A16,'Return Data'!$B$7:$R$2292,12,0)</f>
        <v>4.4687000000000001</v>
      </c>
      <c r="S16" s="61">
        <f t="shared" si="7"/>
        <v>16</v>
      </c>
      <c r="T16" s="60">
        <f>VLOOKUP($A16,'Return Data'!$B$7:$R$2292,13,0)</f>
        <v>4.2831000000000001</v>
      </c>
      <c r="U16" s="61">
        <f t="shared" si="8"/>
        <v>15</v>
      </c>
      <c r="V16" s="60">
        <f>VLOOKUP($A16,'Return Data'!$B$7:$R$2292,17,0)</f>
        <v>3.6703000000000001</v>
      </c>
      <c r="W16" s="61">
        <f t="shared" si="12"/>
        <v>16</v>
      </c>
      <c r="X16" s="60">
        <f>VLOOKUP($A16,'Return Data'!$B$7:$R$2292,14,0)</f>
        <v>4.0128000000000004</v>
      </c>
      <c r="Y16" s="61">
        <f t="shared" si="13"/>
        <v>15</v>
      </c>
      <c r="Z16" s="60">
        <f>VLOOKUP($A16,'Return Data'!$B$7:$R$2292,16,0)</f>
        <v>6.3338000000000001</v>
      </c>
      <c r="AA16" s="62">
        <f t="shared" si="9"/>
        <v>13</v>
      </c>
    </row>
    <row r="17" spans="1:27" x14ac:dyDescent="0.3">
      <c r="A17" s="58" t="s">
        <v>1115</v>
      </c>
      <c r="B17" s="59">
        <f>VLOOKUP($A17,'Return Data'!$B$7:$R$2292,3,0)</f>
        <v>44958</v>
      </c>
      <c r="C17" s="60">
        <f>VLOOKUP($A17,'Return Data'!$B$7:$R$2292,4,0)</f>
        <v>2564.0396000000001</v>
      </c>
      <c r="D17" s="60">
        <f>VLOOKUP($A17,'Return Data'!$B$7:$R$2292,5,0)</f>
        <v>8.0945999999999998</v>
      </c>
      <c r="E17" s="61">
        <f t="shared" si="0"/>
        <v>16</v>
      </c>
      <c r="F17" s="60">
        <f>VLOOKUP($A17,'Return Data'!$B$7:$R$2292,6,0)</f>
        <v>6.2184999999999997</v>
      </c>
      <c r="G17" s="61">
        <f t="shared" si="1"/>
        <v>17</v>
      </c>
      <c r="H17" s="60">
        <f>VLOOKUP($A17,'Return Data'!$B$7:$R$2292,7,0)</f>
        <v>6.2873999999999999</v>
      </c>
      <c r="I17" s="61">
        <f t="shared" si="2"/>
        <v>17</v>
      </c>
      <c r="J17" s="60">
        <f>VLOOKUP($A17,'Return Data'!$B$7:$R$2292,8,0)</f>
        <v>5.9568000000000003</v>
      </c>
      <c r="K17" s="61">
        <f t="shared" si="3"/>
        <v>17</v>
      </c>
      <c r="L17" s="60">
        <f>VLOOKUP($A17,'Return Data'!$B$7:$R$2292,9,0)</f>
        <v>6.0031999999999996</v>
      </c>
      <c r="M17" s="61">
        <f t="shared" si="4"/>
        <v>14</v>
      </c>
      <c r="N17" s="60">
        <f>VLOOKUP($A17,'Return Data'!$B$7:$R$2292,10,0)</f>
        <v>6.5719000000000003</v>
      </c>
      <c r="O17" s="61">
        <f t="shared" si="5"/>
        <v>12</v>
      </c>
      <c r="P17" s="60">
        <f>VLOOKUP($A17,'Return Data'!$B$7:$R$2292,11,0)</f>
        <v>5.5834000000000001</v>
      </c>
      <c r="Q17" s="61">
        <f t="shared" si="6"/>
        <v>13</v>
      </c>
      <c r="R17" s="60">
        <f>VLOOKUP($A17,'Return Data'!$B$7:$R$2292,12,0)</f>
        <v>4.3864000000000001</v>
      </c>
      <c r="S17" s="61">
        <f t="shared" si="7"/>
        <v>17</v>
      </c>
      <c r="T17" s="60">
        <f>VLOOKUP($A17,'Return Data'!$B$7:$R$2292,13,0)</f>
        <v>4.1782000000000004</v>
      </c>
      <c r="U17" s="61">
        <f t="shared" si="8"/>
        <v>17</v>
      </c>
      <c r="V17" s="60">
        <f>VLOOKUP($A17,'Return Data'!$B$7:$R$2292,17,0)</f>
        <v>3.9035000000000002</v>
      </c>
      <c r="W17" s="61">
        <f t="shared" si="12"/>
        <v>13</v>
      </c>
      <c r="X17" s="60">
        <f>VLOOKUP($A17,'Return Data'!$B$7:$R$2292,14,0)</f>
        <v>4.41</v>
      </c>
      <c r="Y17" s="61">
        <f t="shared" si="13"/>
        <v>12</v>
      </c>
      <c r="Z17" s="60">
        <f>VLOOKUP($A17,'Return Data'!$B$7:$R$2292,16,0)</f>
        <v>7.258</v>
      </c>
      <c r="AA17" s="62">
        <f t="shared" si="9"/>
        <v>2</v>
      </c>
    </row>
    <row r="18" spans="1:27" x14ac:dyDescent="0.3">
      <c r="A18" s="108" t="s">
        <v>1119</v>
      </c>
      <c r="B18" s="59">
        <f>VLOOKUP($A18,'Return Data'!$B$7:$R$2292,3,0)</f>
        <v>44958</v>
      </c>
      <c r="C18" s="60">
        <f>VLOOKUP($A18,'Return Data'!$B$7:$R$2292,4,0)</f>
        <v>3757.3580999999999</v>
      </c>
      <c r="D18" s="60">
        <f>VLOOKUP($A18,'Return Data'!$B$7:$R$2292,5,0)</f>
        <v>9.9879999999999995</v>
      </c>
      <c r="E18" s="61">
        <f t="shared" si="0"/>
        <v>9</v>
      </c>
      <c r="F18" s="60">
        <f>VLOOKUP($A18,'Return Data'!$B$7:$R$2292,6,0)</f>
        <v>6.8207000000000004</v>
      </c>
      <c r="G18" s="61">
        <f t="shared" si="1"/>
        <v>6</v>
      </c>
      <c r="H18" s="60">
        <f>VLOOKUP($A18,'Return Data'!$B$7:$R$2292,7,0)</f>
        <v>6.9810999999999996</v>
      </c>
      <c r="I18" s="61">
        <f t="shared" si="2"/>
        <v>5</v>
      </c>
      <c r="J18" s="60">
        <f>VLOOKUP($A18,'Return Data'!$B$7:$R$2292,8,0)</f>
        <v>6.6113</v>
      </c>
      <c r="K18" s="61">
        <f t="shared" si="3"/>
        <v>5</v>
      </c>
      <c r="L18" s="60">
        <f>VLOOKUP($A18,'Return Data'!$B$7:$R$2292,9,0)</f>
        <v>6.3630000000000004</v>
      </c>
      <c r="M18" s="61">
        <f t="shared" si="4"/>
        <v>7</v>
      </c>
      <c r="N18" s="60">
        <f>VLOOKUP($A18,'Return Data'!$B$7:$R$2292,10,0)</f>
        <v>6.8292999999999999</v>
      </c>
      <c r="O18" s="61">
        <f t="shared" si="5"/>
        <v>6</v>
      </c>
      <c r="P18" s="60">
        <f>VLOOKUP($A18,'Return Data'!$B$7:$R$2292,11,0)</f>
        <v>5.9455</v>
      </c>
      <c r="Q18" s="61">
        <f t="shared" si="6"/>
        <v>8</v>
      </c>
      <c r="R18" s="60">
        <f>VLOOKUP($A18,'Return Data'!$B$7:$R$2292,12,0)</f>
        <v>5.2820999999999998</v>
      </c>
      <c r="S18" s="61">
        <f t="shared" si="7"/>
        <v>4</v>
      </c>
      <c r="T18" s="60">
        <f>VLOOKUP($A18,'Return Data'!$B$7:$R$2292,13,0)</f>
        <v>5.1230000000000002</v>
      </c>
      <c r="U18" s="61">
        <f t="shared" si="8"/>
        <v>3</v>
      </c>
      <c r="V18" s="60">
        <f>VLOOKUP($A18,'Return Data'!$B$7:$R$2292,17,0)</f>
        <v>4.4555999999999996</v>
      </c>
      <c r="W18" s="61">
        <f t="shared" si="12"/>
        <v>5</v>
      </c>
      <c r="X18" s="60">
        <f>VLOOKUP($A18,'Return Data'!$B$7:$R$2292,14,0)</f>
        <v>4.7477999999999998</v>
      </c>
      <c r="Y18" s="61">
        <f t="shared" si="13"/>
        <v>8</v>
      </c>
      <c r="Z18" s="60">
        <f>VLOOKUP($A18,'Return Data'!$B$7:$R$2292,16,0)</f>
        <v>6.9991000000000003</v>
      </c>
      <c r="AA18" s="62">
        <f t="shared" si="9"/>
        <v>7</v>
      </c>
    </row>
    <row r="19" spans="1:27" x14ac:dyDescent="0.3">
      <c r="A19" s="58" t="s">
        <v>1121</v>
      </c>
      <c r="B19" s="59">
        <f>VLOOKUP($A19,'Return Data'!$B$7:$R$2292,3,0)</f>
        <v>44958</v>
      </c>
      <c r="C19" s="60">
        <f>VLOOKUP($A19,'Return Data'!$B$7:$R$2292,4,0)</f>
        <v>3469.7802000000001</v>
      </c>
      <c r="D19" s="60">
        <f>VLOOKUP($A19,'Return Data'!$B$7:$R$2292,5,0)</f>
        <v>9.4099000000000004</v>
      </c>
      <c r="E19" s="61">
        <f t="shared" si="0"/>
        <v>13</v>
      </c>
      <c r="F19" s="60">
        <f>VLOOKUP($A19,'Return Data'!$B$7:$R$2292,6,0)</f>
        <v>6.9158999999999997</v>
      </c>
      <c r="G19" s="61">
        <f t="shared" si="1"/>
        <v>4</v>
      </c>
      <c r="H19" s="60">
        <f>VLOOKUP($A19,'Return Data'!$B$7:$R$2292,7,0)</f>
        <v>7.0998999999999999</v>
      </c>
      <c r="I19" s="61">
        <f t="shared" si="2"/>
        <v>1</v>
      </c>
      <c r="J19" s="60">
        <f>VLOOKUP($A19,'Return Data'!$B$7:$R$2292,8,0)</f>
        <v>6.7020999999999997</v>
      </c>
      <c r="K19" s="61">
        <f t="shared" si="3"/>
        <v>2</v>
      </c>
      <c r="L19" s="60">
        <f>VLOOKUP($A19,'Return Data'!$B$7:$R$2292,9,0)</f>
        <v>6.4371999999999998</v>
      </c>
      <c r="M19" s="61">
        <f t="shared" si="4"/>
        <v>3</v>
      </c>
      <c r="N19" s="60">
        <f>VLOOKUP($A19,'Return Data'!$B$7:$R$2292,10,0)</f>
        <v>6.9513999999999996</v>
      </c>
      <c r="O19" s="61">
        <f t="shared" si="5"/>
        <v>2</v>
      </c>
      <c r="P19" s="60">
        <f>VLOOKUP($A19,'Return Data'!$B$7:$R$2292,11,0)</f>
        <v>6.1220999999999997</v>
      </c>
      <c r="Q19" s="61">
        <f t="shared" si="6"/>
        <v>1</v>
      </c>
      <c r="R19" s="60">
        <f>VLOOKUP($A19,'Return Data'!$B$7:$R$2292,12,0)</f>
        <v>5.4608999999999996</v>
      </c>
      <c r="S19" s="61">
        <f t="shared" si="7"/>
        <v>1</v>
      </c>
      <c r="T19" s="60">
        <f>VLOOKUP($A19,'Return Data'!$B$7:$R$2292,13,0)</f>
        <v>5.2481</v>
      </c>
      <c r="U19" s="61">
        <f t="shared" si="8"/>
        <v>1</v>
      </c>
      <c r="V19" s="60">
        <f>VLOOKUP($A19,'Return Data'!$B$7:$R$2292,17,0)</f>
        <v>4.5624000000000002</v>
      </c>
      <c r="W19" s="61">
        <f t="shared" si="12"/>
        <v>1</v>
      </c>
      <c r="X19" s="60">
        <f>VLOOKUP($A19,'Return Data'!$B$7:$R$2292,14,0)</f>
        <v>4.9367999999999999</v>
      </c>
      <c r="Y19" s="61">
        <f t="shared" si="13"/>
        <v>4</v>
      </c>
      <c r="Z19" s="60">
        <f>VLOOKUP($A19,'Return Data'!$B$7:$R$2292,16,0)</f>
        <v>7.3056999999999999</v>
      </c>
      <c r="AA19" s="62">
        <f t="shared" si="9"/>
        <v>1</v>
      </c>
    </row>
    <row r="20" spans="1:27" x14ac:dyDescent="0.3">
      <c r="A20" s="58" t="s">
        <v>1124</v>
      </c>
      <c r="B20" s="59">
        <f>VLOOKUP($A20,'Return Data'!$B$7:$R$2292,3,0)</f>
        <v>44958</v>
      </c>
      <c r="C20" s="60">
        <f>VLOOKUP($A20,'Return Data'!$B$7:$R$2292,4,0)</f>
        <v>1118.7103999999999</v>
      </c>
      <c r="D20" s="60">
        <f>VLOOKUP($A20,'Return Data'!$B$7:$R$2292,5,0)</f>
        <v>8.0801999999999996</v>
      </c>
      <c r="E20" s="61">
        <f t="shared" si="0"/>
        <v>17</v>
      </c>
      <c r="F20" s="60">
        <f>VLOOKUP($A20,'Return Data'!$B$7:$R$2292,6,0)</f>
        <v>6.2403000000000004</v>
      </c>
      <c r="G20" s="61">
        <f t="shared" si="1"/>
        <v>16</v>
      </c>
      <c r="H20" s="60">
        <f>VLOOKUP($A20,'Return Data'!$B$7:$R$2292,7,0)</f>
        <v>6.3116000000000003</v>
      </c>
      <c r="I20" s="61">
        <f t="shared" si="2"/>
        <v>16</v>
      </c>
      <c r="J20" s="60">
        <f>VLOOKUP($A20,'Return Data'!$B$7:$R$2292,8,0)</f>
        <v>6.0053000000000001</v>
      </c>
      <c r="K20" s="61">
        <f t="shared" si="3"/>
        <v>16</v>
      </c>
      <c r="L20" s="60">
        <f>VLOOKUP($A20,'Return Data'!$B$7:$R$2292,9,0)</f>
        <v>6.1269</v>
      </c>
      <c r="M20" s="61">
        <f t="shared" si="4"/>
        <v>11</v>
      </c>
      <c r="N20" s="60">
        <f>VLOOKUP($A20,'Return Data'!$B$7:$R$2292,10,0)</f>
        <v>6.5785999999999998</v>
      </c>
      <c r="O20" s="61">
        <f t="shared" si="5"/>
        <v>11</v>
      </c>
      <c r="P20" s="60">
        <f>VLOOKUP($A20,'Return Data'!$B$7:$R$2292,11,0)</f>
        <v>5.6257999999999999</v>
      </c>
      <c r="Q20" s="61">
        <f t="shared" si="6"/>
        <v>12</v>
      </c>
      <c r="R20" s="60">
        <f>VLOOKUP($A20,'Return Data'!$B$7:$R$2292,12,0)</f>
        <v>4.9817999999999998</v>
      </c>
      <c r="S20" s="61">
        <f t="shared" si="7"/>
        <v>10</v>
      </c>
      <c r="T20" s="60">
        <f>VLOOKUP($A20,'Return Data'!$B$7:$R$2292,13,0)</f>
        <v>4.6978999999999997</v>
      </c>
      <c r="U20" s="61">
        <f t="shared" si="8"/>
        <v>10</v>
      </c>
      <c r="V20" s="60">
        <f>VLOOKUP($A20,'Return Data'!$B$7:$R$2292,17,0)</f>
        <v>3.81</v>
      </c>
      <c r="W20" s="61">
        <f t="shared" si="12"/>
        <v>14</v>
      </c>
      <c r="X20" s="60"/>
      <c r="Y20" s="61"/>
      <c r="Z20" s="60">
        <f>VLOOKUP($A20,'Return Data'!$B$7:$R$2292,16,0)</f>
        <v>3.9306999999999999</v>
      </c>
      <c r="AA20" s="62">
        <f t="shared" si="9"/>
        <v>17</v>
      </c>
    </row>
    <row r="21" spans="1:27" x14ac:dyDescent="0.3">
      <c r="A21" s="58" t="s">
        <v>1128</v>
      </c>
      <c r="B21" s="59">
        <f>VLOOKUP($A21,'Return Data'!$B$7:$R$2292,3,0)</f>
        <v>44958</v>
      </c>
      <c r="C21" s="60">
        <f>VLOOKUP($A21,'Return Data'!$B$7:$R$2292,4,0)</f>
        <v>34.999299999999998</v>
      </c>
      <c r="D21" s="60">
        <f>VLOOKUP($A21,'Return Data'!$B$7:$R$2292,5,0)</f>
        <v>10.640499999999999</v>
      </c>
      <c r="E21" s="61">
        <f t="shared" si="0"/>
        <v>4</v>
      </c>
      <c r="F21" s="60">
        <f>VLOOKUP($A21,'Return Data'!$B$7:$R$2292,6,0)</f>
        <v>6.5759999999999996</v>
      </c>
      <c r="G21" s="61">
        <f t="shared" si="1"/>
        <v>11</v>
      </c>
      <c r="H21" s="60">
        <f>VLOOKUP($A21,'Return Data'!$B$7:$R$2292,7,0)</f>
        <v>6.7427000000000001</v>
      </c>
      <c r="I21" s="61">
        <f t="shared" si="2"/>
        <v>11</v>
      </c>
      <c r="J21" s="60">
        <f>VLOOKUP($A21,'Return Data'!$B$7:$R$2292,8,0)</f>
        <v>6.3396999999999997</v>
      </c>
      <c r="K21" s="61">
        <f t="shared" si="3"/>
        <v>11</v>
      </c>
      <c r="L21" s="60">
        <f>VLOOKUP($A21,'Return Data'!$B$7:$R$2292,9,0)</f>
        <v>5.9126000000000003</v>
      </c>
      <c r="M21" s="61">
        <f t="shared" si="4"/>
        <v>15</v>
      </c>
      <c r="N21" s="60">
        <f>VLOOKUP($A21,'Return Data'!$B$7:$R$2292,10,0)</f>
        <v>6.4241999999999999</v>
      </c>
      <c r="O21" s="61">
        <f t="shared" si="5"/>
        <v>13</v>
      </c>
      <c r="P21" s="60">
        <f>VLOOKUP($A21,'Return Data'!$B$7:$R$2292,11,0)</f>
        <v>5.5549999999999997</v>
      </c>
      <c r="Q21" s="61">
        <f t="shared" si="6"/>
        <v>14</v>
      </c>
      <c r="R21" s="60">
        <f>VLOOKUP($A21,'Return Data'!$B$7:$R$2292,12,0)</f>
        <v>4.7519999999999998</v>
      </c>
      <c r="S21" s="61">
        <f t="shared" si="7"/>
        <v>12</v>
      </c>
      <c r="T21" s="60">
        <f>VLOOKUP($A21,'Return Data'!$B$7:$R$2292,13,0)</f>
        <v>4.5667</v>
      </c>
      <c r="U21" s="61">
        <f t="shared" si="8"/>
        <v>12</v>
      </c>
      <c r="V21" s="60">
        <f>VLOOKUP($A21,'Return Data'!$B$7:$R$2292,17,0)</f>
        <v>3.9862000000000002</v>
      </c>
      <c r="W21" s="61">
        <f t="shared" si="12"/>
        <v>11</v>
      </c>
      <c r="X21" s="60">
        <f>VLOOKUP($A21,'Return Data'!$B$7:$R$2292,14,0)</f>
        <v>4.4436</v>
      </c>
      <c r="Y21" s="61">
        <f>RANK(X21,X$8:X$24,0)</f>
        <v>11</v>
      </c>
      <c r="Z21" s="60">
        <f>VLOOKUP($A21,'Return Data'!$B$7:$R$2292,16,0)</f>
        <v>6.9809999999999999</v>
      </c>
      <c r="AA21" s="62">
        <f t="shared" si="9"/>
        <v>8</v>
      </c>
    </row>
    <row r="22" spans="1:27" x14ac:dyDescent="0.3">
      <c r="A22" s="58" t="s">
        <v>1130</v>
      </c>
      <c r="B22" s="59">
        <f>VLOOKUP($A22,'Return Data'!$B$7:$R$2292,3,0)</f>
        <v>44958</v>
      </c>
      <c r="C22" s="60">
        <f>VLOOKUP($A22,'Return Data'!$B$7:$R$2292,4,0)</f>
        <v>12.601000000000001</v>
      </c>
      <c r="D22" s="60">
        <f>VLOOKUP($A22,'Return Data'!$B$7:$R$2292,5,0)</f>
        <v>8.4021000000000008</v>
      </c>
      <c r="E22" s="61">
        <f t="shared" si="0"/>
        <v>15</v>
      </c>
      <c r="F22" s="60">
        <f>VLOOKUP($A22,'Return Data'!$B$7:$R$2292,6,0)</f>
        <v>6.5522</v>
      </c>
      <c r="G22" s="61">
        <f t="shared" si="1"/>
        <v>12</v>
      </c>
      <c r="H22" s="60">
        <f>VLOOKUP($A22,'Return Data'!$B$7:$R$2292,7,0)</f>
        <v>6.5048000000000004</v>
      </c>
      <c r="I22" s="61">
        <f t="shared" si="2"/>
        <v>12</v>
      </c>
      <c r="J22" s="60">
        <f>VLOOKUP($A22,'Return Data'!$B$7:$R$2292,8,0)</f>
        <v>6.2009999999999996</v>
      </c>
      <c r="K22" s="61">
        <f t="shared" si="3"/>
        <v>13</v>
      </c>
      <c r="L22" s="60">
        <f>VLOOKUP($A22,'Return Data'!$B$7:$R$2292,9,0)</f>
        <v>6.1875</v>
      </c>
      <c r="M22" s="61">
        <f t="shared" si="4"/>
        <v>9</v>
      </c>
      <c r="N22" s="60">
        <f>VLOOKUP($A22,'Return Data'!$B$7:$R$2292,10,0)</f>
        <v>6.3140000000000001</v>
      </c>
      <c r="O22" s="61">
        <f t="shared" si="5"/>
        <v>14</v>
      </c>
      <c r="P22" s="60">
        <f>VLOOKUP($A22,'Return Data'!$B$7:$R$2292,11,0)</f>
        <v>5.8289</v>
      </c>
      <c r="Q22" s="61">
        <f t="shared" si="6"/>
        <v>9</v>
      </c>
      <c r="R22" s="60">
        <f>VLOOKUP($A22,'Return Data'!$B$7:$R$2292,12,0)</f>
        <v>5.2759999999999998</v>
      </c>
      <c r="S22" s="61">
        <f t="shared" si="7"/>
        <v>5</v>
      </c>
      <c r="T22" s="60">
        <f>VLOOKUP($A22,'Return Data'!$B$7:$R$2292,13,0)</f>
        <v>4.9287999999999998</v>
      </c>
      <c r="U22" s="61">
        <f t="shared" si="8"/>
        <v>9</v>
      </c>
      <c r="V22" s="60">
        <f>VLOOKUP($A22,'Return Data'!$B$7:$R$2292,17,0)</f>
        <v>4.1490999999999998</v>
      </c>
      <c r="W22" s="61">
        <f t="shared" si="12"/>
        <v>10</v>
      </c>
      <c r="X22" s="60">
        <f>VLOOKUP($A22,'Return Data'!$B$7:$R$2292,14,0)</f>
        <v>4.4086999999999996</v>
      </c>
      <c r="Y22" s="61">
        <f>RANK(X22,X$8:X$24,0)</f>
        <v>13</v>
      </c>
      <c r="Z22" s="60">
        <f>VLOOKUP($A22,'Return Data'!$B$7:$R$2292,16,0)</f>
        <v>5.4541000000000004</v>
      </c>
      <c r="AA22" s="62">
        <f t="shared" si="9"/>
        <v>14</v>
      </c>
    </row>
    <row r="23" spans="1:27" x14ac:dyDescent="0.3">
      <c r="A23" s="58" t="s">
        <v>1132</v>
      </c>
      <c r="B23" s="59">
        <f>VLOOKUP($A23,'Return Data'!$B$7:$R$2292,3,0)</f>
        <v>44958</v>
      </c>
      <c r="C23" s="60">
        <f>VLOOKUP($A23,'Return Data'!$B$7:$R$2292,4,0)</f>
        <v>3948.1215000000002</v>
      </c>
      <c r="D23" s="60">
        <f>VLOOKUP($A23,'Return Data'!$B$7:$R$2292,5,0)</f>
        <v>9.9882000000000009</v>
      </c>
      <c r="E23" s="61">
        <f t="shared" si="0"/>
        <v>8</v>
      </c>
      <c r="F23" s="60">
        <f>VLOOKUP($A23,'Return Data'!$B$7:$R$2292,6,0)</f>
        <v>7.0034000000000001</v>
      </c>
      <c r="G23" s="61">
        <f t="shared" si="1"/>
        <v>2</v>
      </c>
      <c r="H23" s="60">
        <f>VLOOKUP($A23,'Return Data'!$B$7:$R$2292,7,0)</f>
        <v>7.0404999999999998</v>
      </c>
      <c r="I23" s="61">
        <f t="shared" si="2"/>
        <v>3</v>
      </c>
      <c r="J23" s="60">
        <f>VLOOKUP($A23,'Return Data'!$B$7:$R$2292,8,0)</f>
        <v>6.6375000000000002</v>
      </c>
      <c r="K23" s="61">
        <f t="shared" si="3"/>
        <v>4</v>
      </c>
      <c r="L23" s="60">
        <f>VLOOKUP($A23,'Return Data'!$B$7:$R$2292,9,0)</f>
        <v>6.4513999999999996</v>
      </c>
      <c r="M23" s="61">
        <f t="shared" si="4"/>
        <v>2</v>
      </c>
      <c r="N23" s="60">
        <f>VLOOKUP($A23,'Return Data'!$B$7:$R$2292,10,0)</f>
        <v>6.9490999999999996</v>
      </c>
      <c r="O23" s="61">
        <f t="shared" si="5"/>
        <v>3</v>
      </c>
      <c r="P23" s="60">
        <f>VLOOKUP($A23,'Return Data'!$B$7:$R$2292,11,0)</f>
        <v>6.0617999999999999</v>
      </c>
      <c r="Q23" s="61">
        <f t="shared" si="6"/>
        <v>4</v>
      </c>
      <c r="R23" s="60">
        <f>VLOOKUP($A23,'Return Data'!$B$7:$R$2292,12,0)</f>
        <v>5.2690000000000001</v>
      </c>
      <c r="S23" s="61">
        <f t="shared" si="7"/>
        <v>6</v>
      </c>
      <c r="T23" s="60">
        <f>VLOOKUP($A23,'Return Data'!$B$7:$R$2292,13,0)</f>
        <v>5.0683999999999996</v>
      </c>
      <c r="U23" s="61">
        <f t="shared" si="8"/>
        <v>5</v>
      </c>
      <c r="V23" s="60">
        <f>VLOOKUP($A23,'Return Data'!$B$7:$R$2292,17,0)</f>
        <v>4.5293000000000001</v>
      </c>
      <c r="W23" s="61">
        <f t="shared" si="12"/>
        <v>3</v>
      </c>
      <c r="X23" s="60">
        <f>VLOOKUP($A23,'Return Data'!$B$7:$R$2292,14,0)</f>
        <v>5.0540000000000003</v>
      </c>
      <c r="Y23" s="61">
        <f>RANK(X23,X$8:X$24,0)</f>
        <v>2</v>
      </c>
      <c r="Z23" s="60">
        <f>VLOOKUP($A23,'Return Data'!$B$7:$R$2292,16,0)</f>
        <v>6.6429</v>
      </c>
      <c r="AA23" s="62">
        <f t="shared" si="9"/>
        <v>11</v>
      </c>
    </row>
    <row r="24" spans="1:27" x14ac:dyDescent="0.3">
      <c r="A24" s="58" t="s">
        <v>1134</v>
      </c>
      <c r="B24" s="59">
        <f>VLOOKUP($A24,'Return Data'!$B$7:$R$2292,3,0)</f>
        <v>44958</v>
      </c>
      <c r="C24" s="60">
        <f>VLOOKUP($A24,'Return Data'!$B$7:$R$2292,4,0)</f>
        <v>2575.7496999999998</v>
      </c>
      <c r="D24" s="60">
        <f>VLOOKUP($A24,'Return Data'!$B$7:$R$2292,5,0)</f>
        <v>10.015700000000001</v>
      </c>
      <c r="E24" s="61">
        <f t="shared" si="0"/>
        <v>7</v>
      </c>
      <c r="F24" s="60">
        <f>VLOOKUP($A24,'Return Data'!$B$7:$R$2292,6,0)</f>
        <v>6.7972000000000001</v>
      </c>
      <c r="G24" s="61">
        <f t="shared" si="1"/>
        <v>8</v>
      </c>
      <c r="H24" s="60">
        <f>VLOOKUP($A24,'Return Data'!$B$7:$R$2292,7,0)</f>
        <v>7.0015999999999998</v>
      </c>
      <c r="I24" s="61">
        <f t="shared" si="2"/>
        <v>4</v>
      </c>
      <c r="J24" s="60">
        <f>VLOOKUP($A24,'Return Data'!$B$7:$R$2292,8,0)</f>
        <v>6.7190000000000003</v>
      </c>
      <c r="K24" s="61">
        <f t="shared" si="3"/>
        <v>1</v>
      </c>
      <c r="L24" s="60">
        <f>VLOOKUP($A24,'Return Data'!$B$7:$R$2292,9,0)</f>
        <v>6.3852000000000002</v>
      </c>
      <c r="M24" s="61">
        <f t="shared" si="4"/>
        <v>6</v>
      </c>
      <c r="N24" s="60">
        <f>VLOOKUP($A24,'Return Data'!$B$7:$R$2292,10,0)</f>
        <v>6.8846999999999996</v>
      </c>
      <c r="O24" s="61">
        <f t="shared" si="5"/>
        <v>4</v>
      </c>
      <c r="P24" s="60">
        <f>VLOOKUP($A24,'Return Data'!$B$7:$R$2292,11,0)</f>
        <v>6.0942999999999996</v>
      </c>
      <c r="Q24" s="61">
        <f t="shared" si="6"/>
        <v>2</v>
      </c>
      <c r="R24" s="60">
        <f>VLOOKUP($A24,'Return Data'!$B$7:$R$2292,12,0)</f>
        <v>5.3819999999999997</v>
      </c>
      <c r="S24" s="61">
        <f t="shared" si="7"/>
        <v>2</v>
      </c>
      <c r="T24" s="60">
        <f>VLOOKUP($A24,'Return Data'!$B$7:$R$2292,13,0)</f>
        <v>5.1710000000000003</v>
      </c>
      <c r="U24" s="61">
        <f t="shared" si="8"/>
        <v>2</v>
      </c>
      <c r="V24" s="60">
        <f>VLOOKUP($A24,'Return Data'!$B$7:$R$2292,17,0)</f>
        <v>4.5060000000000002</v>
      </c>
      <c r="W24" s="61">
        <f t="shared" si="12"/>
        <v>4</v>
      </c>
      <c r="X24" s="60">
        <f>VLOOKUP($A24,'Return Data'!$B$7:$R$2292,14,0)</f>
        <v>4.9202000000000004</v>
      </c>
      <c r="Y24" s="61">
        <f>RANK(X24,X$8:X$24,0)</f>
        <v>6</v>
      </c>
      <c r="Z24" s="60">
        <f>VLOOKUP($A24,'Return Data'!$B$7:$R$2292,16,0)</f>
        <v>7.2182000000000004</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10.026017647058822</v>
      </c>
      <c r="E26" s="69"/>
      <c r="F26" s="70">
        <f>AVERAGE(F8:F24)</f>
        <v>6.6626647058823529</v>
      </c>
      <c r="G26" s="69"/>
      <c r="H26" s="70">
        <f>AVERAGE(H8:H24)</f>
        <v>6.7405176470588239</v>
      </c>
      <c r="I26" s="69"/>
      <c r="J26" s="70">
        <f>AVERAGE(J8:J24)</f>
        <v>6.4054176470588233</v>
      </c>
      <c r="K26" s="69"/>
      <c r="L26" s="70">
        <f>AVERAGE(L8:L24)</f>
        <v>6.1992117647058835</v>
      </c>
      <c r="M26" s="69"/>
      <c r="N26" s="70">
        <f>AVERAGE(N8:N24)</f>
        <v>6.6460294117647072</v>
      </c>
      <c r="O26" s="69"/>
      <c r="P26" s="70">
        <f>AVERAGE(P8:P24)</f>
        <v>5.7848764705882365</v>
      </c>
      <c r="Q26" s="69"/>
      <c r="R26" s="70">
        <f>AVERAGE(R8:R24)</f>
        <v>4.9884352941176475</v>
      </c>
      <c r="S26" s="69"/>
      <c r="T26" s="70">
        <f>AVERAGE(T8:T24)</f>
        <v>4.7711294117647061</v>
      </c>
      <c r="U26" s="69"/>
      <c r="V26" s="70">
        <f>AVERAGE(V8:V24)</f>
        <v>4.169582352941176</v>
      </c>
      <c r="W26" s="69"/>
      <c r="X26" s="70">
        <f>AVERAGE(X8:X24)</f>
        <v>4.6179687499999993</v>
      </c>
      <c r="Y26" s="69"/>
      <c r="Z26" s="70">
        <f>AVERAGE(Z8:Z24)</f>
        <v>6.4216294117647053</v>
      </c>
      <c r="AA26" s="71"/>
    </row>
    <row r="27" spans="1:27" x14ac:dyDescent="0.3">
      <c r="A27" s="68" t="s">
        <v>28</v>
      </c>
      <c r="B27" s="69"/>
      <c r="C27" s="69"/>
      <c r="D27" s="70">
        <f>MIN(D8:D24)</f>
        <v>8.0801999999999996</v>
      </c>
      <c r="E27" s="69"/>
      <c r="F27" s="70">
        <f>MIN(F8:F24)</f>
        <v>6.2184999999999997</v>
      </c>
      <c r="G27" s="69"/>
      <c r="H27" s="70">
        <f>MIN(H8:H24)</f>
        <v>6.2873999999999999</v>
      </c>
      <c r="I27" s="69"/>
      <c r="J27" s="70">
        <f>MIN(J8:J24)</f>
        <v>5.9568000000000003</v>
      </c>
      <c r="K27" s="69"/>
      <c r="L27" s="70">
        <f>MIN(L8:L24)</f>
        <v>5.6885000000000003</v>
      </c>
      <c r="M27" s="69"/>
      <c r="N27" s="70">
        <f>MIN(N8:N24)</f>
        <v>6.1382000000000003</v>
      </c>
      <c r="O27" s="69"/>
      <c r="P27" s="70">
        <f>MIN(P8:P24)</f>
        <v>5.1898999999999997</v>
      </c>
      <c r="Q27" s="69"/>
      <c r="R27" s="70">
        <f>MIN(R8:R24)</f>
        <v>4.3864000000000001</v>
      </c>
      <c r="S27" s="69"/>
      <c r="T27" s="70">
        <f>MIN(T8:T24)</f>
        <v>4.1782000000000004</v>
      </c>
      <c r="U27" s="69"/>
      <c r="V27" s="70">
        <f>MIN(V8:V24)</f>
        <v>3.6402999999999999</v>
      </c>
      <c r="W27" s="69"/>
      <c r="X27" s="70">
        <f>MIN(X8:X24)</f>
        <v>3.7187000000000001</v>
      </c>
      <c r="Y27" s="69"/>
      <c r="Z27" s="70">
        <f>MIN(Z8:Z24)</f>
        <v>3.9306999999999999</v>
      </c>
      <c r="AA27" s="71"/>
    </row>
    <row r="28" spans="1:27" ht="15" thickBot="1" x14ac:dyDescent="0.35">
      <c r="A28" s="72" t="s">
        <v>29</v>
      </c>
      <c r="B28" s="73"/>
      <c r="C28" s="73"/>
      <c r="D28" s="74">
        <f>MAX(D8:D24)</f>
        <v>13.4137</v>
      </c>
      <c r="E28" s="73"/>
      <c r="F28" s="74">
        <f>MAX(F8:F24)</f>
        <v>7.0045000000000002</v>
      </c>
      <c r="G28" s="73"/>
      <c r="H28" s="74">
        <f>MAX(H8:H24)</f>
        <v>7.0998999999999999</v>
      </c>
      <c r="I28" s="73"/>
      <c r="J28" s="74">
        <f>MAX(J8:J24)</f>
        <v>6.7190000000000003</v>
      </c>
      <c r="K28" s="73"/>
      <c r="L28" s="74">
        <f>MAX(L8:L24)</f>
        <v>6.5457000000000001</v>
      </c>
      <c r="M28" s="73"/>
      <c r="N28" s="74">
        <f>MAX(N8:N24)</f>
        <v>6.9790000000000001</v>
      </c>
      <c r="O28" s="73"/>
      <c r="P28" s="74">
        <f>MAX(P8:P24)</f>
        <v>6.1220999999999997</v>
      </c>
      <c r="Q28" s="73"/>
      <c r="R28" s="74">
        <f>MAX(R8:R24)</f>
        <v>5.4608999999999996</v>
      </c>
      <c r="S28" s="73"/>
      <c r="T28" s="74">
        <f>MAX(T8:T24)</f>
        <v>5.2481</v>
      </c>
      <c r="U28" s="73"/>
      <c r="V28" s="74">
        <f>MAX(V8:V24)</f>
        <v>4.5624000000000002</v>
      </c>
      <c r="W28" s="73"/>
      <c r="X28" s="74">
        <f>MAX(X8:X24)</f>
        <v>5.1128999999999998</v>
      </c>
      <c r="Y28" s="73"/>
      <c r="Z28" s="74">
        <f>MAX(Z8:Z24)</f>
        <v>7.3056999999999999</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1137</v>
      </c>
      <c r="B8" s="59">
        <f>VLOOKUP($A8,'Return Data'!$B$7:$R$2292,3,0)</f>
        <v>44958</v>
      </c>
      <c r="C8" s="60">
        <f>VLOOKUP($A8,'Return Data'!$B$7:$R$2292,4,0)</f>
        <v>32.366399999999999</v>
      </c>
      <c r="D8" s="60">
        <f>VLOOKUP($A8,'Return Data'!$B$7:$R$2292,10,0)</f>
        <v>-3.1703000000000001</v>
      </c>
      <c r="E8" s="61">
        <f t="shared" ref="E8:E15" si="0">RANK(D8,D$8:D$15,0)</f>
        <v>8</v>
      </c>
      <c r="F8" s="60">
        <f>VLOOKUP($A8,'Return Data'!$B$7:$R$2292,11,0)</f>
        <v>-1.6503000000000001</v>
      </c>
      <c r="G8" s="61">
        <f t="shared" ref="G8:G15" si="1">RANK(F8,F$8:F$15,0)</f>
        <v>8</v>
      </c>
      <c r="H8" s="60">
        <f>VLOOKUP($A8,'Return Data'!$B$7:$R$2292,12,0)</f>
        <v>-1.3746</v>
      </c>
      <c r="I8" s="61">
        <f t="shared" ref="I8:I15" si="2">RANK(H8,H$8:H$15,0)</f>
        <v>8</v>
      </c>
      <c r="J8" s="60">
        <f>VLOOKUP($A8,'Return Data'!$B$7:$R$2292,13,0)</f>
        <v>-5.27</v>
      </c>
      <c r="K8" s="61">
        <f t="shared" ref="K8:K15" si="3">RANK(J8,J$8:J$15,0)</f>
        <v>8</v>
      </c>
      <c r="L8" s="60">
        <f>VLOOKUP($A8,'Return Data'!$B$7:$R$2292,17,0)</f>
        <v>8.2873000000000001</v>
      </c>
      <c r="M8" s="61">
        <f t="shared" ref="M8:M15" si="4">RANK(L8,L$8:L$15,0)</f>
        <v>6</v>
      </c>
      <c r="N8" s="60">
        <f>VLOOKUP($A8,'Return Data'!$B$7:$R$2292,14,0)</f>
        <v>11.368600000000001</v>
      </c>
      <c r="O8" s="61">
        <f t="shared" ref="O8:O13" si="5">RANK(N8,N$8:N$15,0)</f>
        <v>4</v>
      </c>
      <c r="P8" s="60">
        <f>VLOOKUP($A8,'Return Data'!$B$7:$R$2292,15,0)</f>
        <v>10.5053</v>
      </c>
      <c r="Q8" s="61">
        <f t="shared" ref="Q8:Q13" si="6">RANK(P8,P$8:P$15,0)</f>
        <v>4</v>
      </c>
      <c r="R8" s="60">
        <f>VLOOKUP($A8,'Return Data'!$B$7:$R$2292,16,0)</f>
        <v>9.7255000000000003</v>
      </c>
      <c r="S8" s="62">
        <f t="shared" ref="S8:S15" si="7">RANK(R8,R$8:R$15,0)</f>
        <v>6</v>
      </c>
    </row>
    <row r="9" spans="1:20" x14ac:dyDescent="0.3">
      <c r="A9" s="58" t="s">
        <v>1140</v>
      </c>
      <c r="B9" s="59">
        <f>VLOOKUP($A9,'Return Data'!$B$7:$R$2292,3,0)</f>
        <v>44958</v>
      </c>
      <c r="C9" s="60">
        <f>VLOOKUP($A9,'Return Data'!$B$7:$R$2292,4,0)</f>
        <v>53.933999999999997</v>
      </c>
      <c r="D9" s="60">
        <f>VLOOKUP($A9,'Return Data'!$B$7:$R$2292,10,0)</f>
        <v>1.0246</v>
      </c>
      <c r="E9" s="61">
        <f t="shared" si="0"/>
        <v>3</v>
      </c>
      <c r="F9" s="60">
        <f>VLOOKUP($A9,'Return Data'!$B$7:$R$2292,11,0)</f>
        <v>4.1940999999999997</v>
      </c>
      <c r="G9" s="61">
        <f t="shared" si="1"/>
        <v>5</v>
      </c>
      <c r="H9" s="60">
        <f>VLOOKUP($A9,'Return Data'!$B$7:$R$2292,12,0)</f>
        <v>6.6204999999999998</v>
      </c>
      <c r="I9" s="61">
        <f t="shared" si="2"/>
        <v>3</v>
      </c>
      <c r="J9" s="60">
        <f>VLOOKUP($A9,'Return Data'!$B$7:$R$2292,13,0)</f>
        <v>5.7758000000000003</v>
      </c>
      <c r="K9" s="61">
        <f t="shared" si="3"/>
        <v>4</v>
      </c>
      <c r="L9" s="60">
        <f>VLOOKUP($A9,'Return Data'!$B$7:$R$2292,17,0)</f>
        <v>12.454499999999999</v>
      </c>
      <c r="M9" s="61">
        <f t="shared" si="4"/>
        <v>4</v>
      </c>
      <c r="N9" s="60">
        <f>VLOOKUP($A9,'Return Data'!$B$7:$R$2292,14,0)</f>
        <v>14.8238</v>
      </c>
      <c r="O9" s="61">
        <f t="shared" si="5"/>
        <v>3</v>
      </c>
      <c r="P9" s="60">
        <f>VLOOKUP($A9,'Return Data'!$B$7:$R$2292,15,0)</f>
        <v>10.8271</v>
      </c>
      <c r="Q9" s="61">
        <f t="shared" si="6"/>
        <v>3</v>
      </c>
      <c r="R9" s="60">
        <f>VLOOKUP($A9,'Return Data'!$B$7:$R$2292,16,0)</f>
        <v>10.8073</v>
      </c>
      <c r="S9" s="62">
        <f t="shared" si="7"/>
        <v>4</v>
      </c>
    </row>
    <row r="10" spans="1:20" x14ac:dyDescent="0.3">
      <c r="A10" s="58" t="s">
        <v>1142</v>
      </c>
      <c r="B10" s="59">
        <f>VLOOKUP($A10,'Return Data'!$B$7:$R$2292,3,0)</f>
        <v>44958</v>
      </c>
      <c r="C10" s="60">
        <f>VLOOKUP($A10,'Return Data'!$B$7:$R$2292,4,0)</f>
        <v>517.11120000000005</v>
      </c>
      <c r="D10" s="60">
        <f>VLOOKUP($A10,'Return Data'!$B$7:$R$2292,10,0)</f>
        <v>2.0365000000000002</v>
      </c>
      <c r="E10" s="61">
        <f t="shared" si="0"/>
        <v>2</v>
      </c>
      <c r="F10" s="60">
        <f>VLOOKUP($A10,'Return Data'!$B$7:$R$2292,11,0)</f>
        <v>8.1821999999999999</v>
      </c>
      <c r="G10" s="61">
        <f t="shared" si="1"/>
        <v>3</v>
      </c>
      <c r="H10" s="60">
        <f>VLOOKUP($A10,'Return Data'!$B$7:$R$2292,12,0)</f>
        <v>9.5655999999999999</v>
      </c>
      <c r="I10" s="61">
        <f t="shared" si="2"/>
        <v>1</v>
      </c>
      <c r="J10" s="60">
        <f>VLOOKUP($A10,'Return Data'!$B$7:$R$2292,13,0)</f>
        <v>11.6349</v>
      </c>
      <c r="K10" s="61">
        <f t="shared" si="3"/>
        <v>1</v>
      </c>
      <c r="L10" s="60">
        <f>VLOOKUP($A10,'Return Data'!$B$7:$R$2292,17,0)</f>
        <v>24.478300000000001</v>
      </c>
      <c r="M10" s="61">
        <f t="shared" si="4"/>
        <v>2</v>
      </c>
      <c r="N10" s="60">
        <f>VLOOKUP($A10,'Return Data'!$B$7:$R$2292,14,0)</f>
        <v>21.1951</v>
      </c>
      <c r="O10" s="61">
        <f t="shared" si="5"/>
        <v>2</v>
      </c>
      <c r="P10" s="60">
        <f>VLOOKUP($A10,'Return Data'!$B$7:$R$2292,15,0)</f>
        <v>13.296799999999999</v>
      </c>
      <c r="Q10" s="61">
        <f t="shared" si="6"/>
        <v>2</v>
      </c>
      <c r="R10" s="60">
        <f>VLOOKUP($A10,'Return Data'!$B$7:$R$2292,16,0)</f>
        <v>15.86</v>
      </c>
      <c r="S10" s="62">
        <f t="shared" si="7"/>
        <v>2</v>
      </c>
    </row>
    <row r="11" spans="1:20" x14ac:dyDescent="0.3">
      <c r="A11" s="58" t="s">
        <v>1144</v>
      </c>
      <c r="B11" s="59">
        <f>VLOOKUP($A11,'Return Data'!$B$7:$R$2292,3,0)</f>
        <v>44958</v>
      </c>
      <c r="C11" s="60">
        <f>VLOOKUP($A11,'Return Data'!$B$7:$R$2292,4,0)</f>
        <v>89.18</v>
      </c>
      <c r="D11" s="60">
        <f>VLOOKUP($A11,'Return Data'!$B$7:$R$2292,10,0)</f>
        <v>-0.1109</v>
      </c>
      <c r="E11" s="61">
        <f t="shared" si="0"/>
        <v>5</v>
      </c>
      <c r="F11" s="60">
        <f>VLOOKUP($A11,'Return Data'!$B$7:$R$2292,11,0)</f>
        <v>8.2355</v>
      </c>
      <c r="G11" s="61">
        <f t="shared" si="1"/>
        <v>1</v>
      </c>
      <c r="H11" s="60">
        <f>VLOOKUP($A11,'Return Data'!$B$7:$R$2292,12,0)</f>
        <v>4.6757999999999997</v>
      </c>
      <c r="I11" s="61">
        <f t="shared" si="2"/>
        <v>6</v>
      </c>
      <c r="J11" s="60">
        <f>VLOOKUP($A11,'Return Data'!$B$7:$R$2292,13,0)</f>
        <v>8.3923000000000005</v>
      </c>
      <c r="K11" s="61">
        <f t="shared" si="3"/>
        <v>2</v>
      </c>
      <c r="L11" s="60">
        <f>VLOOKUP($A11,'Return Data'!$B$7:$R$2292,17,0)</f>
        <v>33.538699999999999</v>
      </c>
      <c r="M11" s="61">
        <f t="shared" si="4"/>
        <v>1</v>
      </c>
      <c r="N11" s="60">
        <f>VLOOKUP($A11,'Return Data'!$B$7:$R$2292,14,0)</f>
        <v>30.296500000000002</v>
      </c>
      <c r="O11" s="61">
        <f t="shared" si="5"/>
        <v>1</v>
      </c>
      <c r="P11" s="60">
        <f>VLOOKUP($A11,'Return Data'!$B$7:$R$2292,15,0)</f>
        <v>21.041399999999999</v>
      </c>
      <c r="Q11" s="61">
        <f t="shared" si="6"/>
        <v>1</v>
      </c>
      <c r="R11" s="60">
        <f>VLOOKUP($A11,'Return Data'!$B$7:$R$2292,16,0)</f>
        <v>13.714399999999999</v>
      </c>
      <c r="S11" s="62">
        <f t="shared" si="7"/>
        <v>3</v>
      </c>
    </row>
    <row r="12" spans="1:20" x14ac:dyDescent="0.3">
      <c r="A12" s="58" t="s">
        <v>721</v>
      </c>
      <c r="B12" s="59">
        <f>VLOOKUP($A12,'Return Data'!$B$7:$R$2292,3,0)</f>
        <v>44958</v>
      </c>
      <c r="C12" s="60">
        <f>VLOOKUP($A12,'Return Data'!$B$7:$R$2292,4,0)</f>
        <v>25.254200000000001</v>
      </c>
      <c r="D12" s="60">
        <f>VLOOKUP($A12,'Return Data'!$B$7:$R$2292,10,0)</f>
        <v>7.9122000000000003</v>
      </c>
      <c r="E12" s="61">
        <f t="shared" si="0"/>
        <v>1</v>
      </c>
      <c r="F12" s="60">
        <f>VLOOKUP($A12,'Return Data'!$B$7:$R$2292,11,0)</f>
        <v>8.2187999999999999</v>
      </c>
      <c r="G12" s="61">
        <f t="shared" si="1"/>
        <v>2</v>
      </c>
      <c r="H12" s="60">
        <f>VLOOKUP($A12,'Return Data'!$B$7:$R$2292,12,0)</f>
        <v>7.3140000000000001</v>
      </c>
      <c r="I12" s="61">
        <f t="shared" si="2"/>
        <v>2</v>
      </c>
      <c r="J12" s="60">
        <f>VLOOKUP($A12,'Return Data'!$B$7:$R$2292,13,0)</f>
        <v>6.6135999999999999</v>
      </c>
      <c r="K12" s="61">
        <f t="shared" si="3"/>
        <v>3</v>
      </c>
      <c r="L12" s="60">
        <f>VLOOKUP($A12,'Return Data'!$B$7:$R$2292,17,0)</f>
        <v>7.1425999999999998</v>
      </c>
      <c r="M12" s="61">
        <f t="shared" si="4"/>
        <v>8</v>
      </c>
      <c r="N12" s="60">
        <f>VLOOKUP($A12,'Return Data'!$B$7:$R$2292,14,0)</f>
        <v>9.2363</v>
      </c>
      <c r="O12" s="61">
        <f t="shared" si="5"/>
        <v>7</v>
      </c>
      <c r="P12" s="60">
        <f>VLOOKUP($A12,'Return Data'!$B$7:$R$2292,15,0)</f>
        <v>7.8376999999999999</v>
      </c>
      <c r="Q12" s="61">
        <f t="shared" si="6"/>
        <v>6</v>
      </c>
      <c r="R12" s="60">
        <f>VLOOKUP($A12,'Return Data'!$B$7:$R$2292,16,0)</f>
        <v>9.1626999999999992</v>
      </c>
      <c r="S12" s="62">
        <f t="shared" si="7"/>
        <v>7</v>
      </c>
    </row>
    <row r="13" spans="1:20" x14ac:dyDescent="0.3">
      <c r="A13" s="58" t="s">
        <v>1145</v>
      </c>
      <c r="B13" s="59">
        <f>VLOOKUP($A13,'Return Data'!$B$7:$R$2292,3,0)</f>
        <v>44958</v>
      </c>
      <c r="C13" s="60">
        <f>VLOOKUP($A13,'Return Data'!$B$7:$R$2292,4,0)</f>
        <v>42.043199999999999</v>
      </c>
      <c r="D13" s="60">
        <f>VLOOKUP($A13,'Return Data'!$B$7:$R$2292,10,0)</f>
        <v>0.16339999999999999</v>
      </c>
      <c r="E13" s="61">
        <f t="shared" si="0"/>
        <v>4</v>
      </c>
      <c r="F13" s="60">
        <f>VLOOKUP($A13,'Return Data'!$B$7:$R$2292,11,0)</f>
        <v>3.0589</v>
      </c>
      <c r="G13" s="61">
        <f t="shared" si="1"/>
        <v>7</v>
      </c>
      <c r="H13" s="60">
        <f>VLOOKUP($A13,'Return Data'!$B$7:$R$2292,12,0)</f>
        <v>3.4226999999999999</v>
      </c>
      <c r="I13" s="61">
        <f t="shared" si="2"/>
        <v>7</v>
      </c>
      <c r="J13" s="60">
        <f>VLOOKUP($A13,'Return Data'!$B$7:$R$2292,13,0)</f>
        <v>5.1664000000000003</v>
      </c>
      <c r="K13" s="61">
        <f t="shared" si="3"/>
        <v>6</v>
      </c>
      <c r="L13" s="60">
        <f>VLOOKUP($A13,'Return Data'!$B$7:$R$2292,17,0)</f>
        <v>9.8537999999999997</v>
      </c>
      <c r="M13" s="61">
        <f t="shared" si="4"/>
        <v>5</v>
      </c>
      <c r="N13" s="60">
        <f>VLOOKUP($A13,'Return Data'!$B$7:$R$2292,14,0)</f>
        <v>11.002000000000001</v>
      </c>
      <c r="O13" s="61">
        <f t="shared" si="5"/>
        <v>5</v>
      </c>
      <c r="P13" s="60">
        <f>VLOOKUP($A13,'Return Data'!$B$7:$R$2292,15,0)</f>
        <v>9.3725000000000005</v>
      </c>
      <c r="Q13" s="61">
        <f t="shared" si="6"/>
        <v>5</v>
      </c>
      <c r="R13" s="60">
        <f>VLOOKUP($A13,'Return Data'!$B$7:$R$2292,16,0)</f>
        <v>10.602</v>
      </c>
      <c r="S13" s="62">
        <f t="shared" si="7"/>
        <v>5</v>
      </c>
    </row>
    <row r="14" spans="1:20" x14ac:dyDescent="0.3">
      <c r="A14" s="58" t="s">
        <v>1147</v>
      </c>
      <c r="B14" s="59">
        <f>VLOOKUP($A14,'Return Data'!$B$7:$R$2292,3,0)</f>
        <v>44958</v>
      </c>
      <c r="C14" s="60">
        <f>VLOOKUP($A14,'Return Data'!$B$7:$R$2292,4,0)</f>
        <v>16.995999999999999</v>
      </c>
      <c r="D14" s="60">
        <f>VLOOKUP($A14,'Return Data'!$B$7:$R$2292,10,0)</f>
        <v>-0.70809999999999995</v>
      </c>
      <c r="E14" s="61">
        <f t="shared" si="0"/>
        <v>7</v>
      </c>
      <c r="F14" s="60">
        <f>VLOOKUP($A14,'Return Data'!$B$7:$R$2292,11,0)</f>
        <v>4.6486999999999998</v>
      </c>
      <c r="G14" s="61">
        <f t="shared" si="1"/>
        <v>4</v>
      </c>
      <c r="H14" s="60">
        <f>VLOOKUP($A14,'Return Data'!$B$7:$R$2292,12,0)</f>
        <v>6.0494000000000003</v>
      </c>
      <c r="I14" s="61">
        <f t="shared" si="2"/>
        <v>4</v>
      </c>
      <c r="J14" s="60">
        <f>VLOOKUP($A14,'Return Data'!$B$7:$R$2292,13,0)</f>
        <v>5.2709999999999999</v>
      </c>
      <c r="K14" s="61">
        <f t="shared" si="3"/>
        <v>5</v>
      </c>
      <c r="L14" s="60">
        <f>VLOOKUP($A14,'Return Data'!$B$7:$R$2292,17,0)</f>
        <v>14.4907</v>
      </c>
      <c r="M14" s="61">
        <f t="shared" si="4"/>
        <v>3</v>
      </c>
      <c r="N14" s="60"/>
      <c r="O14" s="61"/>
      <c r="P14" s="60"/>
      <c r="Q14" s="61"/>
      <c r="R14" s="60">
        <f>VLOOKUP($A14,'Return Data'!$B$7:$R$2292,16,0)</f>
        <v>19.955300000000001</v>
      </c>
      <c r="S14" s="62">
        <f t="shared" si="7"/>
        <v>1</v>
      </c>
    </row>
    <row r="15" spans="1:20" x14ac:dyDescent="0.3">
      <c r="A15" s="58" t="s">
        <v>1149</v>
      </c>
      <c r="B15" s="59">
        <f>VLOOKUP($A15,'Return Data'!$B$7:$R$2292,3,0)</f>
        <v>44958</v>
      </c>
      <c r="C15" s="60">
        <f>VLOOKUP($A15,'Return Data'!$B$7:$R$2292,4,0)</f>
        <v>48.917299999999997</v>
      </c>
      <c r="D15" s="60">
        <f>VLOOKUP($A15,'Return Data'!$B$7:$R$2292,10,0)</f>
        <v>-0.15409999999999999</v>
      </c>
      <c r="E15" s="61">
        <f t="shared" si="0"/>
        <v>6</v>
      </c>
      <c r="F15" s="60">
        <f>VLOOKUP($A15,'Return Data'!$B$7:$R$2292,11,0)</f>
        <v>3.6301999999999999</v>
      </c>
      <c r="G15" s="61">
        <f t="shared" si="1"/>
        <v>6</v>
      </c>
      <c r="H15" s="60">
        <f>VLOOKUP($A15,'Return Data'!$B$7:$R$2292,12,0)</f>
        <v>5.3018000000000001</v>
      </c>
      <c r="I15" s="61">
        <f t="shared" si="2"/>
        <v>5</v>
      </c>
      <c r="J15" s="60">
        <f>VLOOKUP($A15,'Return Data'!$B$7:$R$2292,13,0)</f>
        <v>3.1871</v>
      </c>
      <c r="K15" s="61">
        <f t="shared" si="3"/>
        <v>7</v>
      </c>
      <c r="L15" s="60">
        <f>VLOOKUP($A15,'Return Data'!$B$7:$R$2292,17,0)</f>
        <v>7.8722000000000003</v>
      </c>
      <c r="M15" s="61">
        <f t="shared" si="4"/>
        <v>7</v>
      </c>
      <c r="N15" s="60">
        <f>VLOOKUP($A15,'Return Data'!$B$7:$R$2292,14,0)</f>
        <v>9.6079000000000008</v>
      </c>
      <c r="O15" s="61">
        <f>RANK(N15,N$8:N$15,0)</f>
        <v>6</v>
      </c>
      <c r="P15" s="60">
        <f>VLOOKUP($A15,'Return Data'!$B$7:$R$2292,15,0)</f>
        <v>6.7483000000000004</v>
      </c>
      <c r="Q15" s="61">
        <f>RANK(P15,P$8:P$15,0)</f>
        <v>7</v>
      </c>
      <c r="R15" s="60">
        <f>VLOOKUP($A15,'Return Data'!$B$7:$R$2292,16,0)</f>
        <v>7.4817999999999998</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0.87416250000000006</v>
      </c>
      <c r="E17" s="69"/>
      <c r="F17" s="70">
        <f>AVERAGE(F8:F15)</f>
        <v>4.8147625000000005</v>
      </c>
      <c r="G17" s="69"/>
      <c r="H17" s="70">
        <f>AVERAGE(H8:H15)</f>
        <v>5.1968999999999994</v>
      </c>
      <c r="I17" s="69"/>
      <c r="J17" s="70">
        <f>AVERAGE(J8:J15)</f>
        <v>5.0963875000000005</v>
      </c>
      <c r="K17" s="69"/>
      <c r="L17" s="70">
        <f>AVERAGE(L8:L15)</f>
        <v>14.764762500000002</v>
      </c>
      <c r="M17" s="69"/>
      <c r="N17" s="70">
        <f>AVERAGE(N8:N15)</f>
        <v>15.361457142857143</v>
      </c>
      <c r="O17" s="69"/>
      <c r="P17" s="70">
        <f>AVERAGE(P8:P15)</f>
        <v>11.375585714285714</v>
      </c>
      <c r="Q17" s="69"/>
      <c r="R17" s="70">
        <f>AVERAGE(R8:R15)</f>
        <v>12.163625</v>
      </c>
      <c r="S17" s="71"/>
    </row>
    <row r="18" spans="1:19" x14ac:dyDescent="0.3">
      <c r="A18" s="68" t="s">
        <v>28</v>
      </c>
      <c r="B18" s="69"/>
      <c r="C18" s="69"/>
      <c r="D18" s="70">
        <f>MIN(D8:D15)</f>
        <v>-3.1703000000000001</v>
      </c>
      <c r="E18" s="69"/>
      <c r="F18" s="70">
        <f>MIN(F8:F15)</f>
        <v>-1.6503000000000001</v>
      </c>
      <c r="G18" s="69"/>
      <c r="H18" s="70">
        <f>MIN(H8:H15)</f>
        <v>-1.3746</v>
      </c>
      <c r="I18" s="69"/>
      <c r="J18" s="70">
        <f>MIN(J8:J15)</f>
        <v>-5.27</v>
      </c>
      <c r="K18" s="69"/>
      <c r="L18" s="70">
        <f>MIN(L8:L15)</f>
        <v>7.1425999999999998</v>
      </c>
      <c r="M18" s="69"/>
      <c r="N18" s="70">
        <f>MIN(N8:N15)</f>
        <v>9.2363</v>
      </c>
      <c r="O18" s="69"/>
      <c r="P18" s="70">
        <f>MIN(P8:P15)</f>
        <v>6.7483000000000004</v>
      </c>
      <c r="Q18" s="69"/>
      <c r="R18" s="70">
        <f>MIN(R8:R15)</f>
        <v>7.4817999999999998</v>
      </c>
      <c r="S18" s="71"/>
    </row>
    <row r="19" spans="1:19" ht="15" thickBot="1" x14ac:dyDescent="0.35">
      <c r="A19" s="72" t="s">
        <v>29</v>
      </c>
      <c r="B19" s="73"/>
      <c r="C19" s="73"/>
      <c r="D19" s="74">
        <f>MAX(D8:D15)</f>
        <v>7.9122000000000003</v>
      </c>
      <c r="E19" s="73"/>
      <c r="F19" s="74">
        <f>MAX(F8:F15)</f>
        <v>8.2355</v>
      </c>
      <c r="G19" s="73"/>
      <c r="H19" s="74">
        <f>MAX(H8:H15)</f>
        <v>9.5655999999999999</v>
      </c>
      <c r="I19" s="73"/>
      <c r="J19" s="74">
        <f>MAX(J8:J15)</f>
        <v>11.6349</v>
      </c>
      <c r="K19" s="73"/>
      <c r="L19" s="74">
        <f>MAX(L8:L15)</f>
        <v>33.538699999999999</v>
      </c>
      <c r="M19" s="73"/>
      <c r="N19" s="74">
        <f>MAX(N8:N15)</f>
        <v>30.296500000000002</v>
      </c>
      <c r="O19" s="73"/>
      <c r="P19" s="74">
        <f>MAX(P8:P15)</f>
        <v>21.041399999999999</v>
      </c>
      <c r="Q19" s="73"/>
      <c r="R19" s="74">
        <f>MAX(R8:R15)</f>
        <v>19.955300000000001</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759</v>
      </c>
      <c r="B8" s="59">
        <f>VLOOKUP($A8,'Return Data'!$B$7:$R$2292,3,0)</f>
        <v>44958</v>
      </c>
      <c r="C8" s="60">
        <f>VLOOKUP($A8,'Return Data'!$B$7:$R$2292,4,0)</f>
        <v>295.82909999999998</v>
      </c>
      <c r="D8" s="60">
        <f>VLOOKUP($A8,'Return Data'!$B$7:$R$2292,5,0)</f>
        <v>17.998000000000001</v>
      </c>
      <c r="E8" s="61">
        <f>RANK(D8,D$8:D$14,0)</f>
        <v>6</v>
      </c>
      <c r="F8" s="60">
        <f>VLOOKUP($A8,'Return Data'!$B$7:$R$2292,6,0)</f>
        <v>7.4080000000000004</v>
      </c>
      <c r="G8" s="61">
        <f>RANK(F8,F$8:F$14,0)</f>
        <v>5</v>
      </c>
      <c r="H8" s="60">
        <f>VLOOKUP($A8,'Return Data'!$B$7:$R$2292,7,0)</f>
        <v>7.3197999999999999</v>
      </c>
      <c r="I8" s="61">
        <f>RANK(H8,H$8:H$14,0)</f>
        <v>4</v>
      </c>
      <c r="J8" s="60">
        <f>VLOOKUP($A8,'Return Data'!$B$7:$R$2292,8,0)</f>
        <v>6.4307999999999996</v>
      </c>
      <c r="K8" s="61">
        <f>RANK(J8,J$8:J$14,0)</f>
        <v>1</v>
      </c>
      <c r="L8" s="60">
        <f>VLOOKUP($A8,'Return Data'!$B$7:$R$2292,9,0)</f>
        <v>6.3266</v>
      </c>
      <c r="M8" s="61">
        <f>RANK(L8,L$8:L$14,0)</f>
        <v>3</v>
      </c>
      <c r="N8" s="60">
        <f>VLOOKUP($A8,'Return Data'!$B$7:$R$2292,10,0)</f>
        <v>6.8243999999999998</v>
      </c>
      <c r="O8" s="61">
        <f>RANK(N8,N$8:N$14,0)</f>
        <v>3</v>
      </c>
      <c r="P8" s="60">
        <f>VLOOKUP($A8,'Return Data'!$B$7:$R$2292,11,0)</f>
        <v>6.1976000000000004</v>
      </c>
      <c r="Q8" s="61">
        <f>RANK(P8,P$8:P$14,0)</f>
        <v>4</v>
      </c>
      <c r="R8" s="60">
        <f>VLOOKUP($A8,'Return Data'!$B$7:$R$2292,12,0)</f>
        <v>5.2904999999999998</v>
      </c>
      <c r="S8" s="61">
        <f>RANK(R8,R$8:R$14,0)</f>
        <v>3</v>
      </c>
      <c r="T8" s="60">
        <f>VLOOKUP($A8,'Return Data'!$B$7:$R$2292,13,0)</f>
        <v>5.3311000000000002</v>
      </c>
      <c r="U8" s="61">
        <f>RANK(T8,T$8:T$14,0)</f>
        <v>2</v>
      </c>
      <c r="V8" s="60">
        <f>VLOOKUP($A8,'Return Data'!$B$7:$R$2292,17,0)</f>
        <v>4.8738999999999999</v>
      </c>
      <c r="W8" s="61">
        <f>RANK(V8,V$8:V$14,0)</f>
        <v>1</v>
      </c>
      <c r="X8" s="60">
        <f>VLOOKUP($A8,'Return Data'!$B$7:$R$2292,14,0)</f>
        <v>5.8159000000000001</v>
      </c>
      <c r="Y8" s="61">
        <f>RANK(X8,X$8:X$14,0)</f>
        <v>4</v>
      </c>
      <c r="Z8" s="60">
        <f>VLOOKUP($A8,'Return Data'!$B$7:$R$2292,16,0)</f>
        <v>7.9645000000000001</v>
      </c>
      <c r="AA8" s="62">
        <f>RANK(Z8,Z$8:Z$14,0)</f>
        <v>2</v>
      </c>
    </row>
    <row r="9" spans="1:27" x14ac:dyDescent="0.3">
      <c r="A9" s="58" t="s">
        <v>761</v>
      </c>
      <c r="B9" s="59">
        <f>VLOOKUP($A9,'Return Data'!$B$7:$R$2292,3,0)</f>
        <v>44958</v>
      </c>
      <c r="C9" s="60">
        <f>VLOOKUP($A9,'Return Data'!$B$7:$R$2292,4,0)</f>
        <v>36.1877</v>
      </c>
      <c r="D9" s="60">
        <f>VLOOKUP($A9,'Return Data'!$B$7:$R$2292,5,0)</f>
        <v>29.7789</v>
      </c>
      <c r="E9" s="61">
        <f t="shared" ref="E9:E14" si="0">RANK(D9,D$8:D$14,0)</f>
        <v>5</v>
      </c>
      <c r="F9" s="60">
        <f>VLOOKUP($A9,'Return Data'!$B$7:$R$2292,6,0)</f>
        <v>8.3003999999999998</v>
      </c>
      <c r="G9" s="61">
        <f t="shared" ref="G9:G14" si="1">RANK(F9,F$8:F$14,0)</f>
        <v>4</v>
      </c>
      <c r="H9" s="60">
        <f>VLOOKUP($A9,'Return Data'!$B$7:$R$2292,7,0)</f>
        <v>7.0411000000000001</v>
      </c>
      <c r="I9" s="61">
        <f t="shared" ref="I9:I14" si="2">RANK(H9,H$8:H$14,0)</f>
        <v>5</v>
      </c>
      <c r="J9" s="60">
        <f>VLOOKUP($A9,'Return Data'!$B$7:$R$2292,8,0)</f>
        <v>6.3192000000000004</v>
      </c>
      <c r="K9" s="61">
        <f t="shared" ref="K9:K14" si="3">RANK(J9,J$8:J$14,0)</f>
        <v>2</v>
      </c>
      <c r="L9" s="60">
        <f>VLOOKUP($A9,'Return Data'!$B$7:$R$2292,9,0)</f>
        <v>6.5796999999999999</v>
      </c>
      <c r="M9" s="61">
        <f t="shared" ref="M9:M14" si="4">RANK(L9,L$8:L$14,0)</f>
        <v>2</v>
      </c>
      <c r="N9" s="60">
        <f>VLOOKUP($A9,'Return Data'!$B$7:$R$2292,10,0)</f>
        <v>7.2247000000000003</v>
      </c>
      <c r="O9" s="61">
        <f t="shared" ref="O9:O14" si="5">RANK(N9,N$8:N$14,0)</f>
        <v>2</v>
      </c>
      <c r="P9" s="60">
        <f>VLOOKUP($A9,'Return Data'!$B$7:$R$2292,11,0)</f>
        <v>6.84</v>
      </c>
      <c r="Q9" s="61">
        <f t="shared" ref="Q9:Q14" si="6">RANK(P9,P$8:P$14,0)</f>
        <v>3</v>
      </c>
      <c r="R9" s="60">
        <f>VLOOKUP($A9,'Return Data'!$B$7:$R$2292,12,0)</f>
        <v>5.5130999999999997</v>
      </c>
      <c r="S9" s="61">
        <f t="shared" ref="S9:S14" si="7">RANK(R9,R$8:R$14,0)</f>
        <v>2</v>
      </c>
      <c r="T9" s="60">
        <f>VLOOKUP($A9,'Return Data'!$B$7:$R$2292,13,0)</f>
        <v>5.1558000000000002</v>
      </c>
      <c r="U9" s="61">
        <f t="shared" ref="U9:U14" si="8">RANK(T9,T$8:T$14,0)</f>
        <v>3</v>
      </c>
      <c r="V9" s="60">
        <f>VLOOKUP($A9,'Return Data'!$B$7:$R$2292,17,0)</f>
        <v>4.6292</v>
      </c>
      <c r="W9" s="61">
        <f t="shared" ref="W9:W13" si="9">RANK(V9,V$8:V$14,0)</f>
        <v>5</v>
      </c>
      <c r="X9" s="60">
        <f>VLOOKUP($A9,'Return Data'!$B$7:$R$2292,14,0)</f>
        <v>5.1485000000000003</v>
      </c>
      <c r="Y9" s="61">
        <f t="shared" ref="Y9:Y13" si="10">RANK(X9,X$8:X$14,0)</f>
        <v>5</v>
      </c>
      <c r="Z9" s="60">
        <f>VLOOKUP($A9,'Return Data'!$B$7:$R$2292,16,0)</f>
        <v>6.7153</v>
      </c>
      <c r="AA9" s="62">
        <f t="shared" ref="AA9:AA14" si="11">RANK(Z9,Z$8:Z$14,0)</f>
        <v>5</v>
      </c>
    </row>
    <row r="10" spans="1:27" x14ac:dyDescent="0.3">
      <c r="A10" s="58" t="s">
        <v>763</v>
      </c>
      <c r="B10" s="59">
        <f>VLOOKUP($A10,'Return Data'!$B$7:$R$2292,3,0)</f>
        <v>44958</v>
      </c>
      <c r="C10" s="60">
        <f>VLOOKUP($A10,'Return Data'!$B$7:$R$2292,4,0)</f>
        <v>41.833799999999997</v>
      </c>
      <c r="D10" s="60">
        <f>VLOOKUP($A10,'Return Data'!$B$7:$R$2292,5,0)</f>
        <v>38.6053</v>
      </c>
      <c r="E10" s="61">
        <f t="shared" si="0"/>
        <v>4</v>
      </c>
      <c r="F10" s="60">
        <f>VLOOKUP($A10,'Return Data'!$B$7:$R$2292,6,0)</f>
        <v>7.1440000000000001</v>
      </c>
      <c r="G10" s="61">
        <f t="shared" si="1"/>
        <v>6</v>
      </c>
      <c r="H10" s="60">
        <f>VLOOKUP($A10,'Return Data'!$B$7:$R$2292,7,0)</f>
        <v>6.7393999999999998</v>
      </c>
      <c r="I10" s="61">
        <f t="shared" si="2"/>
        <v>7</v>
      </c>
      <c r="J10" s="60">
        <f>VLOOKUP($A10,'Return Data'!$B$7:$R$2292,8,0)</f>
        <v>5.1329000000000002</v>
      </c>
      <c r="K10" s="61">
        <f t="shared" si="3"/>
        <v>5</v>
      </c>
      <c r="L10" s="60">
        <f>VLOOKUP($A10,'Return Data'!$B$7:$R$2292,9,0)</f>
        <v>5.5109000000000004</v>
      </c>
      <c r="M10" s="61">
        <f t="shared" si="4"/>
        <v>5</v>
      </c>
      <c r="N10" s="60">
        <f>VLOOKUP($A10,'Return Data'!$B$7:$R$2292,10,0)</f>
        <v>6.1120000000000001</v>
      </c>
      <c r="O10" s="61">
        <f t="shared" si="5"/>
        <v>6</v>
      </c>
      <c r="P10" s="60">
        <f>VLOOKUP($A10,'Return Data'!$B$7:$R$2292,11,0)</f>
        <v>6.8456000000000001</v>
      </c>
      <c r="Q10" s="61">
        <f t="shared" si="6"/>
        <v>2</v>
      </c>
      <c r="R10" s="60">
        <f>VLOOKUP($A10,'Return Data'!$B$7:$R$2292,12,0)</f>
        <v>5.2870999999999997</v>
      </c>
      <c r="S10" s="61">
        <f t="shared" si="7"/>
        <v>4</v>
      </c>
      <c r="T10" s="60">
        <f>VLOOKUP($A10,'Return Data'!$B$7:$R$2292,13,0)</f>
        <v>5.0377000000000001</v>
      </c>
      <c r="U10" s="61">
        <f t="shared" si="8"/>
        <v>4</v>
      </c>
      <c r="V10" s="60">
        <f>VLOOKUP($A10,'Return Data'!$B$7:$R$2292,17,0)</f>
        <v>4.8220999999999998</v>
      </c>
      <c r="W10" s="61">
        <f t="shared" si="9"/>
        <v>3</v>
      </c>
      <c r="X10" s="60">
        <f>VLOOKUP($A10,'Return Data'!$B$7:$R$2292,14,0)</f>
        <v>6.1135000000000002</v>
      </c>
      <c r="Y10" s="61">
        <f t="shared" si="10"/>
        <v>3</v>
      </c>
      <c r="Z10" s="60">
        <f>VLOOKUP($A10,'Return Data'!$B$7:$R$2292,16,0)</f>
        <v>7.7869000000000002</v>
      </c>
      <c r="AA10" s="62">
        <f t="shared" si="11"/>
        <v>4</v>
      </c>
    </row>
    <row r="11" spans="1:27" x14ac:dyDescent="0.3">
      <c r="A11" s="58" t="s">
        <v>765</v>
      </c>
      <c r="B11" s="59">
        <f>VLOOKUP($A11,'Return Data'!$B$7:$R$2292,3,0)</f>
        <v>44958</v>
      </c>
      <c r="C11" s="60">
        <f>VLOOKUP($A11,'Return Data'!$B$7:$R$2292,4,0)</f>
        <v>377.89729999999997</v>
      </c>
      <c r="D11" s="60">
        <f>VLOOKUP($A11,'Return Data'!$B$7:$R$2292,5,0)</f>
        <v>67.435900000000004</v>
      </c>
      <c r="E11" s="61">
        <f t="shared" si="0"/>
        <v>1</v>
      </c>
      <c r="F11" s="60">
        <f>VLOOKUP($A11,'Return Data'!$B$7:$R$2292,6,0)</f>
        <v>10.227399999999999</v>
      </c>
      <c r="G11" s="61">
        <f t="shared" si="1"/>
        <v>3</v>
      </c>
      <c r="H11" s="60">
        <f>VLOOKUP($A11,'Return Data'!$B$7:$R$2292,7,0)</f>
        <v>7.5834000000000001</v>
      </c>
      <c r="I11" s="61">
        <f t="shared" si="2"/>
        <v>3</v>
      </c>
      <c r="J11" s="60">
        <f>VLOOKUP($A11,'Return Data'!$B$7:$R$2292,8,0)</f>
        <v>3.8713000000000002</v>
      </c>
      <c r="K11" s="61">
        <f t="shared" si="3"/>
        <v>7</v>
      </c>
      <c r="L11" s="60">
        <f>VLOOKUP($A11,'Return Data'!$B$7:$R$2292,9,0)</f>
        <v>4.7336</v>
      </c>
      <c r="M11" s="61">
        <f t="shared" si="4"/>
        <v>7</v>
      </c>
      <c r="N11" s="60">
        <f>VLOOKUP($A11,'Return Data'!$B$7:$R$2292,10,0)</f>
        <v>5.4191000000000003</v>
      </c>
      <c r="O11" s="61">
        <f t="shared" si="5"/>
        <v>7</v>
      </c>
      <c r="P11" s="60">
        <f>VLOOKUP($A11,'Return Data'!$B$7:$R$2292,11,0)</f>
        <v>8.5239999999999991</v>
      </c>
      <c r="Q11" s="61">
        <f t="shared" si="6"/>
        <v>1</v>
      </c>
      <c r="R11" s="60">
        <f>VLOOKUP($A11,'Return Data'!$B$7:$R$2292,12,0)</f>
        <v>6.0395000000000003</v>
      </c>
      <c r="S11" s="61">
        <f t="shared" si="7"/>
        <v>1</v>
      </c>
      <c r="T11" s="60">
        <f>VLOOKUP($A11,'Return Data'!$B$7:$R$2292,13,0)</f>
        <v>5.3430999999999997</v>
      </c>
      <c r="U11" s="61">
        <f t="shared" si="8"/>
        <v>1</v>
      </c>
      <c r="V11" s="60">
        <f>VLOOKUP($A11,'Return Data'!$B$7:$R$2292,17,0)</f>
        <v>4.8442999999999996</v>
      </c>
      <c r="W11" s="61">
        <f t="shared" si="9"/>
        <v>2</v>
      </c>
      <c r="X11" s="60">
        <f>VLOOKUP($A11,'Return Data'!$B$7:$R$2292,14,0)</f>
        <v>6.4291999999999998</v>
      </c>
      <c r="Y11" s="61">
        <f t="shared" si="10"/>
        <v>2</v>
      </c>
      <c r="Z11" s="60">
        <f>VLOOKUP($A11,'Return Data'!$B$7:$R$2292,16,0)</f>
        <v>8.2012999999999998</v>
      </c>
      <c r="AA11" s="62">
        <f t="shared" si="11"/>
        <v>1</v>
      </c>
    </row>
    <row r="12" spans="1:27" x14ac:dyDescent="0.3">
      <c r="A12" s="58" t="s">
        <v>766</v>
      </c>
      <c r="B12" s="59">
        <f>VLOOKUP($A12,'Return Data'!$B$7:$R$2292,3,0)</f>
        <v>44958</v>
      </c>
      <c r="C12" s="60">
        <f>VLOOKUP($A12,'Return Data'!$B$7:$R$2292,4,0)</f>
        <v>1268.3288</v>
      </c>
      <c r="D12" s="60">
        <f>VLOOKUP($A12,'Return Data'!$B$7:$R$2292,5,0)</f>
        <v>48.070700000000002</v>
      </c>
      <c r="E12" s="61">
        <f t="shared" si="0"/>
        <v>3</v>
      </c>
      <c r="F12" s="60">
        <f>VLOOKUP($A12,'Return Data'!$B$7:$R$2292,6,0)</f>
        <v>10.6051</v>
      </c>
      <c r="G12" s="61">
        <f t="shared" si="1"/>
        <v>2</v>
      </c>
      <c r="H12" s="60">
        <f>VLOOKUP($A12,'Return Data'!$B$7:$R$2292,7,0)</f>
        <v>8.3742999999999999</v>
      </c>
      <c r="I12" s="61">
        <f t="shared" si="2"/>
        <v>1</v>
      </c>
      <c r="J12" s="60">
        <f>VLOOKUP($A12,'Return Data'!$B$7:$R$2292,8,0)</f>
        <v>5.0702999999999996</v>
      </c>
      <c r="K12" s="61">
        <f t="shared" si="3"/>
        <v>6</v>
      </c>
      <c r="L12" s="60">
        <f>VLOOKUP($A12,'Return Data'!$B$7:$R$2292,9,0)</f>
        <v>5.2835999999999999</v>
      </c>
      <c r="M12" s="61">
        <f t="shared" si="4"/>
        <v>6</v>
      </c>
      <c r="N12" s="60">
        <f>VLOOKUP($A12,'Return Data'!$B$7:$R$2292,10,0)</f>
        <v>6.2419000000000002</v>
      </c>
      <c r="O12" s="61">
        <f t="shared" si="5"/>
        <v>5</v>
      </c>
      <c r="P12" s="60">
        <f>VLOOKUP($A12,'Return Data'!$B$7:$R$2292,11,0)</f>
        <v>6.0090000000000003</v>
      </c>
      <c r="Q12" s="61">
        <f t="shared" si="6"/>
        <v>5</v>
      </c>
      <c r="R12" s="60">
        <f>VLOOKUP($A12,'Return Data'!$B$7:$R$2292,12,0)</f>
        <v>4.3407999999999998</v>
      </c>
      <c r="S12" s="61">
        <f t="shared" si="7"/>
        <v>7</v>
      </c>
      <c r="T12" s="60">
        <f>VLOOKUP($A12,'Return Data'!$B$7:$R$2292,13,0)</f>
        <v>4.2603</v>
      </c>
      <c r="U12" s="61">
        <f t="shared" si="8"/>
        <v>7</v>
      </c>
      <c r="V12" s="60"/>
      <c r="W12" s="61"/>
      <c r="X12" s="60"/>
      <c r="Y12" s="61"/>
      <c r="Z12" s="60">
        <f>VLOOKUP($A12,'Return Data'!$B$7:$R$2292,16,0)</f>
        <v>6.5922999999999998</v>
      </c>
      <c r="AA12" s="62">
        <f t="shared" si="11"/>
        <v>6</v>
      </c>
    </row>
    <row r="13" spans="1:27" x14ac:dyDescent="0.3">
      <c r="A13" s="58" t="s">
        <v>769</v>
      </c>
      <c r="B13" s="59">
        <f>VLOOKUP($A13,'Return Data'!$B$7:$R$2292,3,0)</f>
        <v>44958</v>
      </c>
      <c r="C13" s="60">
        <f>VLOOKUP($A13,'Return Data'!$B$7:$R$2292,4,0)</f>
        <v>39.137300000000003</v>
      </c>
      <c r="D13" s="60">
        <f>VLOOKUP($A13,'Return Data'!$B$7:$R$2292,5,0)</f>
        <v>49.589100000000002</v>
      </c>
      <c r="E13" s="61">
        <f t="shared" si="0"/>
        <v>2</v>
      </c>
      <c r="F13" s="60">
        <f>VLOOKUP($A13,'Return Data'!$B$7:$R$2292,6,0)</f>
        <v>11.994400000000001</v>
      </c>
      <c r="G13" s="61">
        <f t="shared" si="1"/>
        <v>1</v>
      </c>
      <c r="H13" s="60">
        <f>VLOOKUP($A13,'Return Data'!$B$7:$R$2292,7,0)</f>
        <v>7.6719999999999997</v>
      </c>
      <c r="I13" s="61">
        <f t="shared" si="2"/>
        <v>2</v>
      </c>
      <c r="J13" s="60">
        <f>VLOOKUP($A13,'Return Data'!$B$7:$R$2292,8,0)</f>
        <v>6.2634999999999996</v>
      </c>
      <c r="K13" s="61">
        <f t="shared" si="3"/>
        <v>3</v>
      </c>
      <c r="L13" s="60">
        <f>VLOOKUP($A13,'Return Data'!$B$7:$R$2292,9,0)</f>
        <v>7.0218999999999996</v>
      </c>
      <c r="M13" s="61">
        <f t="shared" si="4"/>
        <v>1</v>
      </c>
      <c r="N13" s="60">
        <f>VLOOKUP($A13,'Return Data'!$B$7:$R$2292,10,0)</f>
        <v>7.2683</v>
      </c>
      <c r="O13" s="61">
        <f t="shared" si="5"/>
        <v>1</v>
      </c>
      <c r="P13" s="60">
        <f>VLOOKUP($A13,'Return Data'!$B$7:$R$2292,11,0)</f>
        <v>5.8842999999999996</v>
      </c>
      <c r="Q13" s="61">
        <f t="shared" si="6"/>
        <v>6</v>
      </c>
      <c r="R13" s="60">
        <f>VLOOKUP($A13,'Return Data'!$B$7:$R$2292,12,0)</f>
        <v>4.7172999999999998</v>
      </c>
      <c r="S13" s="61">
        <f t="shared" si="7"/>
        <v>6</v>
      </c>
      <c r="T13" s="60">
        <f>VLOOKUP($A13,'Return Data'!$B$7:$R$2292,13,0)</f>
        <v>4.5250000000000004</v>
      </c>
      <c r="U13" s="61">
        <f t="shared" si="8"/>
        <v>6</v>
      </c>
      <c r="V13" s="60">
        <f>VLOOKUP($A13,'Return Data'!$B$7:$R$2292,17,0)</f>
        <v>4.6787999999999998</v>
      </c>
      <c r="W13" s="61">
        <f t="shared" si="9"/>
        <v>4</v>
      </c>
      <c r="X13" s="60">
        <f>VLOOKUP($A13,'Return Data'!$B$7:$R$2292,14,0)</f>
        <v>6.5411999999999999</v>
      </c>
      <c r="Y13" s="61">
        <f t="shared" si="10"/>
        <v>1</v>
      </c>
      <c r="Z13" s="60">
        <f>VLOOKUP($A13,'Return Data'!$B$7:$R$2292,16,0)</f>
        <v>7.9241999999999999</v>
      </c>
      <c r="AA13" s="62">
        <f t="shared" si="11"/>
        <v>3</v>
      </c>
    </row>
    <row r="14" spans="1:27" x14ac:dyDescent="0.3">
      <c r="A14" s="58" t="s">
        <v>770</v>
      </c>
      <c r="B14" s="59">
        <f>VLOOKUP($A14,'Return Data'!$B$7:$R$2292,3,0)</f>
        <v>44958</v>
      </c>
      <c r="C14" s="60">
        <f>VLOOKUP($A14,'Return Data'!$B$7:$R$2292,4,0)</f>
        <v>1308.7656999999999</v>
      </c>
      <c r="D14" s="60">
        <f>VLOOKUP($A14,'Return Data'!$B$7:$R$2292,5,0)</f>
        <v>12.5571</v>
      </c>
      <c r="E14" s="61">
        <f t="shared" si="0"/>
        <v>7</v>
      </c>
      <c r="F14" s="60">
        <f>VLOOKUP($A14,'Return Data'!$B$7:$R$2292,6,0)</f>
        <v>6.6391</v>
      </c>
      <c r="G14" s="61">
        <f t="shared" si="1"/>
        <v>7</v>
      </c>
      <c r="H14" s="60">
        <f>VLOOKUP($A14,'Return Data'!$B$7:$R$2292,7,0)</f>
        <v>6.7603</v>
      </c>
      <c r="I14" s="61">
        <f t="shared" si="2"/>
        <v>6</v>
      </c>
      <c r="J14" s="60">
        <f>VLOOKUP($A14,'Return Data'!$B$7:$R$2292,8,0)</f>
        <v>5.9779</v>
      </c>
      <c r="K14" s="61">
        <f t="shared" si="3"/>
        <v>4</v>
      </c>
      <c r="L14" s="60">
        <f>VLOOKUP($A14,'Return Data'!$B$7:$R$2292,9,0)</f>
        <v>5.9928999999999997</v>
      </c>
      <c r="M14" s="61">
        <f t="shared" si="4"/>
        <v>4</v>
      </c>
      <c r="N14" s="60">
        <f>VLOOKUP($A14,'Return Data'!$B$7:$R$2292,10,0)</f>
        <v>6.4368999999999996</v>
      </c>
      <c r="O14" s="61">
        <f t="shared" si="5"/>
        <v>4</v>
      </c>
      <c r="P14" s="60">
        <f>VLOOKUP($A14,'Return Data'!$B$7:$R$2292,11,0)</f>
        <v>5.8495999999999997</v>
      </c>
      <c r="Q14" s="61">
        <f t="shared" si="6"/>
        <v>7</v>
      </c>
      <c r="R14" s="60">
        <f>VLOOKUP($A14,'Return Data'!$B$7:$R$2292,12,0)</f>
        <v>4.9877000000000002</v>
      </c>
      <c r="S14" s="61">
        <f t="shared" si="7"/>
        <v>5</v>
      </c>
      <c r="T14" s="60">
        <f>VLOOKUP($A14,'Return Data'!$B$7:$R$2292,13,0)</f>
        <v>4.5339999999999998</v>
      </c>
      <c r="U14" s="61">
        <f t="shared" si="8"/>
        <v>5</v>
      </c>
      <c r="V14" s="60">
        <f>VLOOKUP($A14,'Return Data'!$B$7:$R$2292,17,0)</f>
        <v>4.3985000000000003</v>
      </c>
      <c r="W14" s="61">
        <f t="shared" ref="W14" si="12">RANK(V14,V$8:V$14,0)</f>
        <v>6</v>
      </c>
      <c r="X14" s="60"/>
      <c r="Y14" s="61"/>
      <c r="Z14" s="60">
        <f>VLOOKUP($A14,'Return Data'!$B$7:$R$2292,16,0)</f>
        <v>6.5198999999999998</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37.719285714285718</v>
      </c>
      <c r="E16" s="69"/>
      <c r="F16" s="70">
        <f>AVERAGE(F8:F14)</f>
        <v>8.902628571428572</v>
      </c>
      <c r="G16" s="69"/>
      <c r="H16" s="70">
        <f>AVERAGE(H8:H14)</f>
        <v>7.3557571428571427</v>
      </c>
      <c r="I16" s="69"/>
      <c r="J16" s="70">
        <f>AVERAGE(J8:J14)</f>
        <v>5.5808428571428568</v>
      </c>
      <c r="K16" s="69"/>
      <c r="L16" s="70">
        <f>AVERAGE(L8:L14)</f>
        <v>5.9213142857142858</v>
      </c>
      <c r="M16" s="69"/>
      <c r="N16" s="70">
        <f>AVERAGE(N8:N14)</f>
        <v>6.5039000000000007</v>
      </c>
      <c r="O16" s="69"/>
      <c r="P16" s="70">
        <f>AVERAGE(P8:P14)</f>
        <v>6.5928714285714287</v>
      </c>
      <c r="Q16" s="69"/>
      <c r="R16" s="70">
        <f>AVERAGE(R8:R14)</f>
        <v>5.1680000000000001</v>
      </c>
      <c r="S16" s="69"/>
      <c r="T16" s="70">
        <f>AVERAGE(T8:T14)</f>
        <v>4.8838571428571429</v>
      </c>
      <c r="U16" s="69"/>
      <c r="V16" s="70">
        <f>AVERAGE(V8:V14)</f>
        <v>4.7077999999999998</v>
      </c>
      <c r="W16" s="69"/>
      <c r="X16" s="70">
        <f>AVERAGE(X8:X14)</f>
        <v>6.0096600000000002</v>
      </c>
      <c r="Y16" s="69"/>
      <c r="Z16" s="70">
        <f>AVERAGE(Z8:Z14)</f>
        <v>7.3863428571428571</v>
      </c>
      <c r="AA16" s="71"/>
    </row>
    <row r="17" spans="1:27" x14ac:dyDescent="0.3">
      <c r="A17" s="68" t="s">
        <v>28</v>
      </c>
      <c r="B17" s="69"/>
      <c r="C17" s="69"/>
      <c r="D17" s="70">
        <f>MIN(D8:D14)</f>
        <v>12.5571</v>
      </c>
      <c r="E17" s="69"/>
      <c r="F17" s="70">
        <f>MIN(F8:F14)</f>
        <v>6.6391</v>
      </c>
      <c r="G17" s="69"/>
      <c r="H17" s="70">
        <f>MIN(H8:H14)</f>
        <v>6.7393999999999998</v>
      </c>
      <c r="I17" s="69"/>
      <c r="J17" s="70">
        <f>MIN(J8:J14)</f>
        <v>3.8713000000000002</v>
      </c>
      <c r="K17" s="69"/>
      <c r="L17" s="70">
        <f>MIN(L8:L14)</f>
        <v>4.7336</v>
      </c>
      <c r="M17" s="69"/>
      <c r="N17" s="70">
        <f>MIN(N8:N14)</f>
        <v>5.4191000000000003</v>
      </c>
      <c r="O17" s="69"/>
      <c r="P17" s="70">
        <f>MIN(P8:P14)</f>
        <v>5.8495999999999997</v>
      </c>
      <c r="Q17" s="69"/>
      <c r="R17" s="70">
        <f>MIN(R8:R14)</f>
        <v>4.3407999999999998</v>
      </c>
      <c r="S17" s="69"/>
      <c r="T17" s="70">
        <f>MIN(T8:T14)</f>
        <v>4.2603</v>
      </c>
      <c r="U17" s="69"/>
      <c r="V17" s="70">
        <f>MIN(V8:V14)</f>
        <v>4.3985000000000003</v>
      </c>
      <c r="W17" s="69"/>
      <c r="X17" s="70">
        <f>MIN(X8:X14)</f>
        <v>5.1485000000000003</v>
      </c>
      <c r="Y17" s="69"/>
      <c r="Z17" s="70">
        <f>MIN(Z8:Z14)</f>
        <v>6.5198999999999998</v>
      </c>
      <c r="AA17" s="71"/>
    </row>
    <row r="18" spans="1:27" ht="15" thickBot="1" x14ac:dyDescent="0.35">
      <c r="A18" s="72" t="s">
        <v>29</v>
      </c>
      <c r="B18" s="73"/>
      <c r="C18" s="73"/>
      <c r="D18" s="74">
        <f>MAX(D8:D14)</f>
        <v>67.435900000000004</v>
      </c>
      <c r="E18" s="73"/>
      <c r="F18" s="74">
        <f>MAX(F8:F14)</f>
        <v>11.994400000000001</v>
      </c>
      <c r="G18" s="73"/>
      <c r="H18" s="74">
        <f>MAX(H8:H14)</f>
        <v>8.3742999999999999</v>
      </c>
      <c r="I18" s="73"/>
      <c r="J18" s="74">
        <f>MAX(J8:J14)</f>
        <v>6.4307999999999996</v>
      </c>
      <c r="K18" s="73"/>
      <c r="L18" s="74">
        <f>MAX(L8:L14)</f>
        <v>7.0218999999999996</v>
      </c>
      <c r="M18" s="73"/>
      <c r="N18" s="74">
        <f>MAX(N8:N14)</f>
        <v>7.2683</v>
      </c>
      <c r="O18" s="73"/>
      <c r="P18" s="74">
        <f>MAX(P8:P14)</f>
        <v>8.5239999999999991</v>
      </c>
      <c r="Q18" s="73"/>
      <c r="R18" s="74">
        <f>MAX(R8:R14)</f>
        <v>6.0395000000000003</v>
      </c>
      <c r="S18" s="73"/>
      <c r="T18" s="74">
        <f>MAX(T8:T14)</f>
        <v>5.3430999999999997</v>
      </c>
      <c r="U18" s="73"/>
      <c r="V18" s="74">
        <f>MAX(V8:V14)</f>
        <v>4.8738999999999999</v>
      </c>
      <c r="W18" s="73"/>
      <c r="X18" s="74">
        <f>MAX(X8:X14)</f>
        <v>6.5411999999999999</v>
      </c>
      <c r="Y18" s="73"/>
      <c r="Z18" s="74">
        <f>MAX(Z8:Z14)</f>
        <v>8.2012999999999998</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758</v>
      </c>
      <c r="B8" s="59">
        <f>VLOOKUP($A8,'Return Data'!$B$7:$R$2292,3,0)</f>
        <v>44958</v>
      </c>
      <c r="C8" s="60">
        <f>VLOOKUP($A8,'Return Data'!$B$7:$R$2292,4,0)</f>
        <v>289.37509999999997</v>
      </c>
      <c r="D8" s="60">
        <f>VLOOKUP($A8,'Return Data'!$B$7:$R$2292,5,0)</f>
        <v>17.780899999999999</v>
      </c>
      <c r="E8" s="61">
        <f>RANK(D8,D$8:D$14,0)</f>
        <v>6</v>
      </c>
      <c r="F8" s="60">
        <f>VLOOKUP($A8,'Return Data'!$B$7:$R$2292,6,0)</f>
        <v>7.1840999999999999</v>
      </c>
      <c r="G8" s="61">
        <f>RANK(F8,F$8:F$14,0)</f>
        <v>5</v>
      </c>
      <c r="H8" s="60">
        <f>VLOOKUP($A8,'Return Data'!$B$7:$R$2292,7,0)</f>
        <v>7.093</v>
      </c>
      <c r="I8" s="61">
        <f>RANK(H8,H$8:H$14,0)</f>
        <v>3</v>
      </c>
      <c r="J8" s="60">
        <f>VLOOKUP($A8,'Return Data'!$B$7:$R$2292,8,0)</f>
        <v>6.2051999999999996</v>
      </c>
      <c r="K8" s="61">
        <f>RANK(J8,J$8:J$14,0)</f>
        <v>1</v>
      </c>
      <c r="L8" s="60">
        <f>VLOOKUP($A8,'Return Data'!$B$7:$R$2292,9,0)</f>
        <v>6.1005000000000003</v>
      </c>
      <c r="M8" s="61">
        <f>RANK(L8,L$8:L$14,0)</f>
        <v>2</v>
      </c>
      <c r="N8" s="60">
        <f>VLOOKUP($A8,'Return Data'!$B$7:$R$2292,10,0)</f>
        <v>6.5956999999999999</v>
      </c>
      <c r="O8" s="61">
        <f>RANK(N8,N$8:N$14,0)</f>
        <v>2</v>
      </c>
      <c r="P8" s="60">
        <f>VLOOKUP($A8,'Return Data'!$B$7:$R$2292,11,0)</f>
        <v>5.9657</v>
      </c>
      <c r="Q8" s="61">
        <f>RANK(P8,P$8:P$14,0)</f>
        <v>4</v>
      </c>
      <c r="R8" s="60">
        <f>VLOOKUP($A8,'Return Data'!$B$7:$R$2292,12,0)</f>
        <v>5.0476000000000001</v>
      </c>
      <c r="S8" s="61">
        <f>RANK(R8,R$8:R$14,0)</f>
        <v>3</v>
      </c>
      <c r="T8" s="60">
        <f>VLOOKUP($A8,'Return Data'!$B$7:$R$2292,13,0)</f>
        <v>5.0815999999999999</v>
      </c>
      <c r="U8" s="61">
        <f>RANK(T8,T$8:T$14,0)</f>
        <v>1</v>
      </c>
      <c r="V8" s="60">
        <f>VLOOKUP($A8,'Return Data'!$B$7:$R$2292,17,0)</f>
        <v>4.6565000000000003</v>
      </c>
      <c r="W8" s="61">
        <f>RANK(V8,V$8:V$14,0)</f>
        <v>1</v>
      </c>
      <c r="X8" s="60">
        <f>VLOOKUP($A8,'Return Data'!$B$7:$R$2292,14,0)</f>
        <v>5.6055999999999999</v>
      </c>
      <c r="Y8" s="61">
        <f>RANK(X8,X$8:X$14,0)</f>
        <v>4</v>
      </c>
      <c r="Z8" s="60">
        <f>VLOOKUP($A8,'Return Data'!$B$7:$R$2292,16,0)</f>
        <v>7.9627999999999997</v>
      </c>
      <c r="AA8" s="62">
        <f>RANK(Z8,Z$8:Z$14,0)</f>
        <v>1</v>
      </c>
    </row>
    <row r="9" spans="1:27" x14ac:dyDescent="0.3">
      <c r="A9" s="58" t="s">
        <v>760</v>
      </c>
      <c r="B9" s="59">
        <f>VLOOKUP($A9,'Return Data'!$B$7:$R$2292,3,0)</f>
        <v>44958</v>
      </c>
      <c r="C9" s="60">
        <f>VLOOKUP($A9,'Return Data'!$B$7:$R$2292,4,0)</f>
        <v>33.734099999999998</v>
      </c>
      <c r="D9" s="60">
        <f>VLOOKUP($A9,'Return Data'!$B$7:$R$2292,5,0)</f>
        <v>29.020399999999999</v>
      </c>
      <c r="E9" s="61">
        <f t="shared" ref="E9:E14" si="0">RANK(D9,D$8:D$14,0)</f>
        <v>5</v>
      </c>
      <c r="F9" s="60">
        <f>VLOOKUP($A9,'Return Data'!$B$7:$R$2292,6,0)</f>
        <v>7.5384000000000002</v>
      </c>
      <c r="G9" s="61">
        <f t="shared" ref="G9:G14" si="1">RANK(F9,F$8:F$14,0)</f>
        <v>4</v>
      </c>
      <c r="H9" s="60">
        <f>VLOOKUP($A9,'Return Data'!$B$7:$R$2292,7,0)</f>
        <v>6.2831000000000001</v>
      </c>
      <c r="I9" s="61">
        <f t="shared" ref="I9:I14" si="2">RANK(H9,H$8:H$14,0)</f>
        <v>6</v>
      </c>
      <c r="J9" s="60">
        <f>VLOOKUP($A9,'Return Data'!$B$7:$R$2292,8,0)</f>
        <v>5.5530999999999997</v>
      </c>
      <c r="K9" s="61">
        <f t="shared" ref="K9:K14" si="3">RANK(J9,J$8:J$14,0)</f>
        <v>3</v>
      </c>
      <c r="L9" s="60">
        <f>VLOOKUP($A9,'Return Data'!$B$7:$R$2292,9,0)</f>
        <v>5.8108000000000004</v>
      </c>
      <c r="M9" s="61">
        <f t="shared" ref="M9:M14" si="4">RANK(L9,L$8:L$14,0)</f>
        <v>3</v>
      </c>
      <c r="N9" s="60">
        <f>VLOOKUP($A9,'Return Data'!$B$7:$R$2292,10,0)</f>
        <v>6.4724000000000004</v>
      </c>
      <c r="O9" s="61">
        <f t="shared" ref="O9:O14" si="5">RANK(N9,N$8:N$14,0)</f>
        <v>3</v>
      </c>
      <c r="P9" s="60">
        <f>VLOOKUP($A9,'Return Data'!$B$7:$R$2292,11,0)</f>
        <v>6.0975000000000001</v>
      </c>
      <c r="Q9" s="61">
        <f t="shared" ref="Q9:Q14" si="6">RANK(P9,P$8:P$14,0)</f>
        <v>3</v>
      </c>
      <c r="R9" s="60">
        <f>VLOOKUP($A9,'Return Data'!$B$7:$R$2292,12,0)</f>
        <v>4.7746000000000004</v>
      </c>
      <c r="S9" s="61">
        <f t="shared" ref="S9:S14" si="7">RANK(R9,R$8:R$14,0)</f>
        <v>4</v>
      </c>
      <c r="T9" s="60">
        <f>VLOOKUP($A9,'Return Data'!$B$7:$R$2292,13,0)</f>
        <v>4.4196</v>
      </c>
      <c r="U9" s="61">
        <f t="shared" ref="U9:U14" si="8">RANK(T9,T$8:T$14,0)</f>
        <v>4</v>
      </c>
      <c r="V9" s="60">
        <f>VLOOKUP($A9,'Return Data'!$B$7:$R$2292,17,0)</f>
        <v>3.9235000000000002</v>
      </c>
      <c r="W9" s="61">
        <f t="shared" ref="W9:W11" si="9">RANK(V9,V$8:V$14,0)</f>
        <v>5</v>
      </c>
      <c r="X9" s="60">
        <f>VLOOKUP($A9,'Return Data'!$B$7:$R$2292,14,0)</f>
        <v>4.4215999999999998</v>
      </c>
      <c r="Y9" s="61">
        <f t="shared" ref="Y9:Y11" si="10">RANK(X9,X$8:X$14,0)</f>
        <v>5</v>
      </c>
      <c r="Z9" s="60">
        <f>VLOOKUP($A9,'Return Data'!$B$7:$R$2292,16,0)</f>
        <v>5.7382999999999997</v>
      </c>
      <c r="AA9" s="62">
        <f t="shared" ref="AA9:AA14" si="11">RANK(Z9,Z$8:Z$14,0)</f>
        <v>6</v>
      </c>
    </row>
    <row r="10" spans="1:27" x14ac:dyDescent="0.3">
      <c r="A10" s="58" t="s">
        <v>762</v>
      </c>
      <c r="B10" s="59">
        <f>VLOOKUP($A10,'Return Data'!$B$7:$R$2292,3,0)</f>
        <v>44958</v>
      </c>
      <c r="C10" s="60">
        <f>VLOOKUP($A10,'Return Data'!$B$7:$R$2292,4,0)</f>
        <v>41.238</v>
      </c>
      <c r="D10" s="60">
        <f>VLOOKUP($A10,'Return Data'!$B$7:$R$2292,5,0)</f>
        <v>38.365400000000001</v>
      </c>
      <c r="E10" s="61">
        <f t="shared" si="0"/>
        <v>4</v>
      </c>
      <c r="F10" s="60">
        <f>VLOOKUP($A10,'Return Data'!$B$7:$R$2292,6,0)</f>
        <v>6.9280999999999997</v>
      </c>
      <c r="G10" s="61">
        <f t="shared" si="1"/>
        <v>6</v>
      </c>
      <c r="H10" s="60">
        <f>VLOOKUP($A10,'Return Data'!$B$7:$R$2292,7,0)</f>
        <v>6.52</v>
      </c>
      <c r="I10" s="61">
        <f t="shared" si="2"/>
        <v>5</v>
      </c>
      <c r="J10" s="60">
        <f>VLOOKUP($A10,'Return Data'!$B$7:$R$2292,8,0)</f>
        <v>4.9153000000000002</v>
      </c>
      <c r="K10" s="61">
        <f t="shared" si="3"/>
        <v>5</v>
      </c>
      <c r="L10" s="60">
        <f>VLOOKUP($A10,'Return Data'!$B$7:$R$2292,9,0)</f>
        <v>5.2874999999999996</v>
      </c>
      <c r="M10" s="61">
        <f t="shared" si="4"/>
        <v>5</v>
      </c>
      <c r="N10" s="60">
        <f>VLOOKUP($A10,'Return Data'!$B$7:$R$2292,10,0)</f>
        <v>5.8883999999999999</v>
      </c>
      <c r="O10" s="61">
        <f t="shared" si="5"/>
        <v>5</v>
      </c>
      <c r="P10" s="60">
        <f>VLOOKUP($A10,'Return Data'!$B$7:$R$2292,11,0)</f>
        <v>6.6146000000000003</v>
      </c>
      <c r="Q10" s="61">
        <f t="shared" si="6"/>
        <v>2</v>
      </c>
      <c r="R10" s="60">
        <f>VLOOKUP($A10,'Return Data'!$B$7:$R$2292,12,0)</f>
        <v>5.0555000000000003</v>
      </c>
      <c r="S10" s="61">
        <f t="shared" si="7"/>
        <v>2</v>
      </c>
      <c r="T10" s="60">
        <f>VLOOKUP($A10,'Return Data'!$B$7:$R$2292,13,0)</f>
        <v>4.7972000000000001</v>
      </c>
      <c r="U10" s="61">
        <f t="shared" si="8"/>
        <v>2</v>
      </c>
      <c r="V10" s="60">
        <f>VLOOKUP($A10,'Return Data'!$B$7:$R$2292,17,0)</f>
        <v>4.5712000000000002</v>
      </c>
      <c r="W10" s="61">
        <f t="shared" si="9"/>
        <v>2</v>
      </c>
      <c r="X10" s="60">
        <f>VLOOKUP($A10,'Return Data'!$B$7:$R$2292,14,0)</f>
        <v>5.8689</v>
      </c>
      <c r="Y10" s="61">
        <f t="shared" si="10"/>
        <v>2</v>
      </c>
      <c r="Z10" s="60">
        <f>VLOOKUP($A10,'Return Data'!$B$7:$R$2292,16,0)</f>
        <v>7.7455999999999996</v>
      </c>
      <c r="AA10" s="62">
        <f t="shared" si="11"/>
        <v>2</v>
      </c>
    </row>
    <row r="11" spans="1:27" x14ac:dyDescent="0.3">
      <c r="A11" s="58" t="s">
        <v>764</v>
      </c>
      <c r="B11" s="59">
        <f>VLOOKUP($A11,'Return Data'!$B$7:$R$2292,3,0)</f>
        <v>44958</v>
      </c>
      <c r="C11" s="60">
        <f>VLOOKUP($A11,'Return Data'!$B$7:$R$2292,4,0)</f>
        <v>351.38869999999997</v>
      </c>
      <c r="D11" s="60">
        <f>VLOOKUP($A11,'Return Data'!$B$7:$R$2292,5,0)</f>
        <v>66.777600000000007</v>
      </c>
      <c r="E11" s="61">
        <f t="shared" si="0"/>
        <v>1</v>
      </c>
      <c r="F11" s="60">
        <f>VLOOKUP($A11,'Return Data'!$B$7:$R$2292,6,0)</f>
        <v>9.5647000000000002</v>
      </c>
      <c r="G11" s="61">
        <f t="shared" si="1"/>
        <v>3</v>
      </c>
      <c r="H11" s="60">
        <f>VLOOKUP($A11,'Return Data'!$B$7:$R$2292,7,0)</f>
        <v>6.9226999999999999</v>
      </c>
      <c r="I11" s="61">
        <f t="shared" si="2"/>
        <v>4</v>
      </c>
      <c r="J11" s="60">
        <f>VLOOKUP($A11,'Return Data'!$B$7:$R$2292,8,0)</f>
        <v>3.2099000000000002</v>
      </c>
      <c r="K11" s="61">
        <f t="shared" si="3"/>
        <v>7</v>
      </c>
      <c r="L11" s="60">
        <f>VLOOKUP($A11,'Return Data'!$B$7:$R$2292,9,0)</f>
        <v>4.0709999999999997</v>
      </c>
      <c r="M11" s="61">
        <f t="shared" si="4"/>
        <v>7</v>
      </c>
      <c r="N11" s="60">
        <f>VLOOKUP($A11,'Return Data'!$B$7:$R$2292,10,0)</f>
        <v>4.7325999999999997</v>
      </c>
      <c r="O11" s="61">
        <f t="shared" si="5"/>
        <v>7</v>
      </c>
      <c r="P11" s="60">
        <f>VLOOKUP($A11,'Return Data'!$B$7:$R$2292,11,0)</f>
        <v>7.8067000000000002</v>
      </c>
      <c r="Q11" s="61">
        <f t="shared" si="6"/>
        <v>1</v>
      </c>
      <c r="R11" s="60">
        <f>VLOOKUP($A11,'Return Data'!$B$7:$R$2292,12,0)</f>
        <v>5.3143000000000002</v>
      </c>
      <c r="S11" s="61">
        <f t="shared" si="7"/>
        <v>1</v>
      </c>
      <c r="T11" s="60">
        <f>VLOOKUP($A11,'Return Data'!$B$7:$R$2292,13,0)</f>
        <v>4.6071999999999997</v>
      </c>
      <c r="U11" s="61">
        <f t="shared" si="8"/>
        <v>3</v>
      </c>
      <c r="V11" s="60">
        <f>VLOOKUP($A11,'Return Data'!$B$7:$R$2292,17,0)</f>
        <v>4.1018999999999997</v>
      </c>
      <c r="W11" s="61">
        <f t="shared" si="9"/>
        <v>4</v>
      </c>
      <c r="X11" s="60">
        <f>VLOOKUP($A11,'Return Data'!$B$7:$R$2292,14,0)</f>
        <v>5.6708999999999996</v>
      </c>
      <c r="Y11" s="61">
        <f t="shared" si="10"/>
        <v>3</v>
      </c>
      <c r="Z11" s="60">
        <f>VLOOKUP($A11,'Return Data'!$B$7:$R$2292,16,0)</f>
        <v>7.5712999999999999</v>
      </c>
      <c r="AA11" s="62">
        <f t="shared" si="11"/>
        <v>3</v>
      </c>
    </row>
    <row r="12" spans="1:27" x14ac:dyDescent="0.3">
      <c r="A12" s="58" t="s">
        <v>767</v>
      </c>
      <c r="B12" s="59">
        <f>VLOOKUP($A12,'Return Data'!$B$7:$R$2292,3,0)</f>
        <v>44958</v>
      </c>
      <c r="C12" s="60">
        <f>VLOOKUP($A12,'Return Data'!$B$7:$R$2292,4,0)</f>
        <v>1251.1659999999999</v>
      </c>
      <c r="D12" s="60">
        <f>VLOOKUP($A12,'Return Data'!$B$7:$R$2292,5,0)</f>
        <v>47.660499999999999</v>
      </c>
      <c r="E12" s="61">
        <f t="shared" si="0"/>
        <v>3</v>
      </c>
      <c r="F12" s="60">
        <f>VLOOKUP($A12,'Return Data'!$B$7:$R$2292,6,0)</f>
        <v>10.196099999999999</v>
      </c>
      <c r="G12" s="61">
        <f t="shared" si="1"/>
        <v>2</v>
      </c>
      <c r="H12" s="60">
        <f>VLOOKUP($A12,'Return Data'!$B$7:$R$2292,7,0)</f>
        <v>7.9645999999999999</v>
      </c>
      <c r="I12" s="61">
        <f t="shared" si="2"/>
        <v>1</v>
      </c>
      <c r="J12" s="60">
        <f>VLOOKUP($A12,'Return Data'!$B$7:$R$2292,8,0)</f>
        <v>4.6608000000000001</v>
      </c>
      <c r="K12" s="61">
        <f t="shared" si="3"/>
        <v>6</v>
      </c>
      <c r="L12" s="60">
        <f>VLOOKUP($A12,'Return Data'!$B$7:$R$2292,9,0)</f>
        <v>4.8743999999999996</v>
      </c>
      <c r="M12" s="61">
        <f t="shared" si="4"/>
        <v>6</v>
      </c>
      <c r="N12" s="60">
        <f>VLOOKUP($A12,'Return Data'!$B$7:$R$2292,10,0)</f>
        <v>5.8303000000000003</v>
      </c>
      <c r="O12" s="61">
        <f t="shared" si="5"/>
        <v>6</v>
      </c>
      <c r="P12" s="60">
        <f>VLOOKUP($A12,'Return Data'!$B$7:$R$2292,11,0)</f>
        <v>5.5944000000000003</v>
      </c>
      <c r="Q12" s="61">
        <f t="shared" si="6"/>
        <v>5</v>
      </c>
      <c r="R12" s="60">
        <f>VLOOKUP($A12,'Return Data'!$B$7:$R$2292,12,0)</f>
        <v>3.9262000000000001</v>
      </c>
      <c r="S12" s="61">
        <f t="shared" si="7"/>
        <v>7</v>
      </c>
      <c r="T12" s="60">
        <f>VLOOKUP($A12,'Return Data'!$B$7:$R$2292,13,0)</f>
        <v>3.8426</v>
      </c>
      <c r="U12" s="61">
        <f t="shared" si="8"/>
        <v>7</v>
      </c>
      <c r="V12" s="60"/>
      <c r="W12" s="61"/>
      <c r="X12" s="60"/>
      <c r="Y12" s="61"/>
      <c r="Z12" s="60">
        <f>VLOOKUP($A12,'Return Data'!$B$7:$R$2292,16,0)</f>
        <v>6.2030000000000003</v>
      </c>
      <c r="AA12" s="62">
        <f t="shared" si="11"/>
        <v>5</v>
      </c>
    </row>
    <row r="13" spans="1:27" x14ac:dyDescent="0.3">
      <c r="A13" s="58" t="s">
        <v>768</v>
      </c>
      <c r="B13" s="59">
        <f>VLOOKUP($A13,'Return Data'!$B$7:$R$2292,3,0)</f>
        <v>44958</v>
      </c>
      <c r="C13" s="60">
        <f>VLOOKUP($A13,'Return Data'!$B$7:$R$2292,4,0)</f>
        <v>37.462699999999998</v>
      </c>
      <c r="D13" s="60">
        <f>VLOOKUP($A13,'Return Data'!$B$7:$R$2292,5,0)</f>
        <v>49.366399999999999</v>
      </c>
      <c r="E13" s="61">
        <f t="shared" si="0"/>
        <v>2</v>
      </c>
      <c r="F13" s="60">
        <f>VLOOKUP($A13,'Return Data'!$B$7:$R$2292,6,0)</f>
        <v>11.6713</v>
      </c>
      <c r="G13" s="61">
        <f t="shared" si="1"/>
        <v>1</v>
      </c>
      <c r="H13" s="60">
        <f>VLOOKUP($A13,'Return Data'!$B$7:$R$2292,7,0)</f>
        <v>7.3453999999999997</v>
      </c>
      <c r="I13" s="61">
        <f t="shared" si="2"/>
        <v>2</v>
      </c>
      <c r="J13" s="60">
        <f>VLOOKUP($A13,'Return Data'!$B$7:$R$2292,8,0)</f>
        <v>5.9359000000000002</v>
      </c>
      <c r="K13" s="61">
        <f t="shared" si="3"/>
        <v>2</v>
      </c>
      <c r="L13" s="60">
        <f>VLOOKUP($A13,'Return Data'!$B$7:$R$2292,9,0)</f>
        <v>6.6920999999999999</v>
      </c>
      <c r="M13" s="61">
        <f t="shared" si="4"/>
        <v>1</v>
      </c>
      <c r="N13" s="60">
        <f>VLOOKUP($A13,'Return Data'!$B$7:$R$2292,10,0)</f>
        <v>6.9328000000000003</v>
      </c>
      <c r="O13" s="61">
        <f t="shared" si="5"/>
        <v>1</v>
      </c>
      <c r="P13" s="60">
        <f>VLOOKUP($A13,'Return Data'!$B$7:$R$2292,11,0)</f>
        <v>5.5454999999999997</v>
      </c>
      <c r="Q13" s="61">
        <f t="shared" si="6"/>
        <v>6</v>
      </c>
      <c r="R13" s="60">
        <f>VLOOKUP($A13,'Return Data'!$B$7:$R$2292,12,0)</f>
        <v>4.3757999999999999</v>
      </c>
      <c r="S13" s="61">
        <f t="shared" si="7"/>
        <v>6</v>
      </c>
      <c r="T13" s="60">
        <f>VLOOKUP($A13,'Return Data'!$B$7:$R$2292,13,0)</f>
        <v>4.1807999999999996</v>
      </c>
      <c r="U13" s="61">
        <f t="shared" si="8"/>
        <v>5</v>
      </c>
      <c r="V13" s="60">
        <f>VLOOKUP($A13,'Return Data'!$B$7:$R$2292,17,0)</f>
        <v>4.3330000000000002</v>
      </c>
      <c r="W13" s="61">
        <f t="shared" ref="W13:W14" si="12">RANK(V13,V$8:V$14,0)</f>
        <v>3</v>
      </c>
      <c r="X13" s="60">
        <f>VLOOKUP($A13,'Return Data'!$B$7:$R$2292,14,0)</f>
        <v>6.1809000000000003</v>
      </c>
      <c r="Y13" s="61">
        <f t="shared" ref="Y13" si="13">RANK(X13,X$8:X$14,0)</f>
        <v>1</v>
      </c>
      <c r="Z13" s="60">
        <f>VLOOKUP($A13,'Return Data'!$B$7:$R$2292,16,0)</f>
        <v>7.4305000000000003</v>
      </c>
      <c r="AA13" s="62">
        <f t="shared" si="11"/>
        <v>4</v>
      </c>
    </row>
    <row r="14" spans="1:27" x14ac:dyDescent="0.3">
      <c r="A14" s="58" t="s">
        <v>771</v>
      </c>
      <c r="B14" s="59">
        <f>VLOOKUP($A14,'Return Data'!$B$7:$R$2292,3,0)</f>
        <v>44958</v>
      </c>
      <c r="C14" s="60">
        <f>VLOOKUP($A14,'Return Data'!$B$7:$R$2292,4,0)</f>
        <v>1264.8342</v>
      </c>
      <c r="D14" s="60">
        <f>VLOOKUP($A14,'Return Data'!$B$7:$R$2292,5,0)</f>
        <v>12.0549</v>
      </c>
      <c r="E14" s="61">
        <f t="shared" si="0"/>
        <v>7</v>
      </c>
      <c r="F14" s="60">
        <f>VLOOKUP($A14,'Return Data'!$B$7:$R$2292,6,0)</f>
        <v>6.1384999999999996</v>
      </c>
      <c r="G14" s="61">
        <f t="shared" si="1"/>
        <v>7</v>
      </c>
      <c r="H14" s="60">
        <f>VLOOKUP($A14,'Return Data'!$B$7:$R$2292,7,0)</f>
        <v>6.2596999999999996</v>
      </c>
      <c r="I14" s="61">
        <f t="shared" si="2"/>
        <v>7</v>
      </c>
      <c r="J14" s="60">
        <f>VLOOKUP($A14,'Return Data'!$B$7:$R$2292,8,0)</f>
        <v>5.4767000000000001</v>
      </c>
      <c r="K14" s="61">
        <f t="shared" si="3"/>
        <v>4</v>
      </c>
      <c r="L14" s="60">
        <f>VLOOKUP($A14,'Return Data'!$B$7:$R$2292,9,0)</f>
        <v>5.4903000000000004</v>
      </c>
      <c r="M14" s="61">
        <f t="shared" si="4"/>
        <v>4</v>
      </c>
      <c r="N14" s="60">
        <f>VLOOKUP($A14,'Return Data'!$B$7:$R$2292,10,0)</f>
        <v>5.9291</v>
      </c>
      <c r="O14" s="61">
        <f t="shared" si="5"/>
        <v>4</v>
      </c>
      <c r="P14" s="60">
        <f>VLOOKUP($A14,'Return Data'!$B$7:$R$2292,11,0)</f>
        <v>5.3354999999999997</v>
      </c>
      <c r="Q14" s="61">
        <f t="shared" si="6"/>
        <v>7</v>
      </c>
      <c r="R14" s="60">
        <f>VLOOKUP($A14,'Return Data'!$B$7:$R$2292,12,0)</f>
        <v>4.4696999999999996</v>
      </c>
      <c r="S14" s="61">
        <f t="shared" si="7"/>
        <v>5</v>
      </c>
      <c r="T14" s="60">
        <f>VLOOKUP($A14,'Return Data'!$B$7:$R$2292,13,0)</f>
        <v>4.0125999999999999</v>
      </c>
      <c r="U14" s="61">
        <f t="shared" si="8"/>
        <v>6</v>
      </c>
      <c r="V14" s="60">
        <f>VLOOKUP($A14,'Return Data'!$B$7:$R$2292,17,0)</f>
        <v>3.7683</v>
      </c>
      <c r="W14" s="61">
        <f t="shared" si="12"/>
        <v>6</v>
      </c>
      <c r="X14" s="60"/>
      <c r="Y14" s="61"/>
      <c r="Z14" s="60">
        <f>VLOOKUP($A14,'Return Data'!$B$7:$R$2292,16,0)</f>
        <v>5.6696</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37.289442857142852</v>
      </c>
      <c r="E16" s="69"/>
      <c r="F16" s="70">
        <f>AVERAGE(F8:F14)</f>
        <v>8.4601714285714298</v>
      </c>
      <c r="G16" s="69"/>
      <c r="H16" s="70">
        <f>AVERAGE(H8:H14)</f>
        <v>6.9126428571428571</v>
      </c>
      <c r="I16" s="69"/>
      <c r="J16" s="70">
        <f>AVERAGE(J8:J14)</f>
        <v>5.1366999999999994</v>
      </c>
      <c r="K16" s="69"/>
      <c r="L16" s="70">
        <f>AVERAGE(L8:L14)</f>
        <v>5.4752285714285707</v>
      </c>
      <c r="M16" s="69"/>
      <c r="N16" s="70">
        <f>AVERAGE(N8:N14)</f>
        <v>6.0544714285714294</v>
      </c>
      <c r="O16" s="69"/>
      <c r="P16" s="70">
        <f>AVERAGE(P8:P14)</f>
        <v>6.1371285714285717</v>
      </c>
      <c r="Q16" s="69"/>
      <c r="R16" s="70">
        <f>AVERAGE(R8:R14)</f>
        <v>4.7091000000000003</v>
      </c>
      <c r="S16" s="69"/>
      <c r="T16" s="70">
        <f>AVERAGE(T8:T14)</f>
        <v>4.4202285714285718</v>
      </c>
      <c r="U16" s="69"/>
      <c r="V16" s="70">
        <f>AVERAGE(V8:V14)</f>
        <v>4.2257333333333333</v>
      </c>
      <c r="W16" s="69"/>
      <c r="X16" s="70">
        <f>AVERAGE(X8:X14)</f>
        <v>5.5495800000000006</v>
      </c>
      <c r="Y16" s="69"/>
      <c r="Z16" s="70">
        <f>AVERAGE(Z8:Z14)</f>
        <v>6.9030142857142867</v>
      </c>
      <c r="AA16" s="71"/>
    </row>
    <row r="17" spans="1:27" x14ac:dyDescent="0.3">
      <c r="A17" s="68" t="s">
        <v>28</v>
      </c>
      <c r="B17" s="69"/>
      <c r="C17" s="69"/>
      <c r="D17" s="70">
        <f>MIN(D8:D14)</f>
        <v>12.0549</v>
      </c>
      <c r="E17" s="69"/>
      <c r="F17" s="70">
        <f>MIN(F8:F14)</f>
        <v>6.1384999999999996</v>
      </c>
      <c r="G17" s="69"/>
      <c r="H17" s="70">
        <f>MIN(H8:H14)</f>
        <v>6.2596999999999996</v>
      </c>
      <c r="I17" s="69"/>
      <c r="J17" s="70">
        <f>MIN(J8:J14)</f>
        <v>3.2099000000000002</v>
      </c>
      <c r="K17" s="69"/>
      <c r="L17" s="70">
        <f>MIN(L8:L14)</f>
        <v>4.0709999999999997</v>
      </c>
      <c r="M17" s="69"/>
      <c r="N17" s="70">
        <f>MIN(N8:N14)</f>
        <v>4.7325999999999997</v>
      </c>
      <c r="O17" s="69"/>
      <c r="P17" s="70">
        <f>MIN(P8:P14)</f>
        <v>5.3354999999999997</v>
      </c>
      <c r="Q17" s="69"/>
      <c r="R17" s="70">
        <f>MIN(R8:R14)</f>
        <v>3.9262000000000001</v>
      </c>
      <c r="S17" s="69"/>
      <c r="T17" s="70">
        <f>MIN(T8:T14)</f>
        <v>3.8426</v>
      </c>
      <c r="U17" s="69"/>
      <c r="V17" s="70">
        <f>MIN(V8:V14)</f>
        <v>3.7683</v>
      </c>
      <c r="W17" s="69"/>
      <c r="X17" s="70">
        <f>MIN(X8:X14)</f>
        <v>4.4215999999999998</v>
      </c>
      <c r="Y17" s="69"/>
      <c r="Z17" s="70">
        <f>MIN(Z8:Z14)</f>
        <v>5.6696</v>
      </c>
      <c r="AA17" s="71"/>
    </row>
    <row r="18" spans="1:27" ht="15" thickBot="1" x14ac:dyDescent="0.35">
      <c r="A18" s="72" t="s">
        <v>29</v>
      </c>
      <c r="B18" s="73"/>
      <c r="C18" s="73"/>
      <c r="D18" s="74">
        <f>MAX(D8:D14)</f>
        <v>66.777600000000007</v>
      </c>
      <c r="E18" s="73"/>
      <c r="F18" s="74">
        <f>MAX(F8:F14)</f>
        <v>11.6713</v>
      </c>
      <c r="G18" s="73"/>
      <c r="H18" s="74">
        <f>MAX(H8:H14)</f>
        <v>7.9645999999999999</v>
      </c>
      <c r="I18" s="73"/>
      <c r="J18" s="74">
        <f>MAX(J8:J14)</f>
        <v>6.2051999999999996</v>
      </c>
      <c r="K18" s="73"/>
      <c r="L18" s="74">
        <f>MAX(L8:L14)</f>
        <v>6.6920999999999999</v>
      </c>
      <c r="M18" s="73"/>
      <c r="N18" s="74">
        <f>MAX(N8:N14)</f>
        <v>6.9328000000000003</v>
      </c>
      <c r="O18" s="73"/>
      <c r="P18" s="74">
        <f>MAX(P8:P14)</f>
        <v>7.8067000000000002</v>
      </c>
      <c r="Q18" s="73"/>
      <c r="R18" s="74">
        <f>MAX(R8:R14)</f>
        <v>5.3143000000000002</v>
      </c>
      <c r="S18" s="73"/>
      <c r="T18" s="74">
        <f>MAX(T8:T14)</f>
        <v>5.0815999999999999</v>
      </c>
      <c r="U18" s="73"/>
      <c r="V18" s="74">
        <f>MAX(V8:V14)</f>
        <v>4.6565000000000003</v>
      </c>
      <c r="W18" s="73"/>
      <c r="X18" s="74">
        <f>MAX(X8:X14)</f>
        <v>6.1809000000000003</v>
      </c>
      <c r="Y18" s="73"/>
      <c r="Z18" s="74">
        <f>MAX(Z8:Z14)</f>
        <v>7.9627999999999997</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44958</v>
      </c>
      <c r="C8" s="60">
        <f>VLOOKUP($A8,'Return Data'!$B$7:$R$2292,4,0)</f>
        <v>358.87189999999998</v>
      </c>
      <c r="D8" s="60">
        <f>VLOOKUP($A8,'Return Data'!$B$7:$R$2292,5,0)</f>
        <v>9.0643999999999991</v>
      </c>
      <c r="E8" s="61">
        <f t="shared" ref="E8:E43" si="0">RANK(D8,D$8:D$43,0)</f>
        <v>1</v>
      </c>
      <c r="F8" s="60">
        <f>VLOOKUP($A8,'Return Data'!$B$7:$R$2292,6,0)</f>
        <v>6.8079999999999998</v>
      </c>
      <c r="G8" s="61">
        <f t="shared" ref="G8:G43" si="1">RANK(F8,F$8:F$43,0)</f>
        <v>4</v>
      </c>
      <c r="H8" s="60">
        <f>VLOOKUP($A8,'Return Data'!$B$7:$R$2292,7,0)</f>
        <v>6.7986000000000004</v>
      </c>
      <c r="I8" s="61">
        <f t="shared" ref="I8:I43" si="2">RANK(H8,H$8:H$43,0)</f>
        <v>3</v>
      </c>
      <c r="J8" s="60">
        <f>VLOOKUP($A8,'Return Data'!$B$7:$R$2292,8,0)</f>
        <v>6.3723000000000001</v>
      </c>
      <c r="K8" s="61">
        <f t="shared" ref="K8:K43" si="3">RANK(J8,J$8:J$43,0)</f>
        <v>19</v>
      </c>
      <c r="L8" s="60">
        <f>VLOOKUP($A8,'Return Data'!$B$7:$R$2292,9,0)</f>
        <v>6.4157999999999999</v>
      </c>
      <c r="M8" s="61">
        <f t="shared" ref="M8:M43" si="4">RANK(L8,L$8:L$43,0)</f>
        <v>6</v>
      </c>
      <c r="N8" s="60">
        <f>VLOOKUP($A8,'Return Data'!$B$7:$R$2292,10,0)</f>
        <v>6.6397000000000004</v>
      </c>
      <c r="O8" s="61">
        <f t="shared" ref="O8:O43" si="5">RANK(N8,N$8:N$43,0)</f>
        <v>2</v>
      </c>
      <c r="P8" s="60">
        <f>VLOOKUP($A8,'Return Data'!$B$7:$R$2292,11,0)</f>
        <v>6.1755000000000004</v>
      </c>
      <c r="Q8" s="61">
        <f t="shared" ref="Q8:Q43" si="6">RANK(P8,P$8:P$43,0)</f>
        <v>8</v>
      </c>
      <c r="R8" s="60">
        <f>VLOOKUP($A8,'Return Data'!$B$7:$R$2292,12,0)</f>
        <v>5.6429999999999998</v>
      </c>
      <c r="S8" s="61">
        <f t="shared" ref="S8:S43" si="7">RANK(R8,R$8:R$43,0)</f>
        <v>10</v>
      </c>
      <c r="T8" s="60">
        <f>VLOOKUP($A8,'Return Data'!$B$7:$R$2292,13,0)</f>
        <v>5.2290999999999999</v>
      </c>
      <c r="U8" s="61">
        <f t="shared" ref="U8:U43" si="8">RANK(T8,T$8:T$43,0)</f>
        <v>5</v>
      </c>
      <c r="V8" s="60">
        <f>VLOOKUP($A8,'Return Data'!$B$7:$R$2292,17,0)</f>
        <v>4.3216999999999999</v>
      </c>
      <c r="W8" s="61">
        <f t="shared" ref="W8:W43" si="9">RANK(V8,V$8:V$43,0)</f>
        <v>7</v>
      </c>
      <c r="X8" s="60">
        <f>VLOOKUP($A8,'Return Data'!$B$7:$R$2292,14,0)</f>
        <v>4.274</v>
      </c>
      <c r="Y8" s="61">
        <f t="shared" ref="Y8:Y23" si="10">RANK(X8,X$8:X$43,0)</f>
        <v>6</v>
      </c>
      <c r="Z8" s="60">
        <f>VLOOKUP($A8,'Return Data'!$B$7:$R$2292,16,0)</f>
        <v>6.8442999999999996</v>
      </c>
      <c r="AA8" s="62">
        <f t="shared" ref="AA8:AA43" si="11">RANK(Z8,Z$8:Z$43,0)</f>
        <v>3</v>
      </c>
    </row>
    <row r="9" spans="1:27" x14ac:dyDescent="0.3">
      <c r="A9" s="58" t="s">
        <v>119</v>
      </c>
      <c r="B9" s="59">
        <f>VLOOKUP($A9,'Return Data'!$B$7:$R$2292,3,0)</f>
        <v>44958</v>
      </c>
      <c r="C9" s="60">
        <f>VLOOKUP($A9,'Return Data'!$B$7:$R$2292,4,0)</f>
        <v>2472.7777000000001</v>
      </c>
      <c r="D9" s="60">
        <f>VLOOKUP($A9,'Return Data'!$B$7:$R$2292,5,0)</f>
        <v>7.9770000000000003</v>
      </c>
      <c r="E9" s="61">
        <f t="shared" si="0"/>
        <v>15</v>
      </c>
      <c r="F9" s="60">
        <f>VLOOKUP($A9,'Return Data'!$B$7:$R$2292,6,0)</f>
        <v>6.6444999999999999</v>
      </c>
      <c r="G9" s="61">
        <f t="shared" si="1"/>
        <v>18</v>
      </c>
      <c r="H9" s="60">
        <f>VLOOKUP($A9,'Return Data'!$B$7:$R$2292,7,0)</f>
        <v>6.6889000000000003</v>
      </c>
      <c r="I9" s="61">
        <f t="shared" si="2"/>
        <v>10</v>
      </c>
      <c r="J9" s="60">
        <f>VLOOKUP($A9,'Return Data'!$B$7:$R$2292,8,0)</f>
        <v>6.3906000000000001</v>
      </c>
      <c r="K9" s="61">
        <f t="shared" si="3"/>
        <v>15</v>
      </c>
      <c r="L9" s="60">
        <f>VLOOKUP($A9,'Return Data'!$B$7:$R$2292,9,0)</f>
        <v>6.3878000000000004</v>
      </c>
      <c r="M9" s="61">
        <f t="shared" si="4"/>
        <v>10</v>
      </c>
      <c r="N9" s="60">
        <f>VLOOKUP($A9,'Return Data'!$B$7:$R$2292,10,0)</f>
        <v>6.6071999999999997</v>
      </c>
      <c r="O9" s="61">
        <f t="shared" si="5"/>
        <v>7</v>
      </c>
      <c r="P9" s="60">
        <f>VLOOKUP($A9,'Return Data'!$B$7:$R$2292,11,0)</f>
        <v>6.1769999999999996</v>
      </c>
      <c r="Q9" s="61">
        <f t="shared" si="6"/>
        <v>7</v>
      </c>
      <c r="R9" s="60">
        <f>VLOOKUP($A9,'Return Data'!$B$7:$R$2292,12,0)</f>
        <v>5.6531000000000002</v>
      </c>
      <c r="S9" s="61">
        <f t="shared" si="7"/>
        <v>6</v>
      </c>
      <c r="T9" s="60">
        <f>VLOOKUP($A9,'Return Data'!$B$7:$R$2292,13,0)</f>
        <v>5.2233000000000001</v>
      </c>
      <c r="U9" s="61">
        <f t="shared" si="8"/>
        <v>8</v>
      </c>
      <c r="V9" s="60">
        <f>VLOOKUP($A9,'Return Data'!$B$7:$R$2292,17,0)</f>
        <v>4.3097000000000003</v>
      </c>
      <c r="W9" s="61">
        <f t="shared" si="9"/>
        <v>12</v>
      </c>
      <c r="X9" s="60">
        <f>VLOOKUP($A9,'Return Data'!$B$7:$R$2292,14,0)</f>
        <v>4.2484999999999999</v>
      </c>
      <c r="Y9" s="61">
        <f t="shared" si="10"/>
        <v>13</v>
      </c>
      <c r="Z9" s="60">
        <f>VLOOKUP($A9,'Return Data'!$B$7:$R$2292,16,0)</f>
        <v>6.7999000000000001</v>
      </c>
      <c r="AA9" s="62">
        <f t="shared" si="11"/>
        <v>10</v>
      </c>
    </row>
    <row r="10" spans="1:27" x14ac:dyDescent="0.3">
      <c r="A10" s="58" t="s">
        <v>1923</v>
      </c>
      <c r="B10" s="59">
        <f>VLOOKUP($A10,'Return Data'!$B$7:$R$2292,3,0)</f>
        <v>44958</v>
      </c>
      <c r="C10" s="60">
        <f>VLOOKUP($A10,'Return Data'!$B$7:$R$2292,4,0)</f>
        <v>2566.4801000000002</v>
      </c>
      <c r="D10" s="60">
        <f>VLOOKUP($A10,'Return Data'!$B$7:$R$2292,5,0)</f>
        <v>7.6158999999999999</v>
      </c>
      <c r="E10" s="61">
        <f t="shared" si="0"/>
        <v>21</v>
      </c>
      <c r="F10" s="60">
        <f>VLOOKUP($A10,'Return Data'!$B$7:$R$2292,6,0)</f>
        <v>6.6532999999999998</v>
      </c>
      <c r="G10" s="61">
        <f t="shared" si="1"/>
        <v>14</v>
      </c>
      <c r="H10" s="60">
        <f>VLOOKUP($A10,'Return Data'!$B$7:$R$2292,7,0)</f>
        <v>6.6645000000000003</v>
      </c>
      <c r="I10" s="61">
        <f t="shared" si="2"/>
        <v>15</v>
      </c>
      <c r="J10" s="60">
        <f>VLOOKUP($A10,'Return Data'!$B$7:$R$2292,8,0)</f>
        <v>6.5175999999999998</v>
      </c>
      <c r="K10" s="61">
        <f t="shared" si="3"/>
        <v>1</v>
      </c>
      <c r="L10" s="60">
        <f>VLOOKUP($A10,'Return Data'!$B$7:$R$2292,9,0)</f>
        <v>6.4455999999999998</v>
      </c>
      <c r="M10" s="61">
        <f t="shared" si="4"/>
        <v>2</v>
      </c>
      <c r="N10" s="60">
        <f>VLOOKUP($A10,'Return Data'!$B$7:$R$2292,10,0)</f>
        <v>6.6200999999999999</v>
      </c>
      <c r="O10" s="61">
        <f t="shared" si="5"/>
        <v>3</v>
      </c>
      <c r="P10" s="60">
        <f>VLOOKUP($A10,'Return Data'!$B$7:$R$2292,11,0)</f>
        <v>6.1886999999999999</v>
      </c>
      <c r="Q10" s="61">
        <f t="shared" si="6"/>
        <v>3</v>
      </c>
      <c r="R10" s="60">
        <f>VLOOKUP($A10,'Return Data'!$B$7:$R$2292,12,0)</f>
        <v>5.6848000000000001</v>
      </c>
      <c r="S10" s="61">
        <f t="shared" si="7"/>
        <v>3</v>
      </c>
      <c r="T10" s="60">
        <f>VLOOKUP($A10,'Return Data'!$B$7:$R$2292,13,0)</f>
        <v>5.2544000000000004</v>
      </c>
      <c r="U10" s="61">
        <f t="shared" si="8"/>
        <v>2</v>
      </c>
      <c r="V10" s="60">
        <f>VLOOKUP($A10,'Return Data'!$B$7:$R$2292,17,0)</f>
        <v>4.3630000000000004</v>
      </c>
      <c r="W10" s="61">
        <f t="shared" si="9"/>
        <v>3</v>
      </c>
      <c r="X10" s="60">
        <f>VLOOKUP($A10,'Return Data'!$B$7:$R$2292,14,0)</f>
        <v>4.2500999999999998</v>
      </c>
      <c r="Y10" s="61">
        <f t="shared" si="10"/>
        <v>12</v>
      </c>
      <c r="Z10" s="60">
        <f>VLOOKUP($A10,'Return Data'!$B$7:$R$2292,16,0)</f>
        <v>6.8402000000000003</v>
      </c>
      <c r="AA10" s="62">
        <f t="shared" si="11"/>
        <v>4</v>
      </c>
    </row>
    <row r="11" spans="1:27" x14ac:dyDescent="0.3">
      <c r="A11" s="58" t="s">
        <v>1978</v>
      </c>
      <c r="B11" s="59">
        <f>VLOOKUP($A11,'Return Data'!$B$7:$R$2292,3,0)</f>
        <v>44958</v>
      </c>
      <c r="C11" s="60">
        <f>VLOOKUP($A11,'Return Data'!$B$7:$R$2292,4,0)</f>
        <v>2562.4735999999998</v>
      </c>
      <c r="D11" s="60">
        <f>VLOOKUP($A11,'Return Data'!$B$7:$R$2292,5,0)</f>
        <v>7.3071999999999999</v>
      </c>
      <c r="E11" s="61">
        <f t="shared" si="0"/>
        <v>29</v>
      </c>
      <c r="F11" s="60">
        <f>VLOOKUP($A11,'Return Data'!$B$7:$R$2292,6,0)</f>
        <v>6.3837000000000002</v>
      </c>
      <c r="G11" s="61">
        <f t="shared" si="1"/>
        <v>30</v>
      </c>
      <c r="H11" s="60">
        <f>VLOOKUP($A11,'Return Data'!$B$7:$R$2292,7,0)</f>
        <v>6.6234999999999999</v>
      </c>
      <c r="I11" s="61">
        <f t="shared" si="2"/>
        <v>24</v>
      </c>
      <c r="J11" s="60">
        <f>VLOOKUP($A11,'Return Data'!$B$7:$R$2292,8,0)</f>
        <v>6.3223000000000003</v>
      </c>
      <c r="K11" s="61">
        <f t="shared" si="3"/>
        <v>24</v>
      </c>
      <c r="L11" s="60">
        <f>VLOOKUP($A11,'Return Data'!$B$7:$R$2292,9,0)</f>
        <v>6.2946999999999997</v>
      </c>
      <c r="M11" s="61">
        <f t="shared" si="4"/>
        <v>26</v>
      </c>
      <c r="N11" s="60">
        <f>VLOOKUP($A11,'Return Data'!$B$7:$R$2292,10,0)</f>
        <v>6.6523000000000003</v>
      </c>
      <c r="O11" s="61">
        <f t="shared" si="5"/>
        <v>1</v>
      </c>
      <c r="P11" s="60">
        <f>VLOOKUP($A11,'Return Data'!$B$7:$R$2292,11,0)</f>
        <v>6.2035</v>
      </c>
      <c r="Q11" s="61">
        <f t="shared" si="6"/>
        <v>1</v>
      </c>
      <c r="R11" s="60">
        <f>VLOOKUP($A11,'Return Data'!$B$7:$R$2292,12,0)</f>
        <v>5.6886000000000001</v>
      </c>
      <c r="S11" s="61">
        <f t="shared" si="7"/>
        <v>2</v>
      </c>
      <c r="T11" s="60">
        <f>VLOOKUP($A11,'Return Data'!$B$7:$R$2292,13,0)</f>
        <v>5.2527999999999997</v>
      </c>
      <c r="U11" s="61">
        <f t="shared" si="8"/>
        <v>3</v>
      </c>
      <c r="V11" s="60">
        <f>VLOOKUP($A11,'Return Data'!$B$7:$R$2292,17,0)</f>
        <v>4.3213999999999997</v>
      </c>
      <c r="W11" s="61">
        <f t="shared" si="9"/>
        <v>8</v>
      </c>
      <c r="X11" s="60">
        <f>VLOOKUP($A11,'Return Data'!$B$7:$R$2292,14,0)</f>
        <v>4.2144000000000004</v>
      </c>
      <c r="Y11" s="61">
        <f t="shared" si="10"/>
        <v>17</v>
      </c>
      <c r="Z11" s="60">
        <f>VLOOKUP($A11,'Return Data'!$B$7:$R$2292,16,0)</f>
        <v>6.7762000000000002</v>
      </c>
      <c r="AA11" s="62">
        <f t="shared" si="11"/>
        <v>14</v>
      </c>
    </row>
    <row r="12" spans="1:27" x14ac:dyDescent="0.3">
      <c r="A12" s="58" t="s">
        <v>123</v>
      </c>
      <c r="B12" s="59">
        <f>VLOOKUP($A12,'Return Data'!$B$7:$R$2292,3,0)</f>
        <v>44958</v>
      </c>
      <c r="C12" s="60">
        <f>VLOOKUP($A12,'Return Data'!$B$7:$R$2292,4,0)</f>
        <v>2666.7339999999999</v>
      </c>
      <c r="D12" s="60">
        <f>VLOOKUP($A12,'Return Data'!$B$7:$R$2292,5,0)</f>
        <v>7.665</v>
      </c>
      <c r="E12" s="61">
        <f t="shared" si="0"/>
        <v>20</v>
      </c>
      <c r="F12" s="60">
        <f>VLOOKUP($A12,'Return Data'!$B$7:$R$2292,6,0)</f>
        <v>6.6742999999999997</v>
      </c>
      <c r="G12" s="61">
        <f t="shared" si="1"/>
        <v>11</v>
      </c>
      <c r="H12" s="60">
        <f>VLOOKUP($A12,'Return Data'!$B$7:$R$2292,7,0)</f>
        <v>6.6239999999999997</v>
      </c>
      <c r="I12" s="61">
        <f t="shared" si="2"/>
        <v>23</v>
      </c>
      <c r="J12" s="60">
        <f>VLOOKUP($A12,'Return Data'!$B$7:$R$2292,8,0)</f>
        <v>6.4263000000000003</v>
      </c>
      <c r="K12" s="61">
        <f t="shared" si="3"/>
        <v>8</v>
      </c>
      <c r="L12" s="60">
        <f>VLOOKUP($A12,'Return Data'!$B$7:$R$2292,9,0)</f>
        <v>6.4115000000000002</v>
      </c>
      <c r="M12" s="61">
        <f t="shared" si="4"/>
        <v>7</v>
      </c>
      <c r="N12" s="60">
        <f>VLOOKUP($A12,'Return Data'!$B$7:$R$2292,10,0)</f>
        <v>6.6192000000000002</v>
      </c>
      <c r="O12" s="61">
        <f t="shared" si="5"/>
        <v>4</v>
      </c>
      <c r="P12" s="60">
        <f>VLOOKUP($A12,'Return Data'!$B$7:$R$2292,11,0)</f>
        <v>6.1797000000000004</v>
      </c>
      <c r="Q12" s="61">
        <f t="shared" si="6"/>
        <v>6</v>
      </c>
      <c r="R12" s="60">
        <f>VLOOKUP($A12,'Return Data'!$B$7:$R$2292,12,0)</f>
        <v>5.6567999999999996</v>
      </c>
      <c r="S12" s="61">
        <f t="shared" si="7"/>
        <v>5</v>
      </c>
      <c r="T12" s="60">
        <f>VLOOKUP($A12,'Return Data'!$B$7:$R$2292,13,0)</f>
        <v>5.1809000000000003</v>
      </c>
      <c r="U12" s="61">
        <f t="shared" si="8"/>
        <v>20</v>
      </c>
      <c r="V12" s="60">
        <f>VLOOKUP($A12,'Return Data'!$B$7:$R$2292,17,0)</f>
        <v>4.2355</v>
      </c>
      <c r="W12" s="61">
        <f t="shared" si="9"/>
        <v>28</v>
      </c>
      <c r="X12" s="60">
        <f>VLOOKUP($A12,'Return Data'!$B$7:$R$2292,14,0)</f>
        <v>3.9931999999999999</v>
      </c>
      <c r="Y12" s="61">
        <f t="shared" si="10"/>
        <v>28</v>
      </c>
      <c r="Z12" s="60">
        <f>VLOOKUP($A12,'Return Data'!$B$7:$R$2292,16,0)</f>
        <v>6.6162999999999998</v>
      </c>
      <c r="AA12" s="62">
        <f t="shared" si="11"/>
        <v>26</v>
      </c>
    </row>
    <row r="13" spans="1:27" x14ac:dyDescent="0.3">
      <c r="A13" s="58" t="s">
        <v>124</v>
      </c>
      <c r="B13" s="59">
        <f>VLOOKUP($A13,'Return Data'!$B$7:$R$2292,3,0)</f>
        <v>44958</v>
      </c>
      <c r="C13" s="60">
        <f>VLOOKUP($A13,'Return Data'!$B$7:$R$2292,4,0)</f>
        <v>3181.8029999999999</v>
      </c>
      <c r="D13" s="60">
        <f>VLOOKUP($A13,'Return Data'!$B$7:$R$2292,5,0)</f>
        <v>7.3110999999999997</v>
      </c>
      <c r="E13" s="61">
        <f t="shared" si="0"/>
        <v>28</v>
      </c>
      <c r="F13" s="60">
        <f>VLOOKUP($A13,'Return Data'!$B$7:$R$2292,6,0)</f>
        <v>6.6731999999999996</v>
      </c>
      <c r="G13" s="61">
        <f t="shared" si="1"/>
        <v>12</v>
      </c>
      <c r="H13" s="60">
        <f>VLOOKUP($A13,'Return Data'!$B$7:$R$2292,7,0)</f>
        <v>6.6914999999999996</v>
      </c>
      <c r="I13" s="61">
        <f t="shared" si="2"/>
        <v>9</v>
      </c>
      <c r="J13" s="60">
        <f>VLOOKUP($A13,'Return Data'!$B$7:$R$2292,8,0)</f>
        <v>6.4112</v>
      </c>
      <c r="K13" s="61">
        <f t="shared" si="3"/>
        <v>11</v>
      </c>
      <c r="L13" s="60">
        <f>VLOOKUP($A13,'Return Data'!$B$7:$R$2292,9,0)</f>
        <v>6.3247</v>
      </c>
      <c r="M13" s="61">
        <f t="shared" si="4"/>
        <v>19</v>
      </c>
      <c r="N13" s="60">
        <f>VLOOKUP($A13,'Return Data'!$B$7:$R$2292,10,0)</f>
        <v>6.5301</v>
      </c>
      <c r="O13" s="61">
        <f t="shared" si="5"/>
        <v>22</v>
      </c>
      <c r="P13" s="60">
        <f>VLOOKUP($A13,'Return Data'!$B$7:$R$2292,11,0)</f>
        <v>6.1119000000000003</v>
      </c>
      <c r="Q13" s="61">
        <f t="shared" si="6"/>
        <v>19</v>
      </c>
      <c r="R13" s="60">
        <f>VLOOKUP($A13,'Return Data'!$B$7:$R$2292,12,0)</f>
        <v>5.6082999999999998</v>
      </c>
      <c r="S13" s="61">
        <f t="shared" si="7"/>
        <v>16</v>
      </c>
      <c r="T13" s="60">
        <f>VLOOKUP($A13,'Return Data'!$B$7:$R$2292,13,0)</f>
        <v>5.1845999999999997</v>
      </c>
      <c r="U13" s="61">
        <f t="shared" si="8"/>
        <v>17</v>
      </c>
      <c r="V13" s="60">
        <f>VLOOKUP($A13,'Return Data'!$B$7:$R$2292,17,0)</f>
        <v>4.2866</v>
      </c>
      <c r="W13" s="61">
        <f t="shared" si="9"/>
        <v>19</v>
      </c>
      <c r="X13" s="60">
        <f>VLOOKUP($A13,'Return Data'!$B$7:$R$2292,14,0)</f>
        <v>4.2055999999999996</v>
      </c>
      <c r="Y13" s="61">
        <f t="shared" si="10"/>
        <v>18</v>
      </c>
      <c r="Z13" s="60">
        <f>VLOOKUP($A13,'Return Data'!$B$7:$R$2292,16,0)</f>
        <v>6.7632000000000003</v>
      </c>
      <c r="AA13" s="62">
        <f t="shared" si="11"/>
        <v>16</v>
      </c>
    </row>
    <row r="14" spans="1:27" x14ac:dyDescent="0.3">
      <c r="A14" s="58" t="s">
        <v>125</v>
      </c>
      <c r="B14" s="59">
        <f>VLOOKUP($A14,'Return Data'!$B$7:$R$2292,3,0)</f>
        <v>44958</v>
      </c>
      <c r="C14" s="60">
        <f>VLOOKUP($A14,'Return Data'!$B$7:$R$2292,4,0)</f>
        <v>2873.0659999999998</v>
      </c>
      <c r="D14" s="60">
        <f>VLOOKUP($A14,'Return Data'!$B$7:$R$2292,5,0)</f>
        <v>7.4004000000000003</v>
      </c>
      <c r="E14" s="61">
        <f t="shared" si="0"/>
        <v>26</v>
      </c>
      <c r="F14" s="60">
        <f>VLOOKUP($A14,'Return Data'!$B$7:$R$2292,6,0)</f>
        <v>6.5728999999999997</v>
      </c>
      <c r="G14" s="61">
        <f t="shared" si="1"/>
        <v>21</v>
      </c>
      <c r="H14" s="60">
        <f>VLOOKUP($A14,'Return Data'!$B$7:$R$2292,7,0)</f>
        <v>6.6664000000000003</v>
      </c>
      <c r="I14" s="61">
        <f t="shared" si="2"/>
        <v>14</v>
      </c>
      <c r="J14" s="60">
        <f>VLOOKUP($A14,'Return Data'!$B$7:$R$2292,8,0)</f>
        <v>6.3956999999999997</v>
      </c>
      <c r="K14" s="61">
        <f t="shared" si="3"/>
        <v>13</v>
      </c>
      <c r="L14" s="60">
        <f>VLOOKUP($A14,'Return Data'!$B$7:$R$2292,9,0)</f>
        <v>6.3239999999999998</v>
      </c>
      <c r="M14" s="61">
        <f t="shared" si="4"/>
        <v>20</v>
      </c>
      <c r="N14" s="60">
        <f>VLOOKUP($A14,'Return Data'!$B$7:$R$2292,10,0)</f>
        <v>6.6131000000000002</v>
      </c>
      <c r="O14" s="61">
        <f t="shared" si="5"/>
        <v>6</v>
      </c>
      <c r="P14" s="60">
        <f>VLOOKUP($A14,'Return Data'!$B$7:$R$2292,11,0)</f>
        <v>6.2013999999999996</v>
      </c>
      <c r="Q14" s="61">
        <f t="shared" si="6"/>
        <v>2</v>
      </c>
      <c r="R14" s="60">
        <f>VLOOKUP($A14,'Return Data'!$B$7:$R$2292,12,0)</f>
        <v>5.6223999999999998</v>
      </c>
      <c r="S14" s="61">
        <f t="shared" si="7"/>
        <v>12</v>
      </c>
      <c r="T14" s="60">
        <f>VLOOKUP($A14,'Return Data'!$B$7:$R$2292,13,0)</f>
        <v>5.1836000000000002</v>
      </c>
      <c r="U14" s="61">
        <f t="shared" si="8"/>
        <v>18</v>
      </c>
      <c r="V14" s="60">
        <f>VLOOKUP($A14,'Return Data'!$B$7:$R$2292,17,0)</f>
        <v>4.3418999999999999</v>
      </c>
      <c r="W14" s="61">
        <f t="shared" si="9"/>
        <v>5</v>
      </c>
      <c r="X14" s="60">
        <f>VLOOKUP($A14,'Return Data'!$B$7:$R$2292,14,0)</f>
        <v>4.2926000000000002</v>
      </c>
      <c r="Y14" s="61">
        <f t="shared" si="10"/>
        <v>4</v>
      </c>
      <c r="Z14" s="60">
        <f>VLOOKUP($A14,'Return Data'!$B$7:$R$2292,16,0)</f>
        <v>6.7286000000000001</v>
      </c>
      <c r="AA14" s="62">
        <f t="shared" si="11"/>
        <v>24</v>
      </c>
    </row>
    <row r="15" spans="1:27" x14ac:dyDescent="0.3">
      <c r="A15" s="58" t="s">
        <v>127</v>
      </c>
      <c r="B15" s="59">
        <f>VLOOKUP($A15,'Return Data'!$B$7:$R$2292,3,0)</f>
        <v>44958</v>
      </c>
      <c r="C15" s="60">
        <f>VLOOKUP($A15,'Return Data'!$B$7:$R$2292,4,0)</f>
        <v>3345.1032</v>
      </c>
      <c r="D15" s="60">
        <f>VLOOKUP($A15,'Return Data'!$B$7:$R$2292,5,0)</f>
        <v>8.6700999999999997</v>
      </c>
      <c r="E15" s="61">
        <f t="shared" si="0"/>
        <v>2</v>
      </c>
      <c r="F15" s="60">
        <f>VLOOKUP($A15,'Return Data'!$B$7:$R$2292,6,0)</f>
        <v>6.5397999999999996</v>
      </c>
      <c r="G15" s="61">
        <f t="shared" si="1"/>
        <v>23</v>
      </c>
      <c r="H15" s="60">
        <f>VLOOKUP($A15,'Return Data'!$B$7:$R$2292,7,0)</f>
        <v>6.649</v>
      </c>
      <c r="I15" s="61">
        <f t="shared" si="2"/>
        <v>18</v>
      </c>
      <c r="J15" s="60">
        <f>VLOOKUP($A15,'Return Data'!$B$7:$R$2292,8,0)</f>
        <v>6.3852000000000002</v>
      </c>
      <c r="K15" s="61">
        <f t="shared" si="3"/>
        <v>17</v>
      </c>
      <c r="L15" s="60">
        <f>VLOOKUP($A15,'Return Data'!$B$7:$R$2292,9,0)</f>
        <v>6.3628</v>
      </c>
      <c r="M15" s="61">
        <f t="shared" si="4"/>
        <v>11</v>
      </c>
      <c r="N15" s="60">
        <f>VLOOKUP($A15,'Return Data'!$B$7:$R$2292,10,0)</f>
        <v>6.5613000000000001</v>
      </c>
      <c r="O15" s="61">
        <f t="shared" si="5"/>
        <v>16</v>
      </c>
      <c r="P15" s="60">
        <f>VLOOKUP($A15,'Return Data'!$B$7:$R$2292,11,0)</f>
        <v>6.1733000000000002</v>
      </c>
      <c r="Q15" s="61">
        <f t="shared" si="6"/>
        <v>9</v>
      </c>
      <c r="R15" s="60">
        <f>VLOOKUP($A15,'Return Data'!$B$7:$R$2292,12,0)</f>
        <v>5.6116999999999999</v>
      </c>
      <c r="S15" s="61">
        <f t="shared" si="7"/>
        <v>14</v>
      </c>
      <c r="T15" s="60">
        <f>VLOOKUP($A15,'Return Data'!$B$7:$R$2292,13,0)</f>
        <v>5.1855000000000002</v>
      </c>
      <c r="U15" s="61">
        <f t="shared" si="8"/>
        <v>16</v>
      </c>
      <c r="V15" s="60">
        <f>VLOOKUP($A15,'Return Data'!$B$7:$R$2292,17,0)</f>
        <v>4.2869999999999999</v>
      </c>
      <c r="W15" s="61">
        <f t="shared" si="9"/>
        <v>18</v>
      </c>
      <c r="X15" s="60">
        <f>VLOOKUP($A15,'Return Data'!$B$7:$R$2292,14,0)</f>
        <v>4.2534999999999998</v>
      </c>
      <c r="Y15" s="61">
        <f t="shared" si="10"/>
        <v>9</v>
      </c>
      <c r="Z15" s="60">
        <f>VLOOKUP($A15,'Return Data'!$B$7:$R$2292,16,0)</f>
        <v>6.8771000000000004</v>
      </c>
      <c r="AA15" s="62">
        <f t="shared" si="11"/>
        <v>2</v>
      </c>
    </row>
    <row r="16" spans="1:27" x14ac:dyDescent="0.3">
      <c r="A16" s="58" t="s">
        <v>128</v>
      </c>
      <c r="B16" s="59">
        <f>VLOOKUP($A16,'Return Data'!$B$7:$R$2292,3,0)</f>
        <v>44958</v>
      </c>
      <c r="C16" s="60">
        <f>VLOOKUP($A16,'Return Data'!$B$7:$R$2292,4,0)</f>
        <v>4374.1710999999996</v>
      </c>
      <c r="D16" s="60">
        <f>VLOOKUP($A16,'Return Data'!$B$7:$R$2292,5,0)</f>
        <v>8.0608000000000004</v>
      </c>
      <c r="E16" s="61">
        <f t="shared" si="0"/>
        <v>11</v>
      </c>
      <c r="F16" s="60">
        <f>VLOOKUP($A16,'Return Data'!$B$7:$R$2292,6,0)</f>
        <v>6.7134999999999998</v>
      </c>
      <c r="G16" s="61">
        <f t="shared" si="1"/>
        <v>8</v>
      </c>
      <c r="H16" s="60">
        <f>VLOOKUP($A16,'Return Data'!$B$7:$R$2292,7,0)</f>
        <v>6.6694000000000004</v>
      </c>
      <c r="I16" s="61">
        <f t="shared" si="2"/>
        <v>12</v>
      </c>
      <c r="J16" s="60">
        <f>VLOOKUP($A16,'Return Data'!$B$7:$R$2292,8,0)</f>
        <v>6.3136999999999999</v>
      </c>
      <c r="K16" s="61">
        <f t="shared" si="3"/>
        <v>26</v>
      </c>
      <c r="L16" s="60">
        <f>VLOOKUP($A16,'Return Data'!$B$7:$R$2292,9,0)</f>
        <v>6.3468</v>
      </c>
      <c r="M16" s="61">
        <f t="shared" si="4"/>
        <v>14</v>
      </c>
      <c r="N16" s="60">
        <f>VLOOKUP($A16,'Return Data'!$B$7:$R$2292,10,0)</f>
        <v>6.5738000000000003</v>
      </c>
      <c r="O16" s="61">
        <f t="shared" si="5"/>
        <v>13</v>
      </c>
      <c r="P16" s="60">
        <f>VLOOKUP($A16,'Return Data'!$B$7:$R$2292,11,0)</f>
        <v>6.101</v>
      </c>
      <c r="Q16" s="61">
        <f t="shared" si="6"/>
        <v>24</v>
      </c>
      <c r="R16" s="60">
        <f>VLOOKUP($A16,'Return Data'!$B$7:$R$2292,12,0)</f>
        <v>5.5677000000000003</v>
      </c>
      <c r="S16" s="61">
        <f t="shared" si="7"/>
        <v>24</v>
      </c>
      <c r="T16" s="60">
        <f>VLOOKUP($A16,'Return Data'!$B$7:$R$2292,13,0)</f>
        <v>5.1546000000000003</v>
      </c>
      <c r="U16" s="61">
        <f t="shared" si="8"/>
        <v>24</v>
      </c>
      <c r="V16" s="60">
        <f>VLOOKUP($A16,'Return Data'!$B$7:$R$2292,17,0)</f>
        <v>4.2521000000000004</v>
      </c>
      <c r="W16" s="61">
        <f t="shared" si="9"/>
        <v>27</v>
      </c>
      <c r="X16" s="60">
        <f>VLOOKUP($A16,'Return Data'!$B$7:$R$2292,14,0)</f>
        <v>4.1695000000000002</v>
      </c>
      <c r="Y16" s="61">
        <f t="shared" si="10"/>
        <v>21</v>
      </c>
      <c r="Z16" s="60">
        <f>VLOOKUP($A16,'Return Data'!$B$7:$R$2292,16,0)</f>
        <v>6.7369000000000003</v>
      </c>
      <c r="AA16" s="62">
        <f t="shared" si="11"/>
        <v>20</v>
      </c>
    </row>
    <row r="17" spans="1:27" x14ac:dyDescent="0.3">
      <c r="A17" s="58" t="s">
        <v>2036</v>
      </c>
      <c r="B17" s="59">
        <f>VLOOKUP($A17,'Return Data'!$B$7:$R$2292,3,0)</f>
        <v>44958</v>
      </c>
      <c r="C17" s="60">
        <f>VLOOKUP($A17,'Return Data'!$B$7:$R$2292,4,0)</f>
        <v>2217.0722000000001</v>
      </c>
      <c r="D17" s="60">
        <f>VLOOKUP($A17,'Return Data'!$B$7:$R$2292,5,0)</f>
        <v>8.0406999999999993</v>
      </c>
      <c r="E17" s="61">
        <f t="shared" si="0"/>
        <v>12</v>
      </c>
      <c r="F17" s="60">
        <f>VLOOKUP($A17,'Return Data'!$B$7:$R$2292,6,0)</f>
        <v>6.6817000000000002</v>
      </c>
      <c r="G17" s="61">
        <f t="shared" si="1"/>
        <v>9</v>
      </c>
      <c r="H17" s="60">
        <f>VLOOKUP($A17,'Return Data'!$B$7:$R$2292,7,0)</f>
        <v>6.6542000000000003</v>
      </c>
      <c r="I17" s="61">
        <f t="shared" si="2"/>
        <v>16</v>
      </c>
      <c r="J17" s="60">
        <f>VLOOKUP($A17,'Return Data'!$B$7:$R$2292,8,0)</f>
        <v>6.3974000000000002</v>
      </c>
      <c r="K17" s="61">
        <f t="shared" si="3"/>
        <v>12</v>
      </c>
      <c r="L17" s="60">
        <f>VLOOKUP($A17,'Return Data'!$B$7:$R$2292,9,0)</f>
        <v>6.4339000000000004</v>
      </c>
      <c r="M17" s="61">
        <f t="shared" si="4"/>
        <v>3</v>
      </c>
      <c r="N17" s="60">
        <f>VLOOKUP($A17,'Return Data'!$B$7:$R$2292,10,0)</f>
        <v>6.5949</v>
      </c>
      <c r="O17" s="61">
        <f t="shared" si="5"/>
        <v>8</v>
      </c>
      <c r="P17" s="60">
        <f>VLOOKUP($A17,'Return Data'!$B$7:$R$2292,11,0)</f>
        <v>6.1646000000000001</v>
      </c>
      <c r="Q17" s="61">
        <f t="shared" si="6"/>
        <v>10</v>
      </c>
      <c r="R17" s="60">
        <f>VLOOKUP($A17,'Return Data'!$B$7:$R$2292,12,0)</f>
        <v>5.6440999999999999</v>
      </c>
      <c r="S17" s="61">
        <f t="shared" si="7"/>
        <v>9</v>
      </c>
      <c r="T17" s="60">
        <f>VLOOKUP($A17,'Return Data'!$B$7:$R$2292,13,0)</f>
        <v>5.2053000000000003</v>
      </c>
      <c r="U17" s="61">
        <f t="shared" si="8"/>
        <v>11</v>
      </c>
      <c r="V17" s="60">
        <f>VLOOKUP($A17,'Return Data'!$B$7:$R$2292,17,0)</f>
        <v>4.3006000000000002</v>
      </c>
      <c r="W17" s="61">
        <f t="shared" si="9"/>
        <v>16</v>
      </c>
      <c r="X17" s="60">
        <f>VLOOKUP($A17,'Return Data'!$B$7:$R$2292,14,0)</f>
        <v>4.1673</v>
      </c>
      <c r="Y17" s="61">
        <f t="shared" si="10"/>
        <v>22</v>
      </c>
      <c r="Z17" s="60">
        <f>VLOOKUP($A17,'Return Data'!$B$7:$R$2292,16,0)</f>
        <v>6.7614999999999998</v>
      </c>
      <c r="AA17" s="62">
        <f t="shared" si="11"/>
        <v>18</v>
      </c>
    </row>
    <row r="18" spans="1:27" x14ac:dyDescent="0.3">
      <c r="A18" s="58" t="s">
        <v>130</v>
      </c>
      <c r="B18" s="59">
        <f>VLOOKUP($A18,'Return Data'!$B$7:$R$2292,3,0)</f>
        <v>44958</v>
      </c>
      <c r="C18" s="60">
        <f>VLOOKUP($A18,'Return Data'!$B$7:$R$2292,4,0)</f>
        <v>329.4599</v>
      </c>
      <c r="D18" s="60">
        <f>VLOOKUP($A18,'Return Data'!$B$7:$R$2292,5,0)</f>
        <v>8.0006000000000004</v>
      </c>
      <c r="E18" s="61">
        <f t="shared" si="0"/>
        <v>14</v>
      </c>
      <c r="F18" s="60">
        <f>VLOOKUP($A18,'Return Data'!$B$7:$R$2292,6,0)</f>
        <v>6.5251999999999999</v>
      </c>
      <c r="G18" s="61">
        <f t="shared" si="1"/>
        <v>25</v>
      </c>
      <c r="H18" s="60">
        <f>VLOOKUP($A18,'Return Data'!$B$7:$R$2292,7,0)</f>
        <v>6.6144999999999996</v>
      </c>
      <c r="I18" s="61">
        <f t="shared" si="2"/>
        <v>26</v>
      </c>
      <c r="J18" s="60">
        <f>VLOOKUP($A18,'Return Data'!$B$7:$R$2292,8,0)</f>
        <v>6.2976000000000001</v>
      </c>
      <c r="K18" s="61">
        <f t="shared" si="3"/>
        <v>28</v>
      </c>
      <c r="L18" s="60">
        <f>VLOOKUP($A18,'Return Data'!$B$7:$R$2292,9,0)</f>
        <v>6.3449999999999998</v>
      </c>
      <c r="M18" s="61">
        <f t="shared" si="4"/>
        <v>15</v>
      </c>
      <c r="N18" s="60">
        <f>VLOOKUP($A18,'Return Data'!$B$7:$R$2292,10,0)</f>
        <v>6.5170000000000003</v>
      </c>
      <c r="O18" s="61">
        <f t="shared" si="5"/>
        <v>24</v>
      </c>
      <c r="P18" s="60">
        <f>VLOOKUP($A18,'Return Data'!$B$7:$R$2292,11,0)</f>
        <v>6.0727000000000002</v>
      </c>
      <c r="Q18" s="61">
        <f t="shared" si="6"/>
        <v>26</v>
      </c>
      <c r="R18" s="60">
        <f>VLOOKUP($A18,'Return Data'!$B$7:$R$2292,12,0)</f>
        <v>5.5401999999999996</v>
      </c>
      <c r="S18" s="61">
        <f t="shared" si="7"/>
        <v>27</v>
      </c>
      <c r="T18" s="60">
        <f>VLOOKUP($A18,'Return Data'!$B$7:$R$2292,13,0)</f>
        <v>5.1262999999999996</v>
      </c>
      <c r="U18" s="61">
        <f t="shared" si="8"/>
        <v>28</v>
      </c>
      <c r="V18" s="60">
        <f>VLOOKUP($A18,'Return Data'!$B$7:$R$2292,17,0)</f>
        <v>4.2546999999999997</v>
      </c>
      <c r="W18" s="61">
        <f t="shared" si="9"/>
        <v>26</v>
      </c>
      <c r="X18" s="60">
        <f>VLOOKUP($A18,'Return Data'!$B$7:$R$2292,14,0)</f>
        <v>4.2329999999999997</v>
      </c>
      <c r="Y18" s="61">
        <f t="shared" si="10"/>
        <v>15</v>
      </c>
      <c r="Z18" s="60">
        <f>VLOOKUP($A18,'Return Data'!$B$7:$R$2292,16,0)</f>
        <v>6.7835000000000001</v>
      </c>
      <c r="AA18" s="62">
        <f t="shared" si="11"/>
        <v>12</v>
      </c>
    </row>
    <row r="19" spans="1:27" x14ac:dyDescent="0.3">
      <c r="A19" s="58" t="s">
        <v>131</v>
      </c>
      <c r="B19" s="59">
        <f>VLOOKUP($A19,'Return Data'!$B$7:$R$2292,3,0)</f>
        <v>44958</v>
      </c>
      <c r="C19" s="60">
        <f>VLOOKUP($A19,'Return Data'!$B$7:$R$2292,4,0)</f>
        <v>2395.6525999999999</v>
      </c>
      <c r="D19" s="60">
        <f>VLOOKUP($A19,'Return Data'!$B$7:$R$2292,5,0)</f>
        <v>7.0846</v>
      </c>
      <c r="E19" s="61">
        <f t="shared" si="0"/>
        <v>30</v>
      </c>
      <c r="F19" s="60">
        <f>VLOOKUP($A19,'Return Data'!$B$7:$R$2292,6,0)</f>
        <v>6.5270000000000001</v>
      </c>
      <c r="G19" s="61">
        <f t="shared" si="1"/>
        <v>24</v>
      </c>
      <c r="H19" s="60">
        <f>VLOOKUP($A19,'Return Data'!$B$7:$R$2292,7,0)</f>
        <v>6.5898000000000003</v>
      </c>
      <c r="I19" s="61">
        <f t="shared" si="2"/>
        <v>29</v>
      </c>
      <c r="J19" s="60">
        <f>VLOOKUP($A19,'Return Data'!$B$7:$R$2292,8,0)</f>
        <v>6.4256000000000002</v>
      </c>
      <c r="K19" s="61">
        <f t="shared" si="3"/>
        <v>9</v>
      </c>
      <c r="L19" s="60">
        <f>VLOOKUP($A19,'Return Data'!$B$7:$R$2292,9,0)</f>
        <v>6.2873000000000001</v>
      </c>
      <c r="M19" s="61">
        <f t="shared" si="4"/>
        <v>28</v>
      </c>
      <c r="N19" s="60">
        <f>VLOOKUP($A19,'Return Data'!$B$7:$R$2292,10,0)</f>
        <v>6.5118</v>
      </c>
      <c r="O19" s="61">
        <f t="shared" si="5"/>
        <v>25</v>
      </c>
      <c r="P19" s="60">
        <f>VLOOKUP($A19,'Return Data'!$B$7:$R$2292,11,0)</f>
        <v>6.1349999999999998</v>
      </c>
      <c r="Q19" s="61">
        <f t="shared" si="6"/>
        <v>15</v>
      </c>
      <c r="R19" s="60">
        <f>VLOOKUP($A19,'Return Data'!$B$7:$R$2292,12,0)</f>
        <v>5.5975000000000001</v>
      </c>
      <c r="S19" s="61">
        <f t="shared" si="7"/>
        <v>20</v>
      </c>
      <c r="T19" s="60">
        <f>VLOOKUP($A19,'Return Data'!$B$7:$R$2292,13,0)</f>
        <v>5.1859000000000002</v>
      </c>
      <c r="U19" s="61">
        <f t="shared" si="8"/>
        <v>15</v>
      </c>
      <c r="V19" s="60">
        <f>VLOOKUP($A19,'Return Data'!$B$7:$R$2292,17,0)</f>
        <v>4.3220999999999998</v>
      </c>
      <c r="W19" s="61">
        <f t="shared" si="9"/>
        <v>6</v>
      </c>
      <c r="X19" s="60">
        <f>VLOOKUP($A19,'Return Data'!$B$7:$R$2292,14,0)</f>
        <v>4.3358999999999996</v>
      </c>
      <c r="Y19" s="61">
        <f t="shared" si="10"/>
        <v>2</v>
      </c>
      <c r="Z19" s="60">
        <f>VLOOKUP($A19,'Return Data'!$B$7:$R$2292,16,0)</f>
        <v>6.8048000000000002</v>
      </c>
      <c r="AA19" s="62">
        <f t="shared" si="11"/>
        <v>9</v>
      </c>
    </row>
    <row r="20" spans="1:27" x14ac:dyDescent="0.3">
      <c r="A20" s="58" t="s">
        <v>132</v>
      </c>
      <c r="B20" s="59">
        <f>VLOOKUP($A20,'Return Data'!$B$7:$R$2292,3,0)</f>
        <v>44958</v>
      </c>
      <c r="C20" s="60">
        <f>VLOOKUP($A20,'Return Data'!$B$7:$R$2292,4,0)</f>
        <v>2688.2013000000002</v>
      </c>
      <c r="D20" s="60">
        <f>VLOOKUP($A20,'Return Data'!$B$7:$R$2292,5,0)</f>
        <v>7.3906000000000001</v>
      </c>
      <c r="E20" s="61">
        <f t="shared" si="0"/>
        <v>27</v>
      </c>
      <c r="F20" s="60">
        <f>VLOOKUP($A20,'Return Data'!$B$7:$R$2292,6,0)</f>
        <v>6.5552999999999999</v>
      </c>
      <c r="G20" s="61">
        <f t="shared" si="1"/>
        <v>22</v>
      </c>
      <c r="H20" s="60">
        <f>VLOOKUP($A20,'Return Data'!$B$7:$R$2292,7,0)</f>
        <v>6.6173000000000002</v>
      </c>
      <c r="I20" s="61">
        <f t="shared" si="2"/>
        <v>25</v>
      </c>
      <c r="J20" s="60">
        <f>VLOOKUP($A20,'Return Data'!$B$7:$R$2292,8,0)</f>
        <v>6.3895</v>
      </c>
      <c r="K20" s="61">
        <f t="shared" si="3"/>
        <v>16</v>
      </c>
      <c r="L20" s="60">
        <f>VLOOKUP($A20,'Return Data'!$B$7:$R$2292,9,0)</f>
        <v>6.3449999999999998</v>
      </c>
      <c r="M20" s="61">
        <f t="shared" si="4"/>
        <v>15</v>
      </c>
      <c r="N20" s="60">
        <f>VLOOKUP($A20,'Return Data'!$B$7:$R$2292,10,0)</f>
        <v>6.5205000000000002</v>
      </c>
      <c r="O20" s="61">
        <f t="shared" si="5"/>
        <v>23</v>
      </c>
      <c r="P20" s="60">
        <f>VLOOKUP($A20,'Return Data'!$B$7:$R$2292,11,0)</f>
        <v>6.1111000000000004</v>
      </c>
      <c r="Q20" s="61">
        <f t="shared" si="6"/>
        <v>20</v>
      </c>
      <c r="R20" s="60">
        <f>VLOOKUP($A20,'Return Data'!$B$7:$R$2292,12,0)</f>
        <v>5.6021000000000001</v>
      </c>
      <c r="S20" s="61">
        <f t="shared" si="7"/>
        <v>17</v>
      </c>
      <c r="T20" s="60">
        <f>VLOOKUP($A20,'Return Data'!$B$7:$R$2292,13,0)</f>
        <v>5.1776999999999997</v>
      </c>
      <c r="U20" s="61">
        <f t="shared" si="8"/>
        <v>21</v>
      </c>
      <c r="V20" s="60">
        <f>VLOOKUP($A20,'Return Data'!$B$7:$R$2292,17,0)</f>
        <v>4.2565999999999997</v>
      </c>
      <c r="W20" s="61">
        <f t="shared" si="9"/>
        <v>25</v>
      </c>
      <c r="X20" s="60">
        <f>VLOOKUP($A20,'Return Data'!$B$7:$R$2292,14,0)</f>
        <v>4.1361999999999997</v>
      </c>
      <c r="Y20" s="61">
        <f t="shared" si="10"/>
        <v>25</v>
      </c>
      <c r="Z20" s="60">
        <f>VLOOKUP($A20,'Return Data'!$B$7:$R$2292,16,0)</f>
        <v>6.7037000000000004</v>
      </c>
      <c r="AA20" s="62">
        <f t="shared" si="11"/>
        <v>25</v>
      </c>
    </row>
    <row r="21" spans="1:27" x14ac:dyDescent="0.3">
      <c r="A21" s="58" t="s">
        <v>133</v>
      </c>
      <c r="B21" s="59">
        <f>VLOOKUP($A21,'Return Data'!$B$7:$R$2292,3,0)</f>
        <v>44958</v>
      </c>
      <c r="C21" s="60">
        <f>VLOOKUP($A21,'Return Data'!$B$7:$R$2292,4,0)</f>
        <v>1714.4097999999999</v>
      </c>
      <c r="D21" s="60">
        <f>VLOOKUP($A21,'Return Data'!$B$7:$R$2292,5,0)</f>
        <v>7.4189999999999996</v>
      </c>
      <c r="E21" s="61">
        <f t="shared" si="0"/>
        <v>25</v>
      </c>
      <c r="F21" s="60">
        <f>VLOOKUP($A21,'Return Data'!$B$7:$R$2292,6,0)</f>
        <v>6.6383000000000001</v>
      </c>
      <c r="G21" s="61">
        <f t="shared" si="1"/>
        <v>19</v>
      </c>
      <c r="H21" s="60">
        <f>VLOOKUP($A21,'Return Data'!$B$7:$R$2292,7,0)</f>
        <v>6.6254</v>
      </c>
      <c r="I21" s="61">
        <f t="shared" si="2"/>
        <v>22</v>
      </c>
      <c r="J21" s="60">
        <f>VLOOKUP($A21,'Return Data'!$B$7:$R$2292,8,0)</f>
        <v>6.4359000000000002</v>
      </c>
      <c r="K21" s="61">
        <f t="shared" si="3"/>
        <v>5</v>
      </c>
      <c r="L21" s="60">
        <f>VLOOKUP($A21,'Return Data'!$B$7:$R$2292,9,0)</f>
        <v>6.3446999999999996</v>
      </c>
      <c r="M21" s="61">
        <f t="shared" si="4"/>
        <v>17</v>
      </c>
      <c r="N21" s="60">
        <f>VLOOKUP($A21,'Return Data'!$B$7:$R$2292,10,0)</f>
        <v>6.4892000000000003</v>
      </c>
      <c r="O21" s="61">
        <f t="shared" si="5"/>
        <v>26</v>
      </c>
      <c r="P21" s="60">
        <f>VLOOKUP($A21,'Return Data'!$B$7:$R$2292,11,0)</f>
        <v>6.0225</v>
      </c>
      <c r="Q21" s="61">
        <f t="shared" si="6"/>
        <v>28</v>
      </c>
      <c r="R21" s="60">
        <f>VLOOKUP($A21,'Return Data'!$B$7:$R$2292,12,0)</f>
        <v>5.4923000000000002</v>
      </c>
      <c r="S21" s="61">
        <f t="shared" si="7"/>
        <v>30</v>
      </c>
      <c r="T21" s="60">
        <f>VLOOKUP($A21,'Return Data'!$B$7:$R$2292,13,0)</f>
        <v>5.0579999999999998</v>
      </c>
      <c r="U21" s="61">
        <f t="shared" si="8"/>
        <v>29</v>
      </c>
      <c r="V21" s="60">
        <f>VLOOKUP($A21,'Return Data'!$B$7:$R$2292,17,0)</f>
        <v>4.0709</v>
      </c>
      <c r="W21" s="61">
        <f t="shared" si="9"/>
        <v>31</v>
      </c>
      <c r="X21" s="60">
        <f>VLOOKUP($A21,'Return Data'!$B$7:$R$2292,14,0)</f>
        <v>3.8157000000000001</v>
      </c>
      <c r="Y21" s="61">
        <f t="shared" si="10"/>
        <v>32</v>
      </c>
      <c r="Z21" s="60">
        <f>VLOOKUP($A21,'Return Data'!$B$7:$R$2292,16,0)</f>
        <v>6.0152000000000001</v>
      </c>
      <c r="AA21" s="62">
        <f t="shared" si="11"/>
        <v>29</v>
      </c>
    </row>
    <row r="22" spans="1:27" x14ac:dyDescent="0.3">
      <c r="A22" s="58" t="s">
        <v>134</v>
      </c>
      <c r="B22" s="59">
        <f>VLOOKUP($A22,'Return Data'!$B$7:$R$2292,3,0)</f>
        <v>44958</v>
      </c>
      <c r="C22" s="60">
        <f>VLOOKUP($A22,'Return Data'!$B$7:$R$2292,4,0)</f>
        <v>2160.6622000000002</v>
      </c>
      <c r="D22" s="60">
        <f>VLOOKUP($A22,'Return Data'!$B$7:$R$2292,5,0)</f>
        <v>7.6085000000000003</v>
      </c>
      <c r="E22" s="61">
        <f t="shared" si="0"/>
        <v>22</v>
      </c>
      <c r="F22" s="60">
        <f>VLOOKUP($A22,'Return Data'!$B$7:$R$2292,6,0)</f>
        <v>6.6109999999999998</v>
      </c>
      <c r="G22" s="61">
        <f t="shared" si="1"/>
        <v>20</v>
      </c>
      <c r="H22" s="60">
        <f>VLOOKUP($A22,'Return Data'!$B$7:$R$2292,7,0)</f>
        <v>6.5747999999999998</v>
      </c>
      <c r="I22" s="61">
        <f t="shared" si="2"/>
        <v>30</v>
      </c>
      <c r="J22" s="60">
        <f>VLOOKUP($A22,'Return Data'!$B$7:$R$2292,8,0)</f>
        <v>6.2420999999999998</v>
      </c>
      <c r="K22" s="61">
        <f t="shared" si="3"/>
        <v>29</v>
      </c>
      <c r="L22" s="60">
        <f>VLOOKUP($A22,'Return Data'!$B$7:$R$2292,9,0)</f>
        <v>6.2201000000000004</v>
      </c>
      <c r="M22" s="61">
        <f t="shared" si="4"/>
        <v>29</v>
      </c>
      <c r="N22" s="60">
        <f>VLOOKUP($A22,'Return Data'!$B$7:$R$2292,10,0)</f>
        <v>6.3727</v>
      </c>
      <c r="O22" s="61">
        <f t="shared" si="5"/>
        <v>31</v>
      </c>
      <c r="P22" s="60">
        <f>VLOOKUP($A22,'Return Data'!$B$7:$R$2292,11,0)</f>
        <v>5.9695999999999998</v>
      </c>
      <c r="Q22" s="61">
        <f t="shared" si="6"/>
        <v>30</v>
      </c>
      <c r="R22" s="60">
        <f>VLOOKUP($A22,'Return Data'!$B$7:$R$2292,12,0)</f>
        <v>5.4316000000000004</v>
      </c>
      <c r="S22" s="61">
        <f t="shared" si="7"/>
        <v>31</v>
      </c>
      <c r="T22" s="60">
        <f>VLOOKUP($A22,'Return Data'!$B$7:$R$2292,13,0)</f>
        <v>4.9711999999999996</v>
      </c>
      <c r="U22" s="61">
        <f t="shared" si="8"/>
        <v>31</v>
      </c>
      <c r="V22" s="60">
        <f>VLOOKUP($A22,'Return Data'!$B$7:$R$2292,17,0)</f>
        <v>4.0472999999999999</v>
      </c>
      <c r="W22" s="61">
        <f t="shared" si="9"/>
        <v>33</v>
      </c>
      <c r="X22" s="60">
        <f>VLOOKUP($A22,'Return Data'!$B$7:$R$2292,14,0)</f>
        <v>3.9878999999999998</v>
      </c>
      <c r="Y22" s="61">
        <f t="shared" si="10"/>
        <v>29</v>
      </c>
      <c r="Z22" s="60">
        <f>VLOOKUP($A22,'Return Data'!$B$7:$R$2292,16,0)</f>
        <v>6.7539999999999996</v>
      </c>
      <c r="AA22" s="62">
        <f t="shared" si="11"/>
        <v>19</v>
      </c>
    </row>
    <row r="23" spans="1:27" x14ac:dyDescent="0.3">
      <c r="A23" s="58" t="s">
        <v>139</v>
      </c>
      <c r="B23" s="59">
        <f>VLOOKUP($A23,'Return Data'!$B$7:$R$2292,3,0)</f>
        <v>44958</v>
      </c>
      <c r="C23" s="60">
        <f>VLOOKUP($A23,'Return Data'!$B$7:$R$2292,4,0)</f>
        <v>3056.3937000000001</v>
      </c>
      <c r="D23" s="60">
        <f>VLOOKUP($A23,'Return Data'!$B$7:$R$2292,5,0)</f>
        <v>7.88</v>
      </c>
      <c r="E23" s="61">
        <f t="shared" si="0"/>
        <v>16</v>
      </c>
      <c r="F23" s="60">
        <f>VLOOKUP($A23,'Return Data'!$B$7:$R$2292,6,0)</f>
        <v>6.9443999999999999</v>
      </c>
      <c r="G23" s="61">
        <f t="shared" si="1"/>
        <v>1</v>
      </c>
      <c r="H23" s="60">
        <f>VLOOKUP($A23,'Return Data'!$B$7:$R$2292,7,0)</f>
        <v>6.7857000000000003</v>
      </c>
      <c r="I23" s="61">
        <f t="shared" si="2"/>
        <v>4</v>
      </c>
      <c r="J23" s="60">
        <f>VLOOKUP($A23,'Return Data'!$B$7:$R$2292,8,0)</f>
        <v>6.4457000000000004</v>
      </c>
      <c r="K23" s="61">
        <f t="shared" si="3"/>
        <v>3</v>
      </c>
      <c r="L23" s="60">
        <f>VLOOKUP($A23,'Return Data'!$B$7:$R$2292,9,0)</f>
        <v>6.3365999999999998</v>
      </c>
      <c r="M23" s="61">
        <f t="shared" si="4"/>
        <v>18</v>
      </c>
      <c r="N23" s="60">
        <f>VLOOKUP($A23,'Return Data'!$B$7:$R$2292,10,0)</f>
        <v>6.5610999999999997</v>
      </c>
      <c r="O23" s="61">
        <f t="shared" si="5"/>
        <v>17</v>
      </c>
      <c r="P23" s="60">
        <f>VLOOKUP($A23,'Return Data'!$B$7:$R$2292,11,0)</f>
        <v>6.1189</v>
      </c>
      <c r="Q23" s="61">
        <f t="shared" si="6"/>
        <v>17</v>
      </c>
      <c r="R23" s="60">
        <f>VLOOKUP($A23,'Return Data'!$B$7:$R$2292,12,0)</f>
        <v>5.5983000000000001</v>
      </c>
      <c r="S23" s="61">
        <f t="shared" si="7"/>
        <v>18</v>
      </c>
      <c r="T23" s="60">
        <f>VLOOKUP($A23,'Return Data'!$B$7:$R$2292,13,0)</f>
        <v>5.1768999999999998</v>
      </c>
      <c r="U23" s="61">
        <f t="shared" si="8"/>
        <v>22</v>
      </c>
      <c r="V23" s="60">
        <f>VLOOKUP($A23,'Return Data'!$B$7:$R$2292,17,0)</f>
        <v>4.2668999999999997</v>
      </c>
      <c r="W23" s="61">
        <f t="shared" si="9"/>
        <v>22</v>
      </c>
      <c r="X23" s="60">
        <f>VLOOKUP($A23,'Return Data'!$B$7:$R$2292,14,0)</f>
        <v>4.1649000000000003</v>
      </c>
      <c r="Y23" s="61">
        <f t="shared" si="10"/>
        <v>23</v>
      </c>
      <c r="Z23" s="60">
        <f>VLOOKUP($A23,'Return Data'!$B$7:$R$2292,16,0)</f>
        <v>6.7615999999999996</v>
      </c>
      <c r="AA23" s="62">
        <f t="shared" si="11"/>
        <v>17</v>
      </c>
    </row>
    <row r="24" spans="1:27" x14ac:dyDescent="0.3">
      <c r="A24" s="58" t="s">
        <v>140</v>
      </c>
      <c r="B24" s="59">
        <f>VLOOKUP($A24,'Return Data'!$B$7:$R$2292,3,0)</f>
        <v>44958</v>
      </c>
      <c r="C24" s="60">
        <f>VLOOKUP($A24,'Return Data'!$B$7:$R$2292,4,0)</f>
        <v>1165.0589</v>
      </c>
      <c r="D24" s="60">
        <f>VLOOKUP($A24,'Return Data'!$B$7:$R$2292,5,0)</f>
        <v>8.5172000000000008</v>
      </c>
      <c r="E24" s="61">
        <f t="shared" si="0"/>
        <v>5</v>
      </c>
      <c r="F24" s="60">
        <f>VLOOKUP($A24,'Return Data'!$B$7:$R$2292,6,0)</f>
        <v>6.6505999999999998</v>
      </c>
      <c r="G24" s="61">
        <f t="shared" si="1"/>
        <v>15</v>
      </c>
      <c r="H24" s="60">
        <f>VLOOKUP($A24,'Return Data'!$B$7:$R$2292,7,0)</f>
        <v>6.6429999999999998</v>
      </c>
      <c r="I24" s="61">
        <f t="shared" si="2"/>
        <v>19</v>
      </c>
      <c r="J24" s="60">
        <f>VLOOKUP($A24,'Return Data'!$B$7:$R$2292,8,0)</f>
        <v>6.2130000000000001</v>
      </c>
      <c r="K24" s="61">
        <f t="shared" si="3"/>
        <v>30</v>
      </c>
      <c r="L24" s="60">
        <f>VLOOKUP($A24,'Return Data'!$B$7:$R$2292,9,0)</f>
        <v>6.2133000000000003</v>
      </c>
      <c r="M24" s="61">
        <f t="shared" si="4"/>
        <v>30</v>
      </c>
      <c r="N24" s="60">
        <f>VLOOKUP($A24,'Return Data'!$B$7:$R$2292,10,0)</f>
        <v>6.2523</v>
      </c>
      <c r="O24" s="61">
        <f t="shared" si="5"/>
        <v>33</v>
      </c>
      <c r="P24" s="60">
        <f>VLOOKUP($A24,'Return Data'!$B$7:$R$2292,11,0)</f>
        <v>5.9333</v>
      </c>
      <c r="Q24" s="61">
        <f t="shared" si="6"/>
        <v>31</v>
      </c>
      <c r="R24" s="60">
        <f>VLOOKUP($A24,'Return Data'!$B$7:$R$2292,12,0)</f>
        <v>5.4953000000000003</v>
      </c>
      <c r="S24" s="61">
        <f t="shared" si="7"/>
        <v>29</v>
      </c>
      <c r="T24" s="60">
        <f>VLOOKUP($A24,'Return Data'!$B$7:$R$2292,13,0)</f>
        <v>5.0552000000000001</v>
      </c>
      <c r="U24" s="61">
        <f t="shared" si="8"/>
        <v>30</v>
      </c>
      <c r="V24" s="60">
        <f>VLOOKUP($A24,'Return Data'!$B$7:$R$2292,17,0)</f>
        <v>4.1079999999999997</v>
      </c>
      <c r="W24" s="61">
        <f t="shared" si="9"/>
        <v>29</v>
      </c>
      <c r="X24" s="60"/>
      <c r="Y24" s="61"/>
      <c r="Z24" s="60">
        <f>VLOOKUP($A24,'Return Data'!$B$7:$R$2292,16,0)</f>
        <v>4.1241000000000003</v>
      </c>
      <c r="AA24" s="62">
        <f t="shared" si="11"/>
        <v>35</v>
      </c>
    </row>
    <row r="25" spans="1:27" x14ac:dyDescent="0.3">
      <c r="A25" s="58" t="s">
        <v>141</v>
      </c>
      <c r="B25" s="59">
        <f>VLOOKUP($A25,'Return Data'!$B$7:$R$2292,3,0)</f>
        <v>44958</v>
      </c>
      <c r="C25" s="60">
        <f>VLOOKUP($A25,'Return Data'!$B$7:$R$2292,4,0)</f>
        <v>60.869500000000002</v>
      </c>
      <c r="D25" s="60">
        <f>VLOOKUP($A25,'Return Data'!$B$7:$R$2292,5,0)</f>
        <v>8.5168999999999997</v>
      </c>
      <c r="E25" s="61">
        <f t="shared" si="0"/>
        <v>6</v>
      </c>
      <c r="F25" s="60">
        <f>VLOOKUP($A25,'Return Data'!$B$7:$R$2292,6,0)</f>
        <v>6.6597</v>
      </c>
      <c r="G25" s="61">
        <f t="shared" si="1"/>
        <v>13</v>
      </c>
      <c r="H25" s="60">
        <f>VLOOKUP($A25,'Return Data'!$B$7:$R$2292,7,0)</f>
        <v>6.7161</v>
      </c>
      <c r="I25" s="61">
        <f t="shared" si="2"/>
        <v>7</v>
      </c>
      <c r="J25" s="60">
        <f>VLOOKUP($A25,'Return Data'!$B$7:$R$2292,8,0)</f>
        <v>6.3631000000000002</v>
      </c>
      <c r="K25" s="61">
        <f t="shared" si="3"/>
        <v>20</v>
      </c>
      <c r="L25" s="60">
        <f>VLOOKUP($A25,'Return Data'!$B$7:$R$2292,9,0)</f>
        <v>6.2968999999999999</v>
      </c>
      <c r="M25" s="61">
        <f t="shared" si="4"/>
        <v>25</v>
      </c>
      <c r="N25" s="60">
        <f>VLOOKUP($A25,'Return Data'!$B$7:$R$2292,10,0)</f>
        <v>6.4678000000000004</v>
      </c>
      <c r="O25" s="61">
        <f t="shared" si="5"/>
        <v>27</v>
      </c>
      <c r="P25" s="60">
        <f>VLOOKUP($A25,'Return Data'!$B$7:$R$2292,11,0)</f>
        <v>6.1098999999999997</v>
      </c>
      <c r="Q25" s="61">
        <f t="shared" si="6"/>
        <v>22</v>
      </c>
      <c r="R25" s="60">
        <f>VLOOKUP($A25,'Return Data'!$B$7:$R$2292,12,0)</f>
        <v>5.6101000000000001</v>
      </c>
      <c r="S25" s="61">
        <f t="shared" si="7"/>
        <v>15</v>
      </c>
      <c r="T25" s="60">
        <f>VLOOKUP($A25,'Return Data'!$B$7:$R$2292,13,0)</f>
        <v>5.1886000000000001</v>
      </c>
      <c r="U25" s="61">
        <f t="shared" si="8"/>
        <v>14</v>
      </c>
      <c r="V25" s="60">
        <f>VLOOKUP($A25,'Return Data'!$B$7:$R$2292,17,0)</f>
        <v>4.3036000000000003</v>
      </c>
      <c r="W25" s="61">
        <f t="shared" si="9"/>
        <v>14</v>
      </c>
      <c r="X25" s="60">
        <f>VLOOKUP($A25,'Return Data'!$B$7:$R$2292,14,0)</f>
        <v>4.1593</v>
      </c>
      <c r="Y25" s="61">
        <f t="shared" ref="Y25:Y43" si="12">RANK(X25,X$8:X$43,0)</f>
        <v>24</v>
      </c>
      <c r="Z25" s="60">
        <f>VLOOKUP($A25,'Return Data'!$B$7:$R$2292,16,0)</f>
        <v>6.8071999999999999</v>
      </c>
      <c r="AA25" s="62">
        <f t="shared" si="11"/>
        <v>7</v>
      </c>
    </row>
    <row r="26" spans="1:27" x14ac:dyDescent="0.3">
      <c r="A26" s="58" t="s">
        <v>142</v>
      </c>
      <c r="B26" s="59">
        <f>VLOOKUP($A26,'Return Data'!$B$7:$R$2292,3,0)</f>
        <v>44958</v>
      </c>
      <c r="C26" s="60">
        <f>VLOOKUP($A26,'Return Data'!$B$7:$R$2292,4,0)</f>
        <v>4497.5564000000004</v>
      </c>
      <c r="D26" s="60">
        <f>VLOOKUP($A26,'Return Data'!$B$7:$R$2292,5,0)</f>
        <v>7.7348999999999997</v>
      </c>
      <c r="E26" s="61">
        <f t="shared" si="0"/>
        <v>19</v>
      </c>
      <c r="F26" s="60">
        <f>VLOOKUP($A26,'Return Data'!$B$7:$R$2292,6,0)</f>
        <v>6.5132000000000003</v>
      </c>
      <c r="G26" s="61">
        <f t="shared" si="1"/>
        <v>26</v>
      </c>
      <c r="H26" s="60">
        <f>VLOOKUP($A26,'Return Data'!$B$7:$R$2292,7,0)</f>
        <v>6.5926999999999998</v>
      </c>
      <c r="I26" s="61">
        <f t="shared" si="2"/>
        <v>28</v>
      </c>
      <c r="J26" s="60">
        <f>VLOOKUP($A26,'Return Data'!$B$7:$R$2292,8,0)</f>
        <v>6.3167</v>
      </c>
      <c r="K26" s="61">
        <f t="shared" si="3"/>
        <v>25</v>
      </c>
      <c r="L26" s="60">
        <f>VLOOKUP($A26,'Return Data'!$B$7:$R$2292,9,0)</f>
        <v>6.2908999999999997</v>
      </c>
      <c r="M26" s="61">
        <f t="shared" si="4"/>
        <v>27</v>
      </c>
      <c r="N26" s="60">
        <f>VLOOKUP($A26,'Return Data'!$B$7:$R$2292,10,0)</f>
        <v>6.5514000000000001</v>
      </c>
      <c r="O26" s="61">
        <f t="shared" si="5"/>
        <v>21</v>
      </c>
      <c r="P26" s="60">
        <f>VLOOKUP($A26,'Return Data'!$B$7:$R$2292,11,0)</f>
        <v>6.0898000000000003</v>
      </c>
      <c r="Q26" s="61">
        <f t="shared" si="6"/>
        <v>25</v>
      </c>
      <c r="R26" s="60">
        <f>VLOOKUP($A26,'Return Data'!$B$7:$R$2292,12,0)</f>
        <v>5.5605000000000002</v>
      </c>
      <c r="S26" s="61">
        <f t="shared" si="7"/>
        <v>25</v>
      </c>
      <c r="T26" s="60">
        <f>VLOOKUP($A26,'Return Data'!$B$7:$R$2292,13,0)</f>
        <v>5.1413000000000002</v>
      </c>
      <c r="U26" s="61">
        <f t="shared" si="8"/>
        <v>27</v>
      </c>
      <c r="V26" s="60">
        <f>VLOOKUP($A26,'Return Data'!$B$7:$R$2292,17,0)</f>
        <v>4.2657999999999996</v>
      </c>
      <c r="W26" s="61">
        <f t="shared" si="9"/>
        <v>23</v>
      </c>
      <c r="X26" s="60">
        <f>VLOOKUP($A26,'Return Data'!$B$7:$R$2292,14,0)</f>
        <v>4.1726999999999999</v>
      </c>
      <c r="Y26" s="61">
        <f t="shared" si="12"/>
        <v>20</v>
      </c>
      <c r="Z26" s="60">
        <f>VLOOKUP($A26,'Return Data'!$B$7:$R$2292,16,0)</f>
        <v>6.7331000000000003</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44958</v>
      </c>
      <c r="C28" s="60">
        <f>VLOOKUP($A28,'Return Data'!$B$7:$R$2292,4,0)</f>
        <v>4042.2808</v>
      </c>
      <c r="D28" s="60">
        <f>VLOOKUP($A28,'Return Data'!$B$7:$R$2292,5,0)</f>
        <v>8.5140999999999991</v>
      </c>
      <c r="E28" s="61">
        <f t="shared" si="0"/>
        <v>7</v>
      </c>
      <c r="F28" s="60">
        <f>VLOOKUP($A28,'Return Data'!$B$7:$R$2292,6,0)</f>
        <v>6.8846999999999996</v>
      </c>
      <c r="G28" s="61">
        <f t="shared" si="1"/>
        <v>2</v>
      </c>
      <c r="H28" s="60">
        <f>VLOOKUP($A28,'Return Data'!$B$7:$R$2292,7,0)</f>
        <v>6.7644000000000002</v>
      </c>
      <c r="I28" s="61">
        <f t="shared" si="2"/>
        <v>5</v>
      </c>
      <c r="J28" s="60">
        <f>VLOOKUP($A28,'Return Data'!$B$7:$R$2292,8,0)</f>
        <v>6.4339000000000004</v>
      </c>
      <c r="K28" s="61">
        <f t="shared" si="3"/>
        <v>7</v>
      </c>
      <c r="L28" s="60">
        <f>VLOOKUP($A28,'Return Data'!$B$7:$R$2292,9,0)</f>
        <v>6.4058999999999999</v>
      </c>
      <c r="M28" s="61">
        <f t="shared" si="4"/>
        <v>9</v>
      </c>
      <c r="N28" s="60">
        <f>VLOOKUP($A28,'Return Data'!$B$7:$R$2292,10,0)</f>
        <v>6.5597000000000003</v>
      </c>
      <c r="O28" s="61">
        <f t="shared" si="5"/>
        <v>18</v>
      </c>
      <c r="P28" s="60">
        <f>VLOOKUP($A28,'Return Data'!$B$7:$R$2292,11,0)</f>
        <v>6.1128</v>
      </c>
      <c r="Q28" s="61">
        <f t="shared" si="6"/>
        <v>18</v>
      </c>
      <c r="R28" s="60">
        <f>VLOOKUP($A28,'Return Data'!$B$7:$R$2292,12,0)</f>
        <v>5.5792000000000002</v>
      </c>
      <c r="S28" s="61">
        <f t="shared" si="7"/>
        <v>21</v>
      </c>
      <c r="T28" s="60">
        <f>VLOOKUP($A28,'Return Data'!$B$7:$R$2292,13,0)</f>
        <v>5.149</v>
      </c>
      <c r="U28" s="61">
        <f t="shared" si="8"/>
        <v>25</v>
      </c>
      <c r="V28" s="60">
        <f>VLOOKUP($A28,'Return Data'!$B$7:$R$2292,17,0)</f>
        <v>4.2880000000000003</v>
      </c>
      <c r="W28" s="61">
        <f t="shared" si="9"/>
        <v>17</v>
      </c>
      <c r="X28" s="60">
        <f>VLOOKUP($A28,'Return Data'!$B$7:$R$2292,14,0)</f>
        <v>4.2633000000000001</v>
      </c>
      <c r="Y28" s="61">
        <f t="shared" si="12"/>
        <v>7</v>
      </c>
      <c r="Z28" s="60">
        <f>VLOOKUP($A28,'Return Data'!$B$7:$R$2292,16,0)</f>
        <v>6.7798999999999996</v>
      </c>
      <c r="AA28" s="62">
        <f t="shared" si="11"/>
        <v>13</v>
      </c>
    </row>
    <row r="29" spans="1:27" x14ac:dyDescent="0.3">
      <c r="A29" s="58" t="s">
        <v>432</v>
      </c>
      <c r="B29" s="59">
        <f>VLOOKUP($A29,'Return Data'!$B$7:$R$2292,3,0)</f>
        <v>44958</v>
      </c>
      <c r="C29" s="60">
        <f>VLOOKUP($A29,'Return Data'!$B$7:$R$2292,4,0)</f>
        <v>1448.2845</v>
      </c>
      <c r="D29" s="60">
        <f>VLOOKUP($A29,'Return Data'!$B$7:$R$2292,5,0)</f>
        <v>8.0060000000000002</v>
      </c>
      <c r="E29" s="61">
        <f t="shared" si="0"/>
        <v>13</v>
      </c>
      <c r="F29" s="60">
        <f>VLOOKUP($A29,'Return Data'!$B$7:$R$2292,6,0)</f>
        <v>6.7823000000000002</v>
      </c>
      <c r="G29" s="61">
        <f t="shared" si="1"/>
        <v>6</v>
      </c>
      <c r="H29" s="60">
        <f>VLOOKUP($A29,'Return Data'!$B$7:$R$2292,7,0)</f>
        <v>6.8015999999999996</v>
      </c>
      <c r="I29" s="61">
        <f t="shared" si="2"/>
        <v>2</v>
      </c>
      <c r="J29" s="60">
        <f>VLOOKUP($A29,'Return Data'!$B$7:$R$2292,8,0)</f>
        <v>6.4358000000000004</v>
      </c>
      <c r="K29" s="61">
        <f t="shared" si="3"/>
        <v>6</v>
      </c>
      <c r="L29" s="60">
        <f>VLOOKUP($A29,'Return Data'!$B$7:$R$2292,9,0)</f>
        <v>6.4059999999999997</v>
      </c>
      <c r="M29" s="61">
        <f t="shared" si="4"/>
        <v>8</v>
      </c>
      <c r="N29" s="60">
        <f>VLOOKUP($A29,'Return Data'!$B$7:$R$2292,10,0)</f>
        <v>6.5915999999999997</v>
      </c>
      <c r="O29" s="61">
        <f t="shared" si="5"/>
        <v>9</v>
      </c>
      <c r="P29" s="60">
        <f>VLOOKUP($A29,'Return Data'!$B$7:$R$2292,11,0)</f>
        <v>6.1818999999999997</v>
      </c>
      <c r="Q29" s="61">
        <f t="shared" si="6"/>
        <v>5</v>
      </c>
      <c r="R29" s="60">
        <f>VLOOKUP($A29,'Return Data'!$B$7:$R$2292,12,0)</f>
        <v>5.6929999999999996</v>
      </c>
      <c r="S29" s="61">
        <f t="shared" si="7"/>
        <v>1</v>
      </c>
      <c r="T29" s="60">
        <f>VLOOKUP($A29,'Return Data'!$B$7:$R$2292,13,0)</f>
        <v>5.2481999999999998</v>
      </c>
      <c r="U29" s="61">
        <f t="shared" si="8"/>
        <v>4</v>
      </c>
      <c r="V29" s="60">
        <f>VLOOKUP($A29,'Return Data'!$B$7:$R$2292,17,0)</f>
        <v>4.3550000000000004</v>
      </c>
      <c r="W29" s="61">
        <f t="shared" si="9"/>
        <v>4</v>
      </c>
      <c r="X29" s="60">
        <f>VLOOKUP($A29,'Return Data'!$B$7:$R$2292,14,0)</f>
        <v>4.2952000000000004</v>
      </c>
      <c r="Y29" s="61">
        <f t="shared" si="12"/>
        <v>3</v>
      </c>
      <c r="Z29" s="60">
        <f>VLOOKUP($A29,'Return Data'!$B$7:$R$2292,16,0)</f>
        <v>5.7845000000000004</v>
      </c>
      <c r="AA29" s="62">
        <f t="shared" si="11"/>
        <v>30</v>
      </c>
    </row>
    <row r="30" spans="1:27" x14ac:dyDescent="0.3">
      <c r="A30" s="58" t="s">
        <v>146</v>
      </c>
      <c r="B30" s="59">
        <f>VLOOKUP($A30,'Return Data'!$B$7:$R$2292,3,0)</f>
        <v>44958</v>
      </c>
      <c r="C30" s="60">
        <f>VLOOKUP($A30,'Return Data'!$B$7:$R$2292,4,0)</f>
        <v>2350.1878000000002</v>
      </c>
      <c r="D30" s="60">
        <f>VLOOKUP($A30,'Return Data'!$B$7:$R$2292,5,0)</f>
        <v>8.0839999999999996</v>
      </c>
      <c r="E30" s="61">
        <f t="shared" si="0"/>
        <v>10</v>
      </c>
      <c r="F30" s="60">
        <f>VLOOKUP($A30,'Return Data'!$B$7:$R$2292,6,0)</f>
        <v>6.6761999999999997</v>
      </c>
      <c r="G30" s="61">
        <f t="shared" si="1"/>
        <v>10</v>
      </c>
      <c r="H30" s="60">
        <f>VLOOKUP($A30,'Return Data'!$B$7:$R$2292,7,0)</f>
        <v>6.6822999999999997</v>
      </c>
      <c r="I30" s="61">
        <f t="shared" si="2"/>
        <v>11</v>
      </c>
      <c r="J30" s="60">
        <f>VLOOKUP($A30,'Return Data'!$B$7:$R$2292,8,0)</f>
        <v>6.4234999999999998</v>
      </c>
      <c r="K30" s="61">
        <f t="shared" si="3"/>
        <v>10</v>
      </c>
      <c r="L30" s="60">
        <f>VLOOKUP($A30,'Return Data'!$B$7:$R$2292,9,0)</f>
        <v>6.4203999999999999</v>
      </c>
      <c r="M30" s="61">
        <f t="shared" si="4"/>
        <v>5</v>
      </c>
      <c r="N30" s="60">
        <f>VLOOKUP($A30,'Return Data'!$B$7:$R$2292,10,0)</f>
        <v>6.5910000000000002</v>
      </c>
      <c r="O30" s="61">
        <f t="shared" si="5"/>
        <v>10</v>
      </c>
      <c r="P30" s="60">
        <f>VLOOKUP($A30,'Return Data'!$B$7:$R$2292,11,0)</f>
        <v>6.1402000000000001</v>
      </c>
      <c r="Q30" s="61">
        <f t="shared" si="6"/>
        <v>13</v>
      </c>
      <c r="R30" s="60">
        <f>VLOOKUP($A30,'Return Data'!$B$7:$R$2292,12,0)</f>
        <v>5.6471</v>
      </c>
      <c r="S30" s="61">
        <f t="shared" si="7"/>
        <v>8</v>
      </c>
      <c r="T30" s="60">
        <f>VLOOKUP($A30,'Return Data'!$B$7:$R$2292,13,0)</f>
        <v>5.2084999999999999</v>
      </c>
      <c r="U30" s="61">
        <f t="shared" si="8"/>
        <v>10</v>
      </c>
      <c r="V30" s="60">
        <f>VLOOKUP($A30,'Return Data'!$B$7:$R$2292,17,0)</f>
        <v>4.3166000000000002</v>
      </c>
      <c r="W30" s="61">
        <f t="shared" si="9"/>
        <v>10</v>
      </c>
      <c r="X30" s="60">
        <f>VLOOKUP($A30,'Return Data'!$B$7:$R$2292,14,0)</f>
        <v>4.2430000000000003</v>
      </c>
      <c r="Y30" s="61">
        <f t="shared" si="12"/>
        <v>14</v>
      </c>
      <c r="Z30" s="60">
        <f>VLOOKUP($A30,'Return Data'!$B$7:$R$2292,16,0)</f>
        <v>6.6071</v>
      </c>
      <c r="AA30" s="62">
        <f t="shared" si="11"/>
        <v>27</v>
      </c>
    </row>
    <row r="31" spans="1:27" x14ac:dyDescent="0.3">
      <c r="A31" s="58" t="s">
        <v>147</v>
      </c>
      <c r="B31" s="59">
        <f>VLOOKUP($A31,'Return Data'!$B$7:$R$2292,3,0)</f>
        <v>44958</v>
      </c>
      <c r="C31" s="60">
        <f>VLOOKUP($A31,'Return Data'!$B$7:$R$2292,4,0)</f>
        <v>11.873200000000001</v>
      </c>
      <c r="D31" s="60">
        <f>VLOOKUP($A31,'Return Data'!$B$7:$R$2292,5,0)</f>
        <v>5.5343</v>
      </c>
      <c r="E31" s="61">
        <f t="shared" si="0"/>
        <v>34</v>
      </c>
      <c r="F31" s="60">
        <f>VLOOKUP($A31,'Return Data'!$B$7:$R$2292,6,0)</f>
        <v>5.8437000000000001</v>
      </c>
      <c r="G31" s="61">
        <f t="shared" si="1"/>
        <v>35</v>
      </c>
      <c r="H31" s="60">
        <f>VLOOKUP($A31,'Return Data'!$B$7:$R$2292,7,0)</f>
        <v>5.0552999999999999</v>
      </c>
      <c r="I31" s="61">
        <f t="shared" si="2"/>
        <v>35</v>
      </c>
      <c r="J31" s="60">
        <f>VLOOKUP($A31,'Return Data'!$B$7:$R$2292,8,0)</f>
        <v>5.4569999999999999</v>
      </c>
      <c r="K31" s="61">
        <f t="shared" si="3"/>
        <v>35</v>
      </c>
      <c r="L31" s="60">
        <f>VLOOKUP($A31,'Return Data'!$B$7:$R$2292,9,0)</f>
        <v>5.6797000000000004</v>
      </c>
      <c r="M31" s="61">
        <f t="shared" si="4"/>
        <v>35</v>
      </c>
      <c r="N31" s="60">
        <f>VLOOKUP($A31,'Return Data'!$B$7:$R$2292,10,0)</f>
        <v>6.1279000000000003</v>
      </c>
      <c r="O31" s="61">
        <f t="shared" si="5"/>
        <v>35</v>
      </c>
      <c r="P31" s="60">
        <f>VLOOKUP($A31,'Return Data'!$B$7:$R$2292,11,0)</f>
        <v>5.6639999999999997</v>
      </c>
      <c r="Q31" s="61">
        <f t="shared" si="6"/>
        <v>35</v>
      </c>
      <c r="R31" s="60">
        <f>VLOOKUP($A31,'Return Data'!$B$7:$R$2292,12,0)</f>
        <v>5.2012</v>
      </c>
      <c r="S31" s="61">
        <f t="shared" si="7"/>
        <v>35</v>
      </c>
      <c r="T31" s="60">
        <f>VLOOKUP($A31,'Return Data'!$B$7:$R$2292,13,0)</f>
        <v>4.8230000000000004</v>
      </c>
      <c r="U31" s="61">
        <f t="shared" si="8"/>
        <v>35</v>
      </c>
      <c r="V31" s="60">
        <f>VLOOKUP($A31,'Return Data'!$B$7:$R$2292,17,0)</f>
        <v>3.9741</v>
      </c>
      <c r="W31" s="61">
        <f t="shared" si="9"/>
        <v>34</v>
      </c>
      <c r="X31" s="60">
        <f>VLOOKUP($A31,'Return Data'!$B$7:$R$2292,14,0)</f>
        <v>3.7625999999999999</v>
      </c>
      <c r="Y31" s="61">
        <f t="shared" si="12"/>
        <v>34</v>
      </c>
      <c r="Z31" s="60">
        <f>VLOOKUP($A31,'Return Data'!$B$7:$R$2292,16,0)</f>
        <v>4.2519999999999998</v>
      </c>
      <c r="AA31" s="62">
        <f t="shared" si="11"/>
        <v>34</v>
      </c>
    </row>
    <row r="32" spans="1:27" x14ac:dyDescent="0.3">
      <c r="A32" s="58" t="s">
        <v>1822</v>
      </c>
      <c r="B32" s="59">
        <f>VLOOKUP($A32,'Return Data'!$B$7:$R$2292,3,0)</f>
        <v>44958</v>
      </c>
      <c r="C32" s="60">
        <f>VLOOKUP($A32,'Return Data'!$B$7:$R$2292,4,0)</f>
        <v>24.3994</v>
      </c>
      <c r="D32" s="60">
        <f>VLOOKUP($A32,'Return Data'!$B$7:$R$2292,5,0)</f>
        <v>5.5358000000000001</v>
      </c>
      <c r="E32" s="61">
        <f t="shared" si="0"/>
        <v>33</v>
      </c>
      <c r="F32" s="60">
        <f>VLOOKUP($A32,'Return Data'!$B$7:$R$2292,6,0)</f>
        <v>5.9367999999999999</v>
      </c>
      <c r="G32" s="61">
        <f t="shared" si="1"/>
        <v>34</v>
      </c>
      <c r="H32" s="60">
        <f>VLOOKUP($A32,'Return Data'!$B$7:$R$2292,7,0)</f>
        <v>6.0119999999999996</v>
      </c>
      <c r="I32" s="61">
        <f t="shared" si="2"/>
        <v>34</v>
      </c>
      <c r="J32" s="60">
        <f>VLOOKUP($A32,'Return Data'!$B$7:$R$2292,8,0)</f>
        <v>5.9330999999999996</v>
      </c>
      <c r="K32" s="61">
        <f t="shared" si="3"/>
        <v>34</v>
      </c>
      <c r="L32" s="60">
        <f>VLOOKUP($A32,'Return Data'!$B$7:$R$2292,9,0)</f>
        <v>6.0143000000000004</v>
      </c>
      <c r="M32" s="61">
        <f t="shared" si="4"/>
        <v>33</v>
      </c>
      <c r="N32" s="60">
        <f>VLOOKUP($A32,'Return Data'!$B$7:$R$2292,10,0)</f>
        <v>6.3766999999999996</v>
      </c>
      <c r="O32" s="61">
        <f t="shared" si="5"/>
        <v>30</v>
      </c>
      <c r="P32" s="60">
        <f>VLOOKUP($A32,'Return Data'!$B$7:$R$2292,11,0)</f>
        <v>6.0145</v>
      </c>
      <c r="Q32" s="61">
        <f t="shared" si="6"/>
        <v>29</v>
      </c>
      <c r="R32" s="60">
        <f>VLOOKUP($A32,'Return Data'!$B$7:$R$2292,12,0)</f>
        <v>5.5750000000000002</v>
      </c>
      <c r="S32" s="61">
        <f t="shared" si="7"/>
        <v>22</v>
      </c>
      <c r="T32" s="60">
        <f>VLOOKUP($A32,'Return Data'!$B$7:$R$2292,13,0)</f>
        <v>5.3422000000000001</v>
      </c>
      <c r="U32" s="61">
        <f t="shared" si="8"/>
        <v>1</v>
      </c>
      <c r="V32" s="60">
        <f>VLOOKUP($A32,'Return Data'!$B$7:$R$2292,17,0)</f>
        <v>4.4328000000000003</v>
      </c>
      <c r="W32" s="61">
        <f t="shared" si="9"/>
        <v>2</v>
      </c>
      <c r="X32" s="60">
        <f>VLOOKUP($A32,'Return Data'!$B$7:$R$2292,14,0)</f>
        <v>4.1322000000000001</v>
      </c>
      <c r="Y32" s="61">
        <f t="shared" si="12"/>
        <v>26</v>
      </c>
      <c r="Z32" s="60">
        <f>VLOOKUP($A32,'Return Data'!$B$7:$R$2292,16,0)</f>
        <v>6.7972000000000001</v>
      </c>
      <c r="AA32" s="62">
        <f t="shared" si="11"/>
        <v>11</v>
      </c>
    </row>
    <row r="33" spans="1:27" x14ac:dyDescent="0.3">
      <c r="A33" s="58" t="s">
        <v>148</v>
      </c>
      <c r="B33" s="59">
        <f>VLOOKUP($A33,'Return Data'!$B$7:$R$2292,3,0)</f>
        <v>44958</v>
      </c>
      <c r="C33" s="60">
        <f>VLOOKUP($A33,'Return Data'!$B$7:$R$2292,4,0)</f>
        <v>5445.0519000000004</v>
      </c>
      <c r="D33" s="60">
        <f>VLOOKUP($A33,'Return Data'!$B$7:$R$2292,5,0)</f>
        <v>7.8573000000000004</v>
      </c>
      <c r="E33" s="61">
        <f t="shared" si="0"/>
        <v>17</v>
      </c>
      <c r="F33" s="60">
        <f>VLOOKUP($A33,'Return Data'!$B$7:$R$2292,6,0)</f>
        <v>6.6501999999999999</v>
      </c>
      <c r="G33" s="61">
        <f t="shared" si="1"/>
        <v>16</v>
      </c>
      <c r="H33" s="60">
        <f>VLOOKUP($A33,'Return Data'!$B$7:$R$2292,7,0)</f>
        <v>6.6536999999999997</v>
      </c>
      <c r="I33" s="61">
        <f t="shared" si="2"/>
        <v>17</v>
      </c>
      <c r="J33" s="60">
        <f>VLOOKUP($A33,'Return Data'!$B$7:$R$2292,8,0)</f>
        <v>6.3465999999999996</v>
      </c>
      <c r="K33" s="61">
        <f t="shared" si="3"/>
        <v>23</v>
      </c>
      <c r="L33" s="60">
        <f>VLOOKUP($A33,'Return Data'!$B$7:$R$2292,9,0)</f>
        <v>6.3129</v>
      </c>
      <c r="M33" s="61">
        <f t="shared" si="4"/>
        <v>22</v>
      </c>
      <c r="N33" s="60">
        <f>VLOOKUP($A33,'Return Data'!$B$7:$R$2292,10,0)</f>
        <v>6.5867000000000004</v>
      </c>
      <c r="O33" s="61">
        <f t="shared" si="5"/>
        <v>11</v>
      </c>
      <c r="P33" s="60">
        <f>VLOOKUP($A33,'Return Data'!$B$7:$R$2292,11,0)</f>
        <v>6.1417999999999999</v>
      </c>
      <c r="Q33" s="61">
        <f t="shared" si="6"/>
        <v>12</v>
      </c>
      <c r="R33" s="60">
        <f>VLOOKUP($A33,'Return Data'!$B$7:$R$2292,12,0)</f>
        <v>5.5979999999999999</v>
      </c>
      <c r="S33" s="61">
        <f t="shared" si="7"/>
        <v>19</v>
      </c>
      <c r="T33" s="60">
        <f>VLOOKUP($A33,'Return Data'!$B$7:$R$2292,13,0)</f>
        <v>5.1836000000000002</v>
      </c>
      <c r="U33" s="61">
        <f t="shared" si="8"/>
        <v>18</v>
      </c>
      <c r="V33" s="60">
        <f>VLOOKUP($A33,'Return Data'!$B$7:$R$2292,17,0)</f>
        <v>4.3036000000000003</v>
      </c>
      <c r="W33" s="61">
        <f t="shared" si="9"/>
        <v>14</v>
      </c>
      <c r="X33" s="60">
        <f>VLOOKUP($A33,'Return Data'!$B$7:$R$2292,14,0)</f>
        <v>4.2507999999999999</v>
      </c>
      <c r="Y33" s="61">
        <f t="shared" si="12"/>
        <v>11</v>
      </c>
      <c r="Z33" s="60">
        <f>VLOOKUP($A33,'Return Data'!$B$7:$R$2292,16,0)</f>
        <v>6.8205</v>
      </c>
      <c r="AA33" s="62">
        <f t="shared" si="11"/>
        <v>5</v>
      </c>
    </row>
    <row r="34" spans="1:27" x14ac:dyDescent="0.3">
      <c r="A34" s="58" t="s">
        <v>149</v>
      </c>
      <c r="B34" s="59">
        <f>VLOOKUP($A34,'Return Data'!$B$7:$R$2292,3,0)</f>
        <v>44958</v>
      </c>
      <c r="C34" s="60">
        <f>VLOOKUP($A34,'Return Data'!$B$7:$R$2292,4,0)</f>
        <v>1242.5164</v>
      </c>
      <c r="D34" s="60">
        <f>VLOOKUP($A34,'Return Data'!$B$7:$R$2292,5,0)</f>
        <v>5.4588999999999999</v>
      </c>
      <c r="E34" s="61">
        <f t="shared" si="0"/>
        <v>35</v>
      </c>
      <c r="F34" s="60">
        <f>VLOOKUP($A34,'Return Data'!$B$7:$R$2292,6,0)</f>
        <v>6.0427</v>
      </c>
      <c r="G34" s="61">
        <f t="shared" si="1"/>
        <v>33</v>
      </c>
      <c r="H34" s="60">
        <f>VLOOKUP($A34,'Return Data'!$B$7:$R$2292,7,0)</f>
        <v>6.2465000000000002</v>
      </c>
      <c r="I34" s="61">
        <f t="shared" si="2"/>
        <v>33</v>
      </c>
      <c r="J34" s="60">
        <f>VLOOKUP($A34,'Return Data'!$B$7:$R$2292,8,0)</f>
        <v>5.9573999999999998</v>
      </c>
      <c r="K34" s="61">
        <f t="shared" si="3"/>
        <v>33</v>
      </c>
      <c r="L34" s="60">
        <f>VLOOKUP($A34,'Return Data'!$B$7:$R$2292,9,0)</f>
        <v>5.9938000000000002</v>
      </c>
      <c r="M34" s="61">
        <f t="shared" si="4"/>
        <v>34</v>
      </c>
      <c r="N34" s="60">
        <f>VLOOKUP($A34,'Return Data'!$B$7:$R$2292,10,0)</f>
        <v>6.1611000000000002</v>
      </c>
      <c r="O34" s="61">
        <f t="shared" si="5"/>
        <v>34</v>
      </c>
      <c r="P34" s="60">
        <f>VLOOKUP($A34,'Return Data'!$B$7:$R$2292,11,0)</f>
        <v>5.7736999999999998</v>
      </c>
      <c r="Q34" s="61">
        <f t="shared" si="6"/>
        <v>34</v>
      </c>
      <c r="R34" s="60">
        <f>VLOOKUP($A34,'Return Data'!$B$7:$R$2292,12,0)</f>
        <v>5.2657999999999996</v>
      </c>
      <c r="S34" s="61">
        <f t="shared" si="7"/>
        <v>34</v>
      </c>
      <c r="T34" s="60">
        <f>VLOOKUP($A34,'Return Data'!$B$7:$R$2292,13,0)</f>
        <v>4.8815</v>
      </c>
      <c r="U34" s="61">
        <f t="shared" si="8"/>
        <v>33</v>
      </c>
      <c r="V34" s="60">
        <f>VLOOKUP($A34,'Return Data'!$B$7:$R$2292,17,0)</f>
        <v>4.0697000000000001</v>
      </c>
      <c r="W34" s="61">
        <f t="shared" si="9"/>
        <v>32</v>
      </c>
      <c r="X34" s="60">
        <f>VLOOKUP($A34,'Return Data'!$B$7:$R$2292,14,0)</f>
        <v>3.8956</v>
      </c>
      <c r="Y34" s="61">
        <f t="shared" si="12"/>
        <v>30</v>
      </c>
      <c r="Z34" s="60">
        <f>VLOOKUP($A34,'Return Data'!$B$7:$R$2292,16,0)</f>
        <v>4.6961000000000004</v>
      </c>
      <c r="AA34" s="62">
        <f t="shared" si="11"/>
        <v>32</v>
      </c>
    </row>
    <row r="35" spans="1:27" x14ac:dyDescent="0.3">
      <c r="A35" s="58" t="s">
        <v>1890</v>
      </c>
      <c r="B35" s="59">
        <f>VLOOKUP($A35,'Return Data'!$B$7:$R$2292,3,0)</f>
        <v>44958</v>
      </c>
      <c r="C35" s="60">
        <f>VLOOKUP($A35,'Return Data'!$B$7:$R$2292,4,0)</f>
        <v>290.1019</v>
      </c>
      <c r="D35" s="60">
        <f>VLOOKUP($A35,'Return Data'!$B$7:$R$2292,5,0)</f>
        <v>8.5576000000000008</v>
      </c>
      <c r="E35" s="61">
        <f t="shared" si="0"/>
        <v>3</v>
      </c>
      <c r="F35" s="60">
        <f>VLOOKUP($A35,'Return Data'!$B$7:$R$2292,6,0)</f>
        <v>6.7686000000000002</v>
      </c>
      <c r="G35" s="61">
        <f t="shared" si="1"/>
        <v>7</v>
      </c>
      <c r="H35" s="60">
        <f>VLOOKUP($A35,'Return Data'!$B$7:$R$2292,7,0)</f>
        <v>6.7111000000000001</v>
      </c>
      <c r="I35" s="61">
        <f t="shared" si="2"/>
        <v>8</v>
      </c>
      <c r="J35" s="60">
        <f>VLOOKUP($A35,'Return Data'!$B$7:$R$2292,8,0)</f>
        <v>6.3476999999999997</v>
      </c>
      <c r="K35" s="61">
        <f t="shared" si="3"/>
        <v>22</v>
      </c>
      <c r="L35" s="60">
        <f>VLOOKUP($A35,'Return Data'!$B$7:$R$2292,9,0)</f>
        <v>6.4625000000000004</v>
      </c>
      <c r="M35" s="61">
        <f t="shared" si="4"/>
        <v>1</v>
      </c>
      <c r="N35" s="60">
        <f>VLOOKUP($A35,'Return Data'!$B$7:$R$2292,10,0)</f>
        <v>6.5717999999999996</v>
      </c>
      <c r="O35" s="61">
        <f t="shared" si="5"/>
        <v>14</v>
      </c>
      <c r="P35" s="60">
        <f>VLOOKUP($A35,'Return Data'!$B$7:$R$2292,11,0)</f>
        <v>6.1204999999999998</v>
      </c>
      <c r="Q35" s="61">
        <f t="shared" si="6"/>
        <v>16</v>
      </c>
      <c r="R35" s="60">
        <f>VLOOKUP($A35,'Return Data'!$B$7:$R$2292,12,0)</f>
        <v>5.6254</v>
      </c>
      <c r="S35" s="61">
        <f t="shared" si="7"/>
        <v>11</v>
      </c>
      <c r="T35" s="60">
        <f>VLOOKUP($A35,'Return Data'!$B$7:$R$2292,13,0)</f>
        <v>5.2039</v>
      </c>
      <c r="U35" s="61">
        <f t="shared" si="8"/>
        <v>12</v>
      </c>
      <c r="V35" s="60">
        <f>VLOOKUP($A35,'Return Data'!$B$7:$R$2292,17,0)</f>
        <v>4.3113999999999999</v>
      </c>
      <c r="W35" s="61">
        <f t="shared" si="9"/>
        <v>11</v>
      </c>
      <c r="X35" s="60">
        <f>VLOOKUP($A35,'Return Data'!$B$7:$R$2292,14,0)</f>
        <v>4.2535999999999996</v>
      </c>
      <c r="Y35" s="61">
        <f t="shared" si="12"/>
        <v>8</v>
      </c>
      <c r="Z35" s="60">
        <f>VLOOKUP($A35,'Return Data'!$B$7:$R$2292,16,0)</f>
        <v>6.8053999999999997</v>
      </c>
      <c r="AA35" s="62">
        <f t="shared" si="11"/>
        <v>8</v>
      </c>
    </row>
    <row r="36" spans="1:27" x14ac:dyDescent="0.3">
      <c r="A36" s="58" t="s">
        <v>152</v>
      </c>
      <c r="B36" s="59">
        <f>VLOOKUP($A36,'Return Data'!$B$7:$R$2292,3,0)</f>
        <v>44958</v>
      </c>
      <c r="C36" s="60">
        <f>VLOOKUP($A36,'Return Data'!$B$7:$R$2292,4,0)</f>
        <v>35.854300000000002</v>
      </c>
      <c r="D36" s="60">
        <f>VLOOKUP($A36,'Return Data'!$B$7:$R$2292,5,0)</f>
        <v>7.5347999999999997</v>
      </c>
      <c r="E36" s="61">
        <f t="shared" si="0"/>
        <v>23</v>
      </c>
      <c r="F36" s="60">
        <f>VLOOKUP($A36,'Return Data'!$B$7:$R$2292,6,0)</f>
        <v>6.7904999999999998</v>
      </c>
      <c r="G36" s="61">
        <f t="shared" si="1"/>
        <v>5</v>
      </c>
      <c r="H36" s="60">
        <f>VLOOKUP($A36,'Return Data'!$B$7:$R$2292,7,0)</f>
        <v>6.6692</v>
      </c>
      <c r="I36" s="61">
        <f t="shared" si="2"/>
        <v>13</v>
      </c>
      <c r="J36" s="60">
        <f>VLOOKUP($A36,'Return Data'!$B$7:$R$2292,8,0)</f>
        <v>6.4439000000000002</v>
      </c>
      <c r="K36" s="61">
        <f t="shared" si="3"/>
        <v>4</v>
      </c>
      <c r="L36" s="60">
        <f>VLOOKUP($A36,'Return Data'!$B$7:$R$2292,9,0)</f>
        <v>6.2991999999999999</v>
      </c>
      <c r="M36" s="61">
        <f t="shared" si="4"/>
        <v>24</v>
      </c>
      <c r="N36" s="60">
        <f>VLOOKUP($A36,'Return Data'!$B$7:$R$2292,10,0)</f>
        <v>6.4353999999999996</v>
      </c>
      <c r="O36" s="61">
        <f t="shared" si="5"/>
        <v>28</v>
      </c>
      <c r="P36" s="60">
        <f>VLOOKUP($A36,'Return Data'!$B$7:$R$2292,11,0)</f>
        <v>6.0332999999999997</v>
      </c>
      <c r="Q36" s="61">
        <f t="shared" si="6"/>
        <v>27</v>
      </c>
      <c r="R36" s="60">
        <f>VLOOKUP($A36,'Return Data'!$B$7:$R$2292,12,0)</f>
        <v>5.5380000000000003</v>
      </c>
      <c r="S36" s="61">
        <f t="shared" si="7"/>
        <v>28</v>
      </c>
      <c r="T36" s="60">
        <f>VLOOKUP($A36,'Return Data'!$B$7:$R$2292,13,0)</f>
        <v>5.2267000000000001</v>
      </c>
      <c r="U36" s="61">
        <f t="shared" si="8"/>
        <v>6</v>
      </c>
      <c r="V36" s="60">
        <f>VLOOKUP($A36,'Return Data'!$B$7:$R$2292,17,0)</f>
        <v>4.7443999999999997</v>
      </c>
      <c r="W36" s="61">
        <f t="shared" si="9"/>
        <v>1</v>
      </c>
      <c r="X36" s="60">
        <f>VLOOKUP($A36,'Return Data'!$B$7:$R$2292,14,0)</f>
        <v>4.8821000000000003</v>
      </c>
      <c r="Y36" s="61">
        <f t="shared" si="12"/>
        <v>1</v>
      </c>
      <c r="Z36" s="60">
        <f>VLOOKUP($A36,'Return Data'!$B$7:$R$2292,16,0)</f>
        <v>7.2419000000000002</v>
      </c>
      <c r="AA36" s="62">
        <f t="shared" si="11"/>
        <v>1</v>
      </c>
    </row>
    <row r="37" spans="1:27" x14ac:dyDescent="0.3">
      <c r="A37" s="58" t="s">
        <v>153</v>
      </c>
      <c r="B37" s="59">
        <f>VLOOKUP($A37,'Return Data'!$B$7:$R$2292,3,0)</f>
        <v>44958</v>
      </c>
      <c r="C37" s="60">
        <f>VLOOKUP($A37,'Return Data'!$B$7:$R$2292,4,0)</f>
        <v>29.956199999999999</v>
      </c>
      <c r="D37" s="60">
        <f>VLOOKUP($A37,'Return Data'!$B$7:$R$2292,5,0)</f>
        <v>6.3369999999999997</v>
      </c>
      <c r="E37" s="61">
        <f t="shared" si="0"/>
        <v>32</v>
      </c>
      <c r="F37" s="60">
        <f>VLOOKUP($A37,'Return Data'!$B$7:$R$2292,6,0)</f>
        <v>6.2172000000000001</v>
      </c>
      <c r="G37" s="61">
        <f t="shared" si="1"/>
        <v>32</v>
      </c>
      <c r="H37" s="60">
        <f>VLOOKUP($A37,'Return Data'!$B$7:$R$2292,7,0)</f>
        <v>6.4657999999999998</v>
      </c>
      <c r="I37" s="61">
        <f t="shared" si="2"/>
        <v>32</v>
      </c>
      <c r="J37" s="60">
        <f>VLOOKUP($A37,'Return Data'!$B$7:$R$2292,8,0)</f>
        <v>6.1939000000000002</v>
      </c>
      <c r="K37" s="61">
        <f t="shared" si="3"/>
        <v>31</v>
      </c>
      <c r="L37" s="60">
        <f>VLOOKUP($A37,'Return Data'!$B$7:$R$2292,9,0)</f>
        <v>6.0762999999999998</v>
      </c>
      <c r="M37" s="61">
        <f t="shared" si="4"/>
        <v>32</v>
      </c>
      <c r="N37" s="60">
        <f>VLOOKUP($A37,'Return Data'!$B$7:$R$2292,10,0)</f>
        <v>6.2788000000000004</v>
      </c>
      <c r="O37" s="61">
        <f t="shared" si="5"/>
        <v>32</v>
      </c>
      <c r="P37" s="60">
        <f>VLOOKUP($A37,'Return Data'!$B$7:$R$2292,11,0)</f>
        <v>5.8653000000000004</v>
      </c>
      <c r="Q37" s="61">
        <f t="shared" si="6"/>
        <v>33</v>
      </c>
      <c r="R37" s="60">
        <f>VLOOKUP($A37,'Return Data'!$B$7:$R$2292,12,0)</f>
        <v>5.3411</v>
      </c>
      <c r="S37" s="61">
        <f t="shared" si="7"/>
        <v>32</v>
      </c>
      <c r="T37" s="60">
        <f>VLOOKUP($A37,'Return Data'!$B$7:$R$2292,13,0)</f>
        <v>4.9530000000000003</v>
      </c>
      <c r="U37" s="61">
        <f t="shared" si="8"/>
        <v>32</v>
      </c>
      <c r="V37" s="60">
        <f>VLOOKUP($A37,'Return Data'!$B$7:$R$2292,17,0)</f>
        <v>4.0940000000000003</v>
      </c>
      <c r="W37" s="61">
        <f t="shared" si="9"/>
        <v>30</v>
      </c>
      <c r="X37" s="60">
        <f>VLOOKUP($A37,'Return Data'!$B$7:$R$2292,14,0)</f>
        <v>3.8932000000000002</v>
      </c>
      <c r="Y37" s="61">
        <f t="shared" si="12"/>
        <v>31</v>
      </c>
      <c r="Z37" s="60">
        <f>VLOOKUP($A37,'Return Data'!$B$7:$R$2292,16,0)</f>
        <v>6.7350000000000003</v>
      </c>
      <c r="AA37" s="62">
        <f t="shared" si="11"/>
        <v>21</v>
      </c>
    </row>
    <row r="38" spans="1:27" x14ac:dyDescent="0.3">
      <c r="A38" s="58" t="s">
        <v>156</v>
      </c>
      <c r="B38" s="59">
        <f>VLOOKUP($A38,'Return Data'!$B$7:$R$2292,3,0)</f>
        <v>44958</v>
      </c>
      <c r="C38" s="60">
        <f>VLOOKUP($A38,'Return Data'!$B$7:$R$2292,4,0)</f>
        <v>3484.0594999999998</v>
      </c>
      <c r="D38" s="60">
        <f>VLOOKUP($A38,'Return Data'!$B$7:$R$2292,5,0)</f>
        <v>8.5014000000000003</v>
      </c>
      <c r="E38" s="61">
        <f t="shared" si="0"/>
        <v>8</v>
      </c>
      <c r="F38" s="60">
        <f>VLOOKUP($A38,'Return Data'!$B$7:$R$2292,6,0)</f>
        <v>6.5044000000000004</v>
      </c>
      <c r="G38" s="61">
        <f t="shared" si="1"/>
        <v>28</v>
      </c>
      <c r="H38" s="60">
        <f>VLOOKUP($A38,'Return Data'!$B$7:$R$2292,7,0)</f>
        <v>6.6380999999999997</v>
      </c>
      <c r="I38" s="61">
        <f t="shared" si="2"/>
        <v>20</v>
      </c>
      <c r="J38" s="60">
        <f>VLOOKUP($A38,'Return Data'!$B$7:$R$2292,8,0)</f>
        <v>6.3068</v>
      </c>
      <c r="K38" s="61">
        <f t="shared" si="3"/>
        <v>27</v>
      </c>
      <c r="L38" s="60">
        <f>VLOOKUP($A38,'Return Data'!$B$7:$R$2292,9,0)</f>
        <v>6.3007</v>
      </c>
      <c r="M38" s="61">
        <f t="shared" si="4"/>
        <v>23</v>
      </c>
      <c r="N38" s="60">
        <f>VLOOKUP($A38,'Return Data'!$B$7:$R$2292,10,0)</f>
        <v>6.5579999999999998</v>
      </c>
      <c r="O38" s="61">
        <f t="shared" si="5"/>
        <v>19</v>
      </c>
      <c r="P38" s="60">
        <f>VLOOKUP($A38,'Return Data'!$B$7:$R$2292,11,0)</f>
        <v>6.1039000000000003</v>
      </c>
      <c r="Q38" s="61">
        <f t="shared" si="6"/>
        <v>23</v>
      </c>
      <c r="R38" s="60">
        <f>VLOOKUP($A38,'Return Data'!$B$7:$R$2292,12,0)</f>
        <v>5.5728</v>
      </c>
      <c r="S38" s="61">
        <f t="shared" si="7"/>
        <v>23</v>
      </c>
      <c r="T38" s="60">
        <f>VLOOKUP($A38,'Return Data'!$B$7:$R$2292,13,0)</f>
        <v>5.1459999999999999</v>
      </c>
      <c r="U38" s="61">
        <f t="shared" si="8"/>
        <v>26</v>
      </c>
      <c r="V38" s="60">
        <f>VLOOKUP($A38,'Return Data'!$B$7:$R$2292,17,0)</f>
        <v>4.2740999999999998</v>
      </c>
      <c r="W38" s="61">
        <f t="shared" si="9"/>
        <v>20</v>
      </c>
      <c r="X38" s="60">
        <f>VLOOKUP($A38,'Return Data'!$B$7:$R$2292,14,0)</f>
        <v>4.2004999999999999</v>
      </c>
      <c r="Y38" s="61">
        <f t="shared" si="12"/>
        <v>19</v>
      </c>
      <c r="Z38" s="60">
        <f>VLOOKUP($A38,'Return Data'!$B$7:$R$2292,16,0)</f>
        <v>6.7298</v>
      </c>
      <c r="AA38" s="62">
        <f t="shared" si="11"/>
        <v>23</v>
      </c>
    </row>
    <row r="39" spans="1:27" x14ac:dyDescent="0.3">
      <c r="A39" s="58" t="s">
        <v>1864</v>
      </c>
      <c r="B39" s="59">
        <f>VLOOKUP($A39,'Return Data'!$B$7:$R$2292,3,0)</f>
        <v>44958</v>
      </c>
      <c r="C39" s="60">
        <f>VLOOKUP($A39,'Return Data'!$B$7:$R$2292,4,0)</f>
        <v>3144.7656000000002</v>
      </c>
      <c r="D39" s="60">
        <f>VLOOKUP($A39,'Return Data'!$B$7:$R$2292,5,0)</f>
        <v>8.4831000000000003</v>
      </c>
      <c r="E39" s="61">
        <f t="shared" si="0"/>
        <v>9</v>
      </c>
      <c r="F39" s="60">
        <f>VLOOKUP($A39,'Return Data'!$B$7:$R$2292,6,0)</f>
        <v>6.51</v>
      </c>
      <c r="G39" s="61">
        <f t="shared" si="1"/>
        <v>27</v>
      </c>
      <c r="H39" s="60">
        <f>VLOOKUP($A39,'Return Data'!$B$7:$R$2292,7,0)</f>
        <v>6.6319999999999997</v>
      </c>
      <c r="I39" s="61">
        <f t="shared" si="2"/>
        <v>21</v>
      </c>
      <c r="J39" s="60">
        <f>VLOOKUP($A39,'Return Data'!$B$7:$R$2292,8,0)</f>
        <v>6.3592000000000004</v>
      </c>
      <c r="K39" s="61">
        <f t="shared" si="3"/>
        <v>21</v>
      </c>
      <c r="L39" s="60">
        <f>VLOOKUP($A39,'Return Data'!$B$7:$R$2292,9,0)</f>
        <v>6.3201999999999998</v>
      </c>
      <c r="M39" s="61">
        <f t="shared" si="4"/>
        <v>21</v>
      </c>
      <c r="N39" s="60">
        <f>VLOOKUP($A39,'Return Data'!$B$7:$R$2292,10,0)</f>
        <v>6.5688000000000004</v>
      </c>
      <c r="O39" s="61">
        <f t="shared" si="5"/>
        <v>15</v>
      </c>
      <c r="P39" s="60">
        <f>VLOOKUP($A39,'Return Data'!$B$7:$R$2292,11,0)</f>
        <v>6.1626000000000003</v>
      </c>
      <c r="Q39" s="61">
        <f t="shared" si="6"/>
        <v>11</v>
      </c>
      <c r="R39" s="60">
        <f>VLOOKUP($A39,'Return Data'!$B$7:$R$2292,12,0)</f>
        <v>5.6582999999999997</v>
      </c>
      <c r="S39" s="61">
        <f t="shared" si="7"/>
        <v>4</v>
      </c>
      <c r="T39" s="60">
        <f>VLOOKUP($A39,'Return Data'!$B$7:$R$2292,13,0)</f>
        <v>5.2264999999999997</v>
      </c>
      <c r="U39" s="61">
        <f t="shared" si="8"/>
        <v>7</v>
      </c>
      <c r="V39" s="60">
        <f>VLOOKUP($A39,'Return Data'!$B$7:$R$2292,17,0)</f>
        <v>4.2633999999999999</v>
      </c>
      <c r="W39" s="61">
        <f t="shared" si="9"/>
        <v>24</v>
      </c>
      <c r="X39" s="60">
        <f>VLOOKUP($A39,'Return Data'!$B$7:$R$2292,14,0)</f>
        <v>4.0637999999999996</v>
      </c>
      <c r="Y39" s="61">
        <f t="shared" si="12"/>
        <v>27</v>
      </c>
      <c r="Z39" s="60">
        <f>VLOOKUP($A39,'Return Data'!$B$7:$R$2292,16,0)</f>
        <v>5.7605000000000004</v>
      </c>
      <c r="AA39" s="62">
        <f t="shared" si="11"/>
        <v>31</v>
      </c>
    </row>
    <row r="40" spans="1:27" x14ac:dyDescent="0.3">
      <c r="A40" s="58" t="s">
        <v>158</v>
      </c>
      <c r="B40" s="59">
        <f>VLOOKUP($A40,'Return Data'!$B$7:$R$2292,3,0)</f>
        <v>44958</v>
      </c>
      <c r="C40" s="60">
        <f>VLOOKUP($A40,'Return Data'!$B$7:$R$2292,4,0)</f>
        <v>3512.3863999999999</v>
      </c>
      <c r="D40" s="60">
        <f>VLOOKUP($A40,'Return Data'!$B$7:$R$2292,5,0)</f>
        <v>6.8848000000000003</v>
      </c>
      <c r="E40" s="61">
        <f t="shared" si="0"/>
        <v>31</v>
      </c>
      <c r="F40" s="60">
        <f>VLOOKUP($A40,'Return Data'!$B$7:$R$2292,6,0)</f>
        <v>6.6467999999999998</v>
      </c>
      <c r="G40" s="61">
        <f t="shared" si="1"/>
        <v>17</v>
      </c>
      <c r="H40" s="60">
        <f>VLOOKUP($A40,'Return Data'!$B$7:$R$2292,7,0)</f>
        <v>6.7171000000000003</v>
      </c>
      <c r="I40" s="61">
        <f t="shared" si="2"/>
        <v>6</v>
      </c>
      <c r="J40" s="60">
        <f>VLOOKUP($A40,'Return Data'!$B$7:$R$2292,8,0)</f>
        <v>6.3917999999999999</v>
      </c>
      <c r="K40" s="61">
        <f t="shared" si="3"/>
        <v>14</v>
      </c>
      <c r="L40" s="60">
        <f>VLOOKUP($A40,'Return Data'!$B$7:$R$2292,9,0)</f>
        <v>6.3544999999999998</v>
      </c>
      <c r="M40" s="61">
        <f t="shared" si="4"/>
        <v>13</v>
      </c>
      <c r="N40" s="60">
        <f>VLOOKUP($A40,'Return Data'!$B$7:$R$2292,10,0)</f>
        <v>6.5768000000000004</v>
      </c>
      <c r="O40" s="61">
        <f t="shared" si="5"/>
        <v>12</v>
      </c>
      <c r="P40" s="60">
        <f>VLOOKUP($A40,'Return Data'!$B$7:$R$2292,11,0)</f>
        <v>6.1105999999999998</v>
      </c>
      <c r="Q40" s="61">
        <f t="shared" si="6"/>
        <v>21</v>
      </c>
      <c r="R40" s="60">
        <f>VLOOKUP($A40,'Return Data'!$B$7:$R$2292,12,0)</f>
        <v>5.5552000000000001</v>
      </c>
      <c r="S40" s="61">
        <f t="shared" si="7"/>
        <v>26</v>
      </c>
      <c r="T40" s="60">
        <f>VLOOKUP($A40,'Return Data'!$B$7:$R$2292,13,0)</f>
        <v>5.1585000000000001</v>
      </c>
      <c r="U40" s="61">
        <f t="shared" si="8"/>
        <v>23</v>
      </c>
      <c r="V40" s="60">
        <f>VLOOKUP($A40,'Return Data'!$B$7:$R$2292,17,0)</f>
        <v>4.2721</v>
      </c>
      <c r="W40" s="61">
        <f t="shared" si="9"/>
        <v>21</v>
      </c>
      <c r="X40" s="60">
        <f>VLOOKUP($A40,'Return Data'!$B$7:$R$2292,14,0)</f>
        <v>4.2515000000000001</v>
      </c>
      <c r="Y40" s="61">
        <f t="shared" si="12"/>
        <v>10</v>
      </c>
      <c r="Z40" s="60">
        <f>VLOOKUP($A40,'Return Data'!$B$7:$R$2292,16,0)</f>
        <v>6.8158000000000003</v>
      </c>
      <c r="AA40" s="62">
        <f t="shared" si="11"/>
        <v>6</v>
      </c>
    </row>
    <row r="41" spans="1:27" x14ac:dyDescent="0.3">
      <c r="A41" s="58" t="s">
        <v>160</v>
      </c>
      <c r="B41" s="59">
        <f>VLOOKUP($A41,'Return Data'!$B$7:$R$2292,3,0)</f>
        <v>44958</v>
      </c>
      <c r="C41" s="60">
        <f>VLOOKUP($A41,'Return Data'!$B$7:$R$2292,4,0)</f>
        <v>2145.2458000000001</v>
      </c>
      <c r="D41" s="60">
        <f>VLOOKUP($A41,'Return Data'!$B$7:$R$2292,5,0)</f>
        <v>8.5347000000000008</v>
      </c>
      <c r="E41" s="61">
        <f t="shared" si="0"/>
        <v>4</v>
      </c>
      <c r="F41" s="60">
        <f>VLOOKUP($A41,'Return Data'!$B$7:$R$2292,6,0)</f>
        <v>6.8316999999999997</v>
      </c>
      <c r="G41" s="61">
        <f t="shared" si="1"/>
        <v>3</v>
      </c>
      <c r="H41" s="60">
        <f>VLOOKUP($A41,'Return Data'!$B$7:$R$2292,7,0)</f>
        <v>6.8041999999999998</v>
      </c>
      <c r="I41" s="61">
        <f t="shared" si="2"/>
        <v>1</v>
      </c>
      <c r="J41" s="60">
        <f>VLOOKUP($A41,'Return Data'!$B$7:$R$2292,8,0)</f>
        <v>6.4543999999999997</v>
      </c>
      <c r="K41" s="61">
        <f t="shared" si="3"/>
        <v>2</v>
      </c>
      <c r="L41" s="60">
        <f>VLOOKUP($A41,'Return Data'!$B$7:$R$2292,9,0)</f>
        <v>6.4291999999999998</v>
      </c>
      <c r="M41" s="61">
        <f t="shared" si="4"/>
        <v>4</v>
      </c>
      <c r="N41" s="60">
        <f>VLOOKUP($A41,'Return Data'!$B$7:$R$2292,10,0)</f>
        <v>6.6147999999999998</v>
      </c>
      <c r="O41" s="61">
        <f t="shared" si="5"/>
        <v>5</v>
      </c>
      <c r="P41" s="60">
        <f>VLOOKUP($A41,'Return Data'!$B$7:$R$2292,11,0)</f>
        <v>6.1825999999999999</v>
      </c>
      <c r="Q41" s="61">
        <f t="shared" si="6"/>
        <v>4</v>
      </c>
      <c r="R41" s="60">
        <f>VLOOKUP($A41,'Return Data'!$B$7:$R$2292,12,0)</f>
        <v>5.6486000000000001</v>
      </c>
      <c r="S41" s="61">
        <f t="shared" si="7"/>
        <v>7</v>
      </c>
      <c r="T41" s="60">
        <f>VLOOKUP($A41,'Return Data'!$B$7:$R$2292,13,0)</f>
        <v>5.2121000000000004</v>
      </c>
      <c r="U41" s="61">
        <f t="shared" si="8"/>
        <v>9</v>
      </c>
      <c r="V41" s="60">
        <f>VLOOKUP($A41,'Return Data'!$B$7:$R$2292,17,0)</f>
        <v>4.3173000000000004</v>
      </c>
      <c r="W41" s="61">
        <f t="shared" si="9"/>
        <v>9</v>
      </c>
      <c r="X41" s="60">
        <f>VLOOKUP($A41,'Return Data'!$B$7:$R$2292,14,0)</f>
        <v>4.2793000000000001</v>
      </c>
      <c r="Y41" s="61">
        <f t="shared" si="12"/>
        <v>5</v>
      </c>
      <c r="Z41" s="60">
        <f>VLOOKUP($A41,'Return Data'!$B$7:$R$2292,16,0)</f>
        <v>6.3658999999999999</v>
      </c>
      <c r="AA41" s="62">
        <f t="shared" si="11"/>
        <v>28</v>
      </c>
    </row>
    <row r="42" spans="1:27" x14ac:dyDescent="0.3">
      <c r="A42" s="58" t="s">
        <v>161</v>
      </c>
      <c r="B42" s="59">
        <f>VLOOKUP($A42,'Return Data'!$B$7:$R$2292,3,0)</f>
        <v>44958</v>
      </c>
      <c r="C42" s="60">
        <f>VLOOKUP($A42,'Return Data'!$B$7:$R$2292,4,0)</f>
        <v>3647.5459999999998</v>
      </c>
      <c r="D42" s="60">
        <f>VLOOKUP($A42,'Return Data'!$B$7:$R$2292,5,0)</f>
        <v>7.8038999999999996</v>
      </c>
      <c r="E42" s="61">
        <f t="shared" si="0"/>
        <v>18</v>
      </c>
      <c r="F42" s="60">
        <f>VLOOKUP($A42,'Return Data'!$B$7:$R$2292,6,0)</f>
        <v>6.4728000000000003</v>
      </c>
      <c r="G42" s="61">
        <f t="shared" si="1"/>
        <v>29</v>
      </c>
      <c r="H42" s="60">
        <f>VLOOKUP($A42,'Return Data'!$B$7:$R$2292,7,0)</f>
        <v>6.5942999999999996</v>
      </c>
      <c r="I42" s="61">
        <f t="shared" si="2"/>
        <v>27</v>
      </c>
      <c r="J42" s="60">
        <f>VLOOKUP($A42,'Return Data'!$B$7:$R$2292,8,0)</f>
        <v>6.3845000000000001</v>
      </c>
      <c r="K42" s="61">
        <f t="shared" si="3"/>
        <v>18</v>
      </c>
      <c r="L42" s="60">
        <f>VLOOKUP($A42,'Return Data'!$B$7:$R$2292,9,0)</f>
        <v>6.3597999999999999</v>
      </c>
      <c r="M42" s="61">
        <f t="shared" si="4"/>
        <v>12</v>
      </c>
      <c r="N42" s="60">
        <f>VLOOKUP($A42,'Return Data'!$B$7:$R$2292,10,0)</f>
        <v>6.5568999999999997</v>
      </c>
      <c r="O42" s="61">
        <f t="shared" si="5"/>
        <v>20</v>
      </c>
      <c r="P42" s="60">
        <f>VLOOKUP($A42,'Return Data'!$B$7:$R$2292,11,0)</f>
        <v>6.1388999999999996</v>
      </c>
      <c r="Q42" s="61">
        <f t="shared" si="6"/>
        <v>14</v>
      </c>
      <c r="R42" s="60">
        <f>VLOOKUP($A42,'Return Data'!$B$7:$R$2292,12,0)</f>
        <v>5.6216999999999997</v>
      </c>
      <c r="S42" s="61">
        <f t="shared" si="7"/>
        <v>13</v>
      </c>
      <c r="T42" s="60">
        <f>VLOOKUP($A42,'Return Data'!$B$7:$R$2292,13,0)</f>
        <v>5.1948999999999996</v>
      </c>
      <c r="U42" s="61">
        <f t="shared" si="8"/>
        <v>13</v>
      </c>
      <c r="V42" s="60">
        <f>VLOOKUP($A42,'Return Data'!$B$7:$R$2292,17,0)</f>
        <v>4.3079000000000001</v>
      </c>
      <c r="W42" s="61">
        <f t="shared" si="9"/>
        <v>13</v>
      </c>
      <c r="X42" s="60">
        <f>VLOOKUP($A42,'Return Data'!$B$7:$R$2292,14,0)</f>
        <v>4.2294</v>
      </c>
      <c r="Y42" s="61">
        <f t="shared" si="12"/>
        <v>16</v>
      </c>
      <c r="Z42" s="60">
        <f>VLOOKUP($A42,'Return Data'!$B$7:$R$2292,16,0)</f>
        <v>6.7648000000000001</v>
      </c>
      <c r="AA42" s="62">
        <f t="shared" si="11"/>
        <v>15</v>
      </c>
    </row>
    <row r="43" spans="1:27" x14ac:dyDescent="0.3">
      <c r="A43" s="58" t="s">
        <v>1881</v>
      </c>
      <c r="B43" s="59">
        <f>VLOOKUP($A43,'Return Data'!$B$7:$R$2292,3,0)</f>
        <v>44958</v>
      </c>
      <c r="C43" s="60">
        <f>VLOOKUP($A43,'Return Data'!$B$7:$R$2292,4,0)</f>
        <v>1195.6167</v>
      </c>
      <c r="D43" s="60">
        <f>VLOOKUP($A43,'Return Data'!$B$7:$R$2292,5,0)</f>
        <v>7.4901</v>
      </c>
      <c r="E43" s="61">
        <f t="shared" si="0"/>
        <v>24</v>
      </c>
      <c r="F43" s="60">
        <f>VLOOKUP($A43,'Return Data'!$B$7:$R$2292,6,0)</f>
        <v>6.3399000000000001</v>
      </c>
      <c r="G43" s="61">
        <f t="shared" si="1"/>
        <v>31</v>
      </c>
      <c r="H43" s="60">
        <f>VLOOKUP($A43,'Return Data'!$B$7:$R$2292,7,0)</f>
        <v>6.4707999999999997</v>
      </c>
      <c r="I43" s="61">
        <f t="shared" si="2"/>
        <v>31</v>
      </c>
      <c r="J43" s="60">
        <f>VLOOKUP($A43,'Return Data'!$B$7:$R$2292,8,0)</f>
        <v>6.1845999999999997</v>
      </c>
      <c r="K43" s="61">
        <f t="shared" si="3"/>
        <v>32</v>
      </c>
      <c r="L43" s="60">
        <f>VLOOKUP($A43,'Return Data'!$B$7:$R$2292,9,0)</f>
        <v>6.1778000000000004</v>
      </c>
      <c r="M43" s="61">
        <f t="shared" si="4"/>
        <v>31</v>
      </c>
      <c r="N43" s="60">
        <f>VLOOKUP($A43,'Return Data'!$B$7:$R$2292,10,0)</f>
        <v>6.4215999999999998</v>
      </c>
      <c r="O43" s="61">
        <f t="shared" si="5"/>
        <v>29</v>
      </c>
      <c r="P43" s="60">
        <f>VLOOKUP($A43,'Return Data'!$B$7:$R$2292,11,0)</f>
        <v>5.9126000000000003</v>
      </c>
      <c r="Q43" s="61">
        <f t="shared" si="6"/>
        <v>32</v>
      </c>
      <c r="R43" s="60">
        <f>VLOOKUP($A43,'Return Data'!$B$7:$R$2292,12,0)</f>
        <v>5.3368000000000002</v>
      </c>
      <c r="S43" s="61">
        <f t="shared" si="7"/>
        <v>33</v>
      </c>
      <c r="T43" s="60">
        <f>VLOOKUP($A43,'Return Data'!$B$7:$R$2292,13,0)</f>
        <v>4.8559999999999999</v>
      </c>
      <c r="U43" s="61">
        <f t="shared" si="8"/>
        <v>34</v>
      </c>
      <c r="V43" s="60">
        <f>VLOOKUP($A43,'Return Data'!$B$7:$R$2292,17,0)</f>
        <v>3.9407999999999999</v>
      </c>
      <c r="W43" s="61">
        <f t="shared" si="9"/>
        <v>35</v>
      </c>
      <c r="X43" s="60">
        <f>VLOOKUP($A43,'Return Data'!$B$7:$R$2292,14,0)</f>
        <v>3.7881</v>
      </c>
      <c r="Y43" s="61">
        <f t="shared" si="12"/>
        <v>33</v>
      </c>
      <c r="Z43" s="60">
        <f>VLOOKUP($A43,'Return Data'!$B$7:$R$2292,16,0)</f>
        <v>4.5076999999999998</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7.4550749999999999</v>
      </c>
      <c r="E45" s="69"/>
      <c r="F45" s="70">
        <f>AVERAGE(F8:F43)</f>
        <v>6.3852250000000019</v>
      </c>
      <c r="G45" s="69"/>
      <c r="H45" s="70">
        <f>AVERAGE(H8:H43)</f>
        <v>6.4002138888888886</v>
      </c>
      <c r="I45" s="69"/>
      <c r="J45" s="70">
        <f>AVERAGE(J8:J43)</f>
        <v>6.1420999999999992</v>
      </c>
      <c r="K45" s="69"/>
      <c r="L45" s="70">
        <f>AVERAGE(L8:L43)</f>
        <v>6.1233500000000012</v>
      </c>
      <c r="M45" s="69"/>
      <c r="N45" s="70">
        <f>AVERAGE(N8:N43)</f>
        <v>6.328697222222222</v>
      </c>
      <c r="O45" s="69"/>
      <c r="P45" s="70">
        <f>AVERAGE(P8:P43)</f>
        <v>5.9138500000000001</v>
      </c>
      <c r="Q45" s="69"/>
      <c r="R45" s="70">
        <f>AVERAGE(R8:R43)</f>
        <v>5.4101555555555576</v>
      </c>
      <c r="S45" s="69"/>
      <c r="T45" s="70">
        <f>AVERAGE(T8:T43)</f>
        <v>5.004133333333332</v>
      </c>
      <c r="U45" s="69"/>
      <c r="V45" s="70">
        <f>AVERAGE(V8:V43)</f>
        <v>4.1439055555555537</v>
      </c>
      <c r="W45" s="69"/>
      <c r="X45" s="70">
        <f>AVERAGE(X8:X43)</f>
        <v>4.0502428571428579</v>
      </c>
      <c r="Y45" s="69"/>
      <c r="Z45" s="70">
        <f>AVERAGE(Z8:Z43)</f>
        <v>6.2415416666666683</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9.0643999999999991</v>
      </c>
      <c r="E47" s="73"/>
      <c r="F47" s="74">
        <f>MAX(F8:F43)</f>
        <v>6.9443999999999999</v>
      </c>
      <c r="G47" s="73"/>
      <c r="H47" s="74">
        <f>MAX(H8:H43)</f>
        <v>6.8041999999999998</v>
      </c>
      <c r="I47" s="73"/>
      <c r="J47" s="74">
        <f>MAX(J8:J43)</f>
        <v>6.5175999999999998</v>
      </c>
      <c r="K47" s="73"/>
      <c r="L47" s="74">
        <f>MAX(L8:L43)</f>
        <v>6.4625000000000004</v>
      </c>
      <c r="M47" s="73"/>
      <c r="N47" s="74">
        <f>MAX(N8:N43)</f>
        <v>6.6523000000000003</v>
      </c>
      <c r="O47" s="73"/>
      <c r="P47" s="74">
        <f>MAX(P8:P43)</f>
        <v>6.2035</v>
      </c>
      <c r="Q47" s="73"/>
      <c r="R47" s="74">
        <f>MAX(R8:R43)</f>
        <v>5.6929999999999996</v>
      </c>
      <c r="S47" s="73"/>
      <c r="T47" s="74">
        <f>MAX(T8:T43)</f>
        <v>5.3422000000000001</v>
      </c>
      <c r="U47" s="73"/>
      <c r="V47" s="74">
        <f>MAX(V8:V43)</f>
        <v>4.7443999999999997</v>
      </c>
      <c r="W47" s="73"/>
      <c r="X47" s="74">
        <f>MAX(X8:X43)</f>
        <v>4.8821000000000003</v>
      </c>
      <c r="Y47" s="73"/>
      <c r="Z47" s="74">
        <f>MAX(Z8:Z43)</f>
        <v>7.2419000000000002</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44958</v>
      </c>
      <c r="C8" s="60">
        <f>VLOOKUP($A8,'Return Data'!$B$7:$R$2292,4,0)</f>
        <v>355.6952</v>
      </c>
      <c r="D8" s="60">
        <f>VLOOKUP($A8,'Return Data'!$B$7:$R$2292,5,0)</f>
        <v>8.9298000000000002</v>
      </c>
      <c r="E8" s="61">
        <f t="shared" ref="E8:E42" si="0">RANK(D8,D$8:D$42,0)</f>
        <v>1</v>
      </c>
      <c r="F8" s="60">
        <f>VLOOKUP($A8,'Return Data'!$B$7:$R$2292,6,0)</f>
        <v>6.6805000000000003</v>
      </c>
      <c r="G8" s="61">
        <f t="shared" ref="G8:G42" si="1">RANK(F8,F$8:F$42,0)</f>
        <v>4</v>
      </c>
      <c r="H8" s="60">
        <f>VLOOKUP($A8,'Return Data'!$B$7:$R$2292,7,0)</f>
        <v>6.6698000000000004</v>
      </c>
      <c r="I8" s="61">
        <f t="shared" ref="I8:I42" si="2">RANK(H8,H$8:H$42,0)</f>
        <v>4</v>
      </c>
      <c r="J8" s="60">
        <f>VLOOKUP($A8,'Return Data'!$B$7:$R$2292,8,0)</f>
        <v>6.2451999999999996</v>
      </c>
      <c r="K8" s="61">
        <f t="shared" ref="K8:K42" si="3">RANK(J8,J$8:J$42,0)</f>
        <v>18</v>
      </c>
      <c r="L8" s="60">
        <f>VLOOKUP($A8,'Return Data'!$B$7:$R$2292,9,0)</f>
        <v>6.2880000000000003</v>
      </c>
      <c r="M8" s="61">
        <f t="shared" ref="M8:M42" si="4">RANK(L8,L$8:L$42,0)</f>
        <v>10</v>
      </c>
      <c r="N8" s="60">
        <f>VLOOKUP($A8,'Return Data'!$B$7:$R$2292,10,0)</f>
        <v>6.5106000000000002</v>
      </c>
      <c r="O8" s="61">
        <f t="shared" ref="O8:O42" si="5">RANK(N8,N$8:N$42,0)</f>
        <v>6</v>
      </c>
      <c r="P8" s="60">
        <f>VLOOKUP($A8,'Return Data'!$B$7:$R$2292,11,0)</f>
        <v>6.0472000000000001</v>
      </c>
      <c r="Q8" s="61">
        <f t="shared" ref="Q8:Q42" si="6">RANK(P8,P$8:P$42,0)</f>
        <v>9</v>
      </c>
      <c r="R8" s="60">
        <f>VLOOKUP($A8,'Return Data'!$B$7:$R$2292,12,0)</f>
        <v>5.5155000000000003</v>
      </c>
      <c r="S8" s="61">
        <f t="shared" ref="S8:S42" si="7">RANK(R8,R$8:R$42,0)</f>
        <v>13</v>
      </c>
      <c r="T8" s="60">
        <f>VLOOKUP($A8,'Return Data'!$B$7:$R$2292,13,0)</f>
        <v>5.1016000000000004</v>
      </c>
      <c r="U8" s="61">
        <f t="shared" ref="U8:U42" si="8">RANK(T8,T$8:T$42,0)</f>
        <v>11</v>
      </c>
      <c r="V8" s="60">
        <f>VLOOKUP($A8,'Return Data'!$B$7:$R$2292,17,0)</f>
        <v>4.1994999999999996</v>
      </c>
      <c r="W8" s="61">
        <f t="shared" ref="W8:W42" si="9">RANK(V8,V$8:V$42,0)</f>
        <v>12</v>
      </c>
      <c r="X8" s="60">
        <f>VLOOKUP($A8,'Return Data'!$B$7:$R$2292,14,0)</f>
        <v>4.1574</v>
      </c>
      <c r="Y8" s="61">
        <f t="shared" ref="Y8:Y22" si="10">RANK(X8,X$8:X$42,0)</f>
        <v>6</v>
      </c>
      <c r="Z8" s="60">
        <f>VLOOKUP($A8,'Return Data'!$B$7:$R$2292,16,0)</f>
        <v>6.9607999999999999</v>
      </c>
      <c r="AA8" s="62">
        <f t="shared" ref="AA8:AA42" si="11">RANK(Z8,Z$8:Z$42,0)</f>
        <v>11</v>
      </c>
    </row>
    <row r="9" spans="1:27" x14ac:dyDescent="0.3">
      <c r="A9" s="58" t="s">
        <v>228</v>
      </c>
      <c r="B9" s="59">
        <f>VLOOKUP($A9,'Return Data'!$B$7:$R$2292,3,0)</f>
        <v>44958</v>
      </c>
      <c r="C9" s="60">
        <f>VLOOKUP($A9,'Return Data'!$B$7:$R$2292,4,0)</f>
        <v>2456.5131999999999</v>
      </c>
      <c r="D9" s="60">
        <f>VLOOKUP($A9,'Return Data'!$B$7:$R$2292,5,0)</f>
        <v>7.9048999999999996</v>
      </c>
      <c r="E9" s="61">
        <f t="shared" si="0"/>
        <v>13</v>
      </c>
      <c r="F9" s="60">
        <f>VLOOKUP($A9,'Return Data'!$B$7:$R$2292,6,0)</f>
        <v>6.5730000000000004</v>
      </c>
      <c r="G9" s="61">
        <f t="shared" si="1"/>
        <v>13</v>
      </c>
      <c r="H9" s="60">
        <f>VLOOKUP($A9,'Return Data'!$B$7:$R$2292,7,0)</f>
        <v>6.6172000000000004</v>
      </c>
      <c r="I9" s="61">
        <f t="shared" si="2"/>
        <v>6</v>
      </c>
      <c r="J9" s="60">
        <f>VLOOKUP($A9,'Return Data'!$B$7:$R$2292,8,0)</f>
        <v>6.319</v>
      </c>
      <c r="K9" s="61">
        <f t="shared" si="3"/>
        <v>9</v>
      </c>
      <c r="L9" s="60">
        <f>VLOOKUP($A9,'Return Data'!$B$7:$R$2292,9,0)</f>
        <v>6.3160999999999996</v>
      </c>
      <c r="M9" s="61">
        <f t="shared" si="4"/>
        <v>6</v>
      </c>
      <c r="N9" s="60">
        <f>VLOOKUP($A9,'Return Data'!$B$7:$R$2292,10,0)</f>
        <v>6.5347999999999997</v>
      </c>
      <c r="O9" s="61">
        <f t="shared" si="5"/>
        <v>4</v>
      </c>
      <c r="P9" s="60">
        <f>VLOOKUP($A9,'Return Data'!$B$7:$R$2292,11,0)</f>
        <v>6.1036999999999999</v>
      </c>
      <c r="Q9" s="61">
        <f t="shared" si="6"/>
        <v>4</v>
      </c>
      <c r="R9" s="60">
        <f>VLOOKUP($A9,'Return Data'!$B$7:$R$2292,12,0)</f>
        <v>5.5792000000000002</v>
      </c>
      <c r="S9" s="61">
        <f t="shared" si="7"/>
        <v>4</v>
      </c>
      <c r="T9" s="60">
        <f>VLOOKUP($A9,'Return Data'!$B$7:$R$2292,13,0)</f>
        <v>5.1489000000000003</v>
      </c>
      <c r="U9" s="61">
        <f t="shared" si="8"/>
        <v>4</v>
      </c>
      <c r="V9" s="60">
        <f>VLOOKUP($A9,'Return Data'!$B$7:$R$2292,17,0)</f>
        <v>4.2356999999999996</v>
      </c>
      <c r="W9" s="61">
        <f t="shared" si="9"/>
        <v>7</v>
      </c>
      <c r="X9" s="60">
        <f>VLOOKUP($A9,'Return Data'!$B$7:$R$2292,14,0)</f>
        <v>4.1764999999999999</v>
      </c>
      <c r="Y9" s="61">
        <f t="shared" si="10"/>
        <v>5</v>
      </c>
      <c r="Z9" s="60">
        <f>VLOOKUP($A9,'Return Data'!$B$7:$R$2292,16,0)</f>
        <v>6.9783999999999997</v>
      </c>
      <c r="AA9" s="62">
        <f t="shared" si="11"/>
        <v>9</v>
      </c>
    </row>
    <row r="10" spans="1:27" x14ac:dyDescent="0.3">
      <c r="A10" s="58" t="s">
        <v>1922</v>
      </c>
      <c r="B10" s="59">
        <f>VLOOKUP($A10,'Return Data'!$B$7:$R$2292,3,0)</f>
        <v>44958</v>
      </c>
      <c r="C10" s="60">
        <f>VLOOKUP($A10,'Return Data'!$B$7:$R$2292,4,0)</f>
        <v>2541.9832000000001</v>
      </c>
      <c r="D10" s="60">
        <f>VLOOKUP($A10,'Return Data'!$B$7:$R$2292,5,0)</f>
        <v>7.5370999999999997</v>
      </c>
      <c r="E10" s="61">
        <f t="shared" si="0"/>
        <v>20</v>
      </c>
      <c r="F10" s="60">
        <f>VLOOKUP($A10,'Return Data'!$B$7:$R$2292,6,0)</f>
        <v>6.5761000000000003</v>
      </c>
      <c r="G10" s="61">
        <f t="shared" si="1"/>
        <v>11</v>
      </c>
      <c r="H10" s="60">
        <f>VLOOKUP($A10,'Return Data'!$B$7:$R$2292,7,0)</f>
        <v>6.5875000000000004</v>
      </c>
      <c r="I10" s="61">
        <f t="shared" si="2"/>
        <v>9</v>
      </c>
      <c r="J10" s="60">
        <f>VLOOKUP($A10,'Return Data'!$B$7:$R$2292,8,0)</f>
        <v>6.4405000000000001</v>
      </c>
      <c r="K10" s="61">
        <f t="shared" si="3"/>
        <v>1</v>
      </c>
      <c r="L10" s="60">
        <f>VLOOKUP($A10,'Return Data'!$B$7:$R$2292,9,0)</f>
        <v>6.3682999999999996</v>
      </c>
      <c r="M10" s="61">
        <f t="shared" si="4"/>
        <v>1</v>
      </c>
      <c r="N10" s="60">
        <f>VLOOKUP($A10,'Return Data'!$B$7:$R$2292,10,0)</f>
        <v>6.5419</v>
      </c>
      <c r="O10" s="61">
        <f t="shared" si="5"/>
        <v>3</v>
      </c>
      <c r="P10" s="60">
        <f>VLOOKUP($A10,'Return Data'!$B$7:$R$2292,11,0)</f>
        <v>6.1093999999999999</v>
      </c>
      <c r="Q10" s="61">
        <f t="shared" si="6"/>
        <v>3</v>
      </c>
      <c r="R10" s="60">
        <f>VLOOKUP($A10,'Return Data'!$B$7:$R$2292,12,0)</f>
        <v>5.6013999999999999</v>
      </c>
      <c r="S10" s="61">
        <f t="shared" si="7"/>
        <v>3</v>
      </c>
      <c r="T10" s="60">
        <f>VLOOKUP($A10,'Return Data'!$B$7:$R$2292,13,0)</f>
        <v>5.165</v>
      </c>
      <c r="U10" s="61">
        <f t="shared" si="8"/>
        <v>3</v>
      </c>
      <c r="V10" s="60">
        <f>VLOOKUP($A10,'Return Data'!$B$7:$R$2292,17,0)</f>
        <v>4.2664999999999997</v>
      </c>
      <c r="W10" s="61">
        <f t="shared" si="9"/>
        <v>4</v>
      </c>
      <c r="X10" s="60">
        <f>VLOOKUP($A10,'Return Data'!$B$7:$R$2292,14,0)</f>
        <v>4.1510999999999996</v>
      </c>
      <c r="Y10" s="61">
        <f t="shared" si="10"/>
        <v>7</v>
      </c>
      <c r="Z10" s="60">
        <f>VLOOKUP($A10,'Return Data'!$B$7:$R$2292,16,0)</f>
        <v>6.8922999999999996</v>
      </c>
      <c r="AA10" s="62">
        <f t="shared" si="11"/>
        <v>15</v>
      </c>
    </row>
    <row r="11" spans="1:27" x14ac:dyDescent="0.3">
      <c r="A11" s="58" t="s">
        <v>1979</v>
      </c>
      <c r="B11" s="59">
        <f>VLOOKUP($A11,'Return Data'!$B$7:$R$2292,3,0)</f>
        <v>44958</v>
      </c>
      <c r="C11" s="60">
        <f>VLOOKUP($A11,'Return Data'!$B$7:$R$2292,4,0)</f>
        <v>2539.4753000000001</v>
      </c>
      <c r="D11" s="60">
        <f>VLOOKUP($A11,'Return Data'!$B$7:$R$2292,5,0)</f>
        <v>7.2224000000000004</v>
      </c>
      <c r="E11" s="61">
        <f t="shared" si="0"/>
        <v>26</v>
      </c>
      <c r="F11" s="60">
        <f>VLOOKUP($A11,'Return Data'!$B$7:$R$2292,6,0)</f>
        <v>6.2948000000000004</v>
      </c>
      <c r="G11" s="61">
        <f t="shared" si="1"/>
        <v>29</v>
      </c>
      <c r="H11" s="60">
        <f>VLOOKUP($A11,'Return Data'!$B$7:$R$2292,7,0)</f>
        <v>6.5331000000000001</v>
      </c>
      <c r="I11" s="61">
        <f t="shared" si="2"/>
        <v>19</v>
      </c>
      <c r="J11" s="60">
        <f>VLOOKUP($A11,'Return Data'!$B$7:$R$2292,8,0)</f>
        <v>6.2316000000000003</v>
      </c>
      <c r="K11" s="61">
        <f t="shared" si="3"/>
        <v>20</v>
      </c>
      <c r="L11" s="60">
        <f>VLOOKUP($A11,'Return Data'!$B$7:$R$2292,9,0)</f>
        <v>6.2079000000000004</v>
      </c>
      <c r="M11" s="61">
        <f t="shared" si="4"/>
        <v>20</v>
      </c>
      <c r="N11" s="60">
        <f>VLOOKUP($A11,'Return Data'!$B$7:$R$2292,10,0)</f>
        <v>6.5648999999999997</v>
      </c>
      <c r="O11" s="61">
        <f t="shared" si="5"/>
        <v>1</v>
      </c>
      <c r="P11" s="60">
        <f>VLOOKUP($A11,'Return Data'!$B$7:$R$2292,11,0)</f>
        <v>6.1191000000000004</v>
      </c>
      <c r="Q11" s="61">
        <f t="shared" si="6"/>
        <v>2</v>
      </c>
      <c r="R11" s="60">
        <f>VLOOKUP($A11,'Return Data'!$B$7:$R$2292,12,0)</f>
        <v>5.6157000000000004</v>
      </c>
      <c r="S11" s="61">
        <f t="shared" si="7"/>
        <v>1</v>
      </c>
      <c r="T11" s="60">
        <f>VLOOKUP($A11,'Return Data'!$B$7:$R$2292,13,0)</f>
        <v>5.1828000000000003</v>
      </c>
      <c r="U11" s="61">
        <f t="shared" si="8"/>
        <v>2</v>
      </c>
      <c r="V11" s="60">
        <f>VLOOKUP($A11,'Return Data'!$B$7:$R$2292,17,0)</f>
        <v>4.2480000000000002</v>
      </c>
      <c r="W11" s="61">
        <f t="shared" si="9"/>
        <v>5</v>
      </c>
      <c r="X11" s="60">
        <f>VLOOKUP($A11,'Return Data'!$B$7:$R$2292,14,0)</f>
        <v>4.1368</v>
      </c>
      <c r="Y11" s="61">
        <f t="shared" si="10"/>
        <v>9</v>
      </c>
      <c r="Z11" s="60">
        <f>VLOOKUP($A11,'Return Data'!$B$7:$R$2292,16,0)</f>
        <v>6.6119000000000003</v>
      </c>
      <c r="AA11" s="62">
        <f t="shared" si="11"/>
        <v>24</v>
      </c>
    </row>
    <row r="12" spans="1:27" x14ac:dyDescent="0.3">
      <c r="A12" s="58" t="s">
        <v>232</v>
      </c>
      <c r="B12" s="59">
        <f>VLOOKUP($A12,'Return Data'!$B$7:$R$2292,3,0)</f>
        <v>44958</v>
      </c>
      <c r="C12" s="60">
        <f>VLOOKUP($A12,'Return Data'!$B$7:$R$2292,4,0)</f>
        <v>2656.56</v>
      </c>
      <c r="D12" s="60">
        <f>VLOOKUP($A12,'Return Data'!$B$7:$R$2292,5,0)</f>
        <v>7.5982000000000003</v>
      </c>
      <c r="E12" s="61">
        <f t="shared" si="0"/>
        <v>19</v>
      </c>
      <c r="F12" s="60">
        <f>VLOOKUP($A12,'Return Data'!$B$7:$R$2292,6,0)</f>
        <v>6.6082000000000001</v>
      </c>
      <c r="G12" s="61">
        <f t="shared" si="1"/>
        <v>8</v>
      </c>
      <c r="H12" s="60">
        <f>VLOOKUP($A12,'Return Data'!$B$7:$R$2292,7,0)</f>
        <v>6.5568999999999997</v>
      </c>
      <c r="I12" s="61">
        <f t="shared" si="2"/>
        <v>15</v>
      </c>
      <c r="J12" s="60">
        <f>VLOOKUP($A12,'Return Data'!$B$7:$R$2292,8,0)</f>
        <v>6.3594999999999997</v>
      </c>
      <c r="K12" s="61">
        <f t="shared" si="3"/>
        <v>5</v>
      </c>
      <c r="L12" s="60">
        <f>VLOOKUP($A12,'Return Data'!$B$7:$R$2292,9,0)</f>
        <v>6.3453999999999997</v>
      </c>
      <c r="M12" s="61">
        <f t="shared" si="4"/>
        <v>3</v>
      </c>
      <c r="N12" s="60">
        <f>VLOOKUP($A12,'Return Data'!$B$7:$R$2292,10,0)</f>
        <v>6.5502000000000002</v>
      </c>
      <c r="O12" s="61">
        <f t="shared" si="5"/>
        <v>2</v>
      </c>
      <c r="P12" s="60">
        <f>VLOOKUP($A12,'Return Data'!$B$7:$R$2292,11,0)</f>
        <v>6.1214000000000004</v>
      </c>
      <c r="Q12" s="61">
        <f t="shared" si="6"/>
        <v>1</v>
      </c>
      <c r="R12" s="60">
        <f>VLOOKUP($A12,'Return Data'!$B$7:$R$2292,12,0)</f>
        <v>5.6055000000000001</v>
      </c>
      <c r="S12" s="61">
        <f t="shared" si="7"/>
        <v>2</v>
      </c>
      <c r="T12" s="60">
        <f>VLOOKUP($A12,'Return Data'!$B$7:$R$2292,13,0)</f>
        <v>5.1327999999999996</v>
      </c>
      <c r="U12" s="61">
        <f t="shared" si="8"/>
        <v>6</v>
      </c>
      <c r="V12" s="60">
        <f>VLOOKUP($A12,'Return Data'!$B$7:$R$2292,17,0)</f>
        <v>4.1959999999999997</v>
      </c>
      <c r="W12" s="61">
        <f t="shared" si="9"/>
        <v>13</v>
      </c>
      <c r="X12" s="60">
        <f>VLOOKUP($A12,'Return Data'!$B$7:$R$2292,14,0)</f>
        <v>3.9590999999999998</v>
      </c>
      <c r="Y12" s="61">
        <f t="shared" si="10"/>
        <v>26</v>
      </c>
      <c r="Z12" s="60">
        <f>VLOOKUP($A12,'Return Data'!$B$7:$R$2292,16,0)</f>
        <v>6.9093</v>
      </c>
      <c r="AA12" s="62">
        <f t="shared" si="11"/>
        <v>12</v>
      </c>
    </row>
    <row r="13" spans="1:27" x14ac:dyDescent="0.3">
      <c r="A13" s="58" t="s">
        <v>233</v>
      </c>
      <c r="B13" s="59">
        <f>VLOOKUP($A13,'Return Data'!$B$7:$R$2292,3,0)</f>
        <v>44958</v>
      </c>
      <c r="C13" s="60">
        <f>VLOOKUP($A13,'Return Data'!$B$7:$R$2292,4,0)</f>
        <v>3153.1478000000002</v>
      </c>
      <c r="D13" s="60">
        <f>VLOOKUP($A13,'Return Data'!$B$7:$R$2292,5,0)</f>
        <v>7.2107999999999999</v>
      </c>
      <c r="E13" s="61">
        <f t="shared" si="0"/>
        <v>27</v>
      </c>
      <c r="F13" s="60">
        <f>VLOOKUP($A13,'Return Data'!$B$7:$R$2292,6,0)</f>
        <v>6.56</v>
      </c>
      <c r="G13" s="61">
        <f t="shared" si="1"/>
        <v>14</v>
      </c>
      <c r="H13" s="60">
        <f>VLOOKUP($A13,'Return Data'!$B$7:$R$2292,7,0)</f>
        <v>6.5743999999999998</v>
      </c>
      <c r="I13" s="61">
        <f t="shared" si="2"/>
        <v>13</v>
      </c>
      <c r="J13" s="60">
        <f>VLOOKUP($A13,'Return Data'!$B$7:$R$2292,8,0)</f>
        <v>6.2923</v>
      </c>
      <c r="K13" s="61">
        <f t="shared" si="3"/>
        <v>13</v>
      </c>
      <c r="L13" s="60">
        <f>VLOOKUP($A13,'Return Data'!$B$7:$R$2292,9,0)</f>
        <v>6.2046999999999999</v>
      </c>
      <c r="M13" s="61">
        <f t="shared" si="4"/>
        <v>21</v>
      </c>
      <c r="N13" s="60">
        <f>VLOOKUP($A13,'Return Data'!$B$7:$R$2292,10,0)</f>
        <v>6.4199000000000002</v>
      </c>
      <c r="O13" s="61">
        <f t="shared" si="5"/>
        <v>21</v>
      </c>
      <c r="P13" s="60">
        <f>VLOOKUP($A13,'Return Data'!$B$7:$R$2292,11,0)</f>
        <v>6.0076000000000001</v>
      </c>
      <c r="Q13" s="61">
        <f t="shared" si="6"/>
        <v>13</v>
      </c>
      <c r="R13" s="60">
        <f>VLOOKUP($A13,'Return Data'!$B$7:$R$2292,12,0)</f>
        <v>5.5068000000000001</v>
      </c>
      <c r="S13" s="61">
        <f t="shared" si="7"/>
        <v>14</v>
      </c>
      <c r="T13" s="60">
        <f>VLOOKUP($A13,'Return Data'!$B$7:$R$2292,13,0)</f>
        <v>5.0903999999999998</v>
      </c>
      <c r="U13" s="61">
        <f t="shared" si="8"/>
        <v>14</v>
      </c>
      <c r="V13" s="60">
        <f>VLOOKUP($A13,'Return Data'!$B$7:$R$2292,17,0)</f>
        <v>4.1896000000000004</v>
      </c>
      <c r="W13" s="61">
        <f t="shared" si="9"/>
        <v>16</v>
      </c>
      <c r="X13" s="60">
        <f>VLOOKUP($A13,'Return Data'!$B$7:$R$2292,14,0)</f>
        <v>4.1135999999999999</v>
      </c>
      <c r="Y13" s="61">
        <f t="shared" si="10"/>
        <v>16</v>
      </c>
      <c r="Z13" s="60">
        <f>VLOOKUP($A13,'Return Data'!$B$7:$R$2292,16,0)</f>
        <v>6.9024000000000001</v>
      </c>
      <c r="AA13" s="62">
        <f t="shared" si="11"/>
        <v>13</v>
      </c>
    </row>
    <row r="14" spans="1:27" x14ac:dyDescent="0.3">
      <c r="A14" s="58" t="s">
        <v>234</v>
      </c>
      <c r="B14" s="59">
        <f>VLOOKUP($A14,'Return Data'!$B$7:$R$2292,3,0)</f>
        <v>44958</v>
      </c>
      <c r="C14" s="60">
        <f>VLOOKUP($A14,'Return Data'!$B$7:$R$2292,4,0)</f>
        <v>2827.7292000000002</v>
      </c>
      <c r="D14" s="60">
        <f>VLOOKUP($A14,'Return Data'!$B$7:$R$2292,5,0)</f>
        <v>7.1600999999999999</v>
      </c>
      <c r="E14" s="61">
        <f t="shared" si="0"/>
        <v>28</v>
      </c>
      <c r="F14" s="60">
        <f>VLOOKUP($A14,'Return Data'!$B$7:$R$2292,6,0)</f>
        <v>6.3319999999999999</v>
      </c>
      <c r="G14" s="61">
        <f t="shared" si="1"/>
        <v>28</v>
      </c>
      <c r="H14" s="60">
        <f>VLOOKUP($A14,'Return Data'!$B$7:$R$2292,7,0)</f>
        <v>6.4259000000000004</v>
      </c>
      <c r="I14" s="61">
        <f t="shared" si="2"/>
        <v>29</v>
      </c>
      <c r="J14" s="60">
        <f>VLOOKUP($A14,'Return Data'!$B$7:$R$2292,8,0)</f>
        <v>6.1551</v>
      </c>
      <c r="K14" s="61">
        <f t="shared" si="3"/>
        <v>27</v>
      </c>
      <c r="L14" s="60">
        <f>VLOOKUP($A14,'Return Data'!$B$7:$R$2292,9,0)</f>
        <v>6.0827</v>
      </c>
      <c r="M14" s="61">
        <f t="shared" si="4"/>
        <v>27</v>
      </c>
      <c r="N14" s="60">
        <f>VLOOKUP($A14,'Return Data'!$B$7:$R$2292,10,0)</f>
        <v>6.3692000000000002</v>
      </c>
      <c r="O14" s="61">
        <f t="shared" si="5"/>
        <v>25</v>
      </c>
      <c r="P14" s="60">
        <f>VLOOKUP($A14,'Return Data'!$B$7:$R$2292,11,0)</f>
        <v>5.9539999999999997</v>
      </c>
      <c r="Q14" s="61">
        <f t="shared" si="6"/>
        <v>26</v>
      </c>
      <c r="R14" s="60">
        <f>VLOOKUP($A14,'Return Data'!$B$7:$R$2292,12,0)</f>
        <v>5.3723999999999998</v>
      </c>
      <c r="S14" s="61">
        <f t="shared" si="7"/>
        <v>26</v>
      </c>
      <c r="T14" s="60">
        <f>VLOOKUP($A14,'Return Data'!$B$7:$R$2292,13,0)</f>
        <v>4.9314</v>
      </c>
      <c r="U14" s="61">
        <f t="shared" si="8"/>
        <v>27</v>
      </c>
      <c r="V14" s="60">
        <f>VLOOKUP($A14,'Return Data'!$B$7:$R$2292,17,0)</f>
        <v>4.0888999999999998</v>
      </c>
      <c r="W14" s="61">
        <f t="shared" si="9"/>
        <v>26</v>
      </c>
      <c r="X14" s="60">
        <f>VLOOKUP($A14,'Return Data'!$B$7:$R$2292,14,0)</f>
        <v>4.0355999999999996</v>
      </c>
      <c r="Y14" s="61">
        <f t="shared" si="10"/>
        <v>24</v>
      </c>
      <c r="Z14" s="60">
        <f>VLOOKUP($A14,'Return Data'!$B$7:$R$2292,16,0)</f>
        <v>6.8949999999999996</v>
      </c>
      <c r="AA14" s="62">
        <f t="shared" si="11"/>
        <v>14</v>
      </c>
    </row>
    <row r="15" spans="1:27" x14ac:dyDescent="0.3">
      <c r="A15" s="58" t="s">
        <v>236</v>
      </c>
      <c r="B15" s="59">
        <f>VLOOKUP($A15,'Return Data'!$B$7:$R$2292,3,0)</f>
        <v>44958</v>
      </c>
      <c r="C15" s="60">
        <f>VLOOKUP($A15,'Return Data'!$B$7:$R$2292,4,0)</f>
        <v>4336.0763999999999</v>
      </c>
      <c r="D15" s="60">
        <f>VLOOKUP($A15,'Return Data'!$B$7:$R$2292,5,0)</f>
        <v>7.9615999999999998</v>
      </c>
      <c r="E15" s="61">
        <f t="shared" si="0"/>
        <v>10</v>
      </c>
      <c r="F15" s="60">
        <f>VLOOKUP($A15,'Return Data'!$B$7:$R$2292,6,0)</f>
        <v>6.6135000000000002</v>
      </c>
      <c r="G15" s="61">
        <f t="shared" si="1"/>
        <v>7</v>
      </c>
      <c r="H15" s="60">
        <f>VLOOKUP($A15,'Return Data'!$B$7:$R$2292,7,0)</f>
        <v>6.5693000000000001</v>
      </c>
      <c r="I15" s="61">
        <f t="shared" si="2"/>
        <v>14</v>
      </c>
      <c r="J15" s="60">
        <f>VLOOKUP($A15,'Return Data'!$B$7:$R$2292,8,0)</f>
        <v>6.2134999999999998</v>
      </c>
      <c r="K15" s="61">
        <f t="shared" si="3"/>
        <v>21</v>
      </c>
      <c r="L15" s="60">
        <f>VLOOKUP($A15,'Return Data'!$B$7:$R$2292,9,0)</f>
        <v>6.2462999999999997</v>
      </c>
      <c r="M15" s="61">
        <f t="shared" si="4"/>
        <v>16</v>
      </c>
      <c r="N15" s="60">
        <f>VLOOKUP($A15,'Return Data'!$B$7:$R$2292,10,0)</f>
        <v>6.4721000000000002</v>
      </c>
      <c r="O15" s="61">
        <f t="shared" si="5"/>
        <v>10</v>
      </c>
      <c r="P15" s="60">
        <f>VLOOKUP($A15,'Return Data'!$B$7:$R$2292,11,0)</f>
        <v>5.9976000000000003</v>
      </c>
      <c r="Q15" s="61">
        <f t="shared" si="6"/>
        <v>17</v>
      </c>
      <c r="R15" s="60">
        <f>VLOOKUP($A15,'Return Data'!$B$7:$R$2292,12,0)</f>
        <v>5.4633000000000003</v>
      </c>
      <c r="S15" s="61">
        <f t="shared" si="7"/>
        <v>19</v>
      </c>
      <c r="T15" s="60">
        <f>VLOOKUP($A15,'Return Data'!$B$7:$R$2292,13,0)</f>
        <v>5.0492999999999997</v>
      </c>
      <c r="U15" s="61">
        <f t="shared" si="8"/>
        <v>18</v>
      </c>
      <c r="V15" s="60">
        <f>VLOOKUP($A15,'Return Data'!$B$7:$R$2292,17,0)</f>
        <v>4.1479999999999997</v>
      </c>
      <c r="W15" s="61">
        <f t="shared" si="9"/>
        <v>22</v>
      </c>
      <c r="X15" s="60">
        <f>VLOOKUP($A15,'Return Data'!$B$7:$R$2292,14,0)</f>
        <v>4.0652999999999997</v>
      </c>
      <c r="Y15" s="61">
        <f t="shared" si="10"/>
        <v>22</v>
      </c>
      <c r="Z15" s="60">
        <f>VLOOKUP($A15,'Return Data'!$B$7:$R$2292,16,0)</f>
        <v>6.7973999999999997</v>
      </c>
      <c r="AA15" s="62">
        <f t="shared" si="11"/>
        <v>20</v>
      </c>
    </row>
    <row r="16" spans="1:27" x14ac:dyDescent="0.3">
      <c r="A16" s="58" t="s">
        <v>2037</v>
      </c>
      <c r="B16" s="59">
        <f>VLOOKUP($A16,'Return Data'!$B$7:$R$2292,3,0)</f>
        <v>44958</v>
      </c>
      <c r="C16" s="60">
        <f>VLOOKUP($A16,'Return Data'!$B$7:$R$2292,4,0)</f>
        <v>3176.8416000000002</v>
      </c>
      <c r="D16" s="60">
        <f>VLOOKUP($A16,'Return Data'!$B$7:$R$2292,5,0)</f>
        <v>7.9420999999999999</v>
      </c>
      <c r="E16" s="61">
        <f t="shared" si="0"/>
        <v>11</v>
      </c>
      <c r="F16" s="60">
        <f>VLOOKUP($A16,'Return Data'!$B$7:$R$2292,6,0)</f>
        <v>6.5815999999999999</v>
      </c>
      <c r="G16" s="61">
        <f t="shared" si="1"/>
        <v>10</v>
      </c>
      <c r="H16" s="60">
        <f>VLOOKUP($A16,'Return Data'!$B$7:$R$2292,7,0)</f>
        <v>6.5541999999999998</v>
      </c>
      <c r="I16" s="61">
        <f t="shared" si="2"/>
        <v>16</v>
      </c>
      <c r="J16" s="60">
        <f>VLOOKUP($A16,'Return Data'!$B$7:$R$2292,8,0)</f>
        <v>6.2972000000000001</v>
      </c>
      <c r="K16" s="61">
        <f t="shared" si="3"/>
        <v>10</v>
      </c>
      <c r="L16" s="60">
        <f>VLOOKUP($A16,'Return Data'!$B$7:$R$2292,9,0)</f>
        <v>6.3337000000000003</v>
      </c>
      <c r="M16" s="61">
        <f t="shared" si="4"/>
        <v>4</v>
      </c>
      <c r="N16" s="60">
        <f>VLOOKUP($A16,'Return Data'!$B$7:$R$2292,10,0)</f>
        <v>6.3819999999999997</v>
      </c>
      <c r="O16" s="61">
        <f t="shared" si="5"/>
        <v>24</v>
      </c>
      <c r="P16" s="60">
        <f>VLOOKUP($A16,'Return Data'!$B$7:$R$2292,11,0)</f>
        <v>5.5972999999999997</v>
      </c>
      <c r="Q16" s="61">
        <f t="shared" si="6"/>
        <v>33</v>
      </c>
      <c r="R16" s="60">
        <f>VLOOKUP($A16,'Return Data'!$B$7:$R$2292,12,0)</f>
        <v>4.9527000000000001</v>
      </c>
      <c r="S16" s="61">
        <f t="shared" si="7"/>
        <v>34</v>
      </c>
      <c r="T16" s="60">
        <f>VLOOKUP($A16,'Return Data'!$B$7:$R$2292,13,0)</f>
        <v>4.4500999999999999</v>
      </c>
      <c r="U16" s="61">
        <f t="shared" si="8"/>
        <v>34</v>
      </c>
      <c r="V16" s="60">
        <f>VLOOKUP($A16,'Return Data'!$B$7:$R$2292,17,0)</f>
        <v>3.4628999999999999</v>
      </c>
      <c r="W16" s="61">
        <f t="shared" si="9"/>
        <v>34</v>
      </c>
      <c r="X16" s="60">
        <f>VLOOKUP($A16,'Return Data'!$B$7:$R$2292,14,0)</f>
        <v>3.3010000000000002</v>
      </c>
      <c r="Y16" s="61">
        <f t="shared" si="10"/>
        <v>33</v>
      </c>
      <c r="Z16" s="60">
        <f>VLOOKUP($A16,'Return Data'!$B$7:$R$2292,16,0)</f>
        <v>5.8964999999999996</v>
      </c>
      <c r="AA16" s="62">
        <f t="shared" si="11"/>
        <v>28</v>
      </c>
    </row>
    <row r="17" spans="1:27" x14ac:dyDescent="0.3">
      <c r="A17" s="58" t="s">
        <v>238</v>
      </c>
      <c r="B17" s="59">
        <f>VLOOKUP($A17,'Return Data'!$B$7:$R$2292,3,0)</f>
        <v>44958</v>
      </c>
      <c r="C17" s="60">
        <f>VLOOKUP($A17,'Return Data'!$B$7:$R$2292,4,0)</f>
        <v>327.00420000000003</v>
      </c>
      <c r="D17" s="60">
        <f>VLOOKUP($A17,'Return Data'!$B$7:$R$2292,5,0)</f>
        <v>7.9154999999999998</v>
      </c>
      <c r="E17" s="61">
        <f t="shared" si="0"/>
        <v>12</v>
      </c>
      <c r="F17" s="60">
        <f>VLOOKUP($A17,'Return Data'!$B$7:$R$2292,6,0)</f>
        <v>6.4363999999999999</v>
      </c>
      <c r="G17" s="61">
        <f t="shared" si="1"/>
        <v>22</v>
      </c>
      <c r="H17" s="60">
        <f>VLOOKUP($A17,'Return Data'!$B$7:$R$2292,7,0)</f>
        <v>6.5251000000000001</v>
      </c>
      <c r="I17" s="61">
        <f t="shared" si="2"/>
        <v>20</v>
      </c>
      <c r="J17" s="60">
        <f>VLOOKUP($A17,'Return Data'!$B$7:$R$2292,8,0)</f>
        <v>6.2088000000000001</v>
      </c>
      <c r="K17" s="61">
        <f t="shared" si="3"/>
        <v>22</v>
      </c>
      <c r="L17" s="60">
        <f>VLOOKUP($A17,'Return Data'!$B$7:$R$2292,9,0)</f>
        <v>6.2545999999999999</v>
      </c>
      <c r="M17" s="61">
        <f t="shared" si="4"/>
        <v>14</v>
      </c>
      <c r="N17" s="60">
        <f>VLOOKUP($A17,'Return Data'!$B$7:$R$2292,10,0)</f>
        <v>6.4255000000000004</v>
      </c>
      <c r="O17" s="61">
        <f t="shared" si="5"/>
        <v>20</v>
      </c>
      <c r="P17" s="60">
        <f>VLOOKUP($A17,'Return Data'!$B$7:$R$2292,11,0)</f>
        <v>5.9798999999999998</v>
      </c>
      <c r="Q17" s="61">
        <f t="shared" si="6"/>
        <v>21</v>
      </c>
      <c r="R17" s="60">
        <f>VLOOKUP($A17,'Return Data'!$B$7:$R$2292,12,0)</f>
        <v>5.4463999999999997</v>
      </c>
      <c r="S17" s="61">
        <f t="shared" si="7"/>
        <v>21</v>
      </c>
      <c r="T17" s="60">
        <f>VLOOKUP($A17,'Return Data'!$B$7:$R$2292,13,0)</f>
        <v>5.0316999999999998</v>
      </c>
      <c r="U17" s="61">
        <f t="shared" si="8"/>
        <v>22</v>
      </c>
      <c r="V17" s="60">
        <f>VLOOKUP($A17,'Return Data'!$B$7:$R$2292,17,0)</f>
        <v>4.1452999999999998</v>
      </c>
      <c r="W17" s="61">
        <f t="shared" si="9"/>
        <v>23</v>
      </c>
      <c r="X17" s="60">
        <f>VLOOKUP($A17,'Return Data'!$B$7:$R$2292,14,0)</f>
        <v>4.1196000000000002</v>
      </c>
      <c r="Y17" s="61">
        <f t="shared" si="10"/>
        <v>12</v>
      </c>
      <c r="Z17" s="60">
        <f>VLOOKUP($A17,'Return Data'!$B$7:$R$2292,16,0)</f>
        <v>7.1230000000000002</v>
      </c>
      <c r="AA17" s="62">
        <f t="shared" si="11"/>
        <v>3</v>
      </c>
    </row>
    <row r="18" spans="1:27" x14ac:dyDescent="0.3">
      <c r="A18" s="58" t="s">
        <v>239</v>
      </c>
      <c r="B18" s="59">
        <f>VLOOKUP($A18,'Return Data'!$B$7:$R$2292,3,0)</f>
        <v>44958</v>
      </c>
      <c r="C18" s="60">
        <f>VLOOKUP($A18,'Return Data'!$B$7:$R$2292,4,0)</f>
        <v>2375.4854</v>
      </c>
      <c r="D18" s="60">
        <f>VLOOKUP($A18,'Return Data'!$B$7:$R$2292,5,0)</f>
        <v>7.0433000000000003</v>
      </c>
      <c r="E18" s="61">
        <f t="shared" si="0"/>
        <v>29</v>
      </c>
      <c r="F18" s="60">
        <f>VLOOKUP($A18,'Return Data'!$B$7:$R$2292,6,0)</f>
        <v>6.4866000000000001</v>
      </c>
      <c r="G18" s="61">
        <f t="shared" si="1"/>
        <v>21</v>
      </c>
      <c r="H18" s="60">
        <f>VLOOKUP($A18,'Return Data'!$B$7:$R$2292,7,0)</f>
        <v>6.5494000000000003</v>
      </c>
      <c r="I18" s="61">
        <f t="shared" si="2"/>
        <v>17</v>
      </c>
      <c r="J18" s="60">
        <f>VLOOKUP($A18,'Return Data'!$B$7:$R$2292,8,0)</f>
        <v>6.3853</v>
      </c>
      <c r="K18" s="61">
        <f t="shared" si="3"/>
        <v>3</v>
      </c>
      <c r="L18" s="60">
        <f>VLOOKUP($A18,'Return Data'!$B$7:$R$2292,9,0)</f>
        <v>6.2469999999999999</v>
      </c>
      <c r="M18" s="61">
        <f t="shared" si="4"/>
        <v>15</v>
      </c>
      <c r="N18" s="60">
        <f>VLOOKUP($A18,'Return Data'!$B$7:$R$2292,10,0)</f>
        <v>6.4710999999999999</v>
      </c>
      <c r="O18" s="61">
        <f t="shared" si="5"/>
        <v>11</v>
      </c>
      <c r="P18" s="60">
        <f>VLOOKUP($A18,'Return Data'!$B$7:$R$2292,11,0)</f>
        <v>6.0937000000000001</v>
      </c>
      <c r="Q18" s="61">
        <f t="shared" si="6"/>
        <v>5</v>
      </c>
      <c r="R18" s="60">
        <f>VLOOKUP($A18,'Return Data'!$B$7:$R$2292,12,0)</f>
        <v>5.5559000000000003</v>
      </c>
      <c r="S18" s="61">
        <f t="shared" si="7"/>
        <v>6</v>
      </c>
      <c r="T18" s="60">
        <f>VLOOKUP($A18,'Return Data'!$B$7:$R$2292,13,0)</f>
        <v>5.1437999999999997</v>
      </c>
      <c r="U18" s="61">
        <f t="shared" si="8"/>
        <v>5</v>
      </c>
      <c r="V18" s="60">
        <f>VLOOKUP($A18,'Return Data'!$B$7:$R$2292,17,0)</f>
        <v>4.2803000000000004</v>
      </c>
      <c r="W18" s="61">
        <f t="shared" si="9"/>
        <v>3</v>
      </c>
      <c r="X18" s="60">
        <f>VLOOKUP($A18,'Return Data'!$B$7:$R$2292,14,0)</f>
        <v>4.2941000000000003</v>
      </c>
      <c r="Y18" s="61">
        <f t="shared" si="10"/>
        <v>2</v>
      </c>
      <c r="Z18" s="60">
        <f>VLOOKUP($A18,'Return Data'!$B$7:$R$2292,16,0)</f>
        <v>7.1223000000000001</v>
      </c>
      <c r="AA18" s="62">
        <f t="shared" si="11"/>
        <v>4</v>
      </c>
    </row>
    <row r="19" spans="1:27" x14ac:dyDescent="0.3">
      <c r="A19" s="58" t="s">
        <v>240</v>
      </c>
      <c r="B19" s="59">
        <f>VLOOKUP($A19,'Return Data'!$B$7:$R$2292,3,0)</f>
        <v>44958</v>
      </c>
      <c r="C19" s="60">
        <f>VLOOKUP($A19,'Return Data'!$B$7:$R$2292,4,0)</f>
        <v>2670.7959999999998</v>
      </c>
      <c r="D19" s="60">
        <f>VLOOKUP($A19,'Return Data'!$B$7:$R$2292,5,0)</f>
        <v>7.2595999999999998</v>
      </c>
      <c r="E19" s="61">
        <f t="shared" si="0"/>
        <v>25</v>
      </c>
      <c r="F19" s="60">
        <f>VLOOKUP($A19,'Return Data'!$B$7:$R$2292,6,0)</f>
        <v>6.4252000000000002</v>
      </c>
      <c r="G19" s="61">
        <f t="shared" si="1"/>
        <v>23</v>
      </c>
      <c r="H19" s="60">
        <f>VLOOKUP($A19,'Return Data'!$B$7:$R$2292,7,0)</f>
        <v>6.4870999999999999</v>
      </c>
      <c r="I19" s="61">
        <f t="shared" si="2"/>
        <v>24</v>
      </c>
      <c r="J19" s="60">
        <f>VLOOKUP($A19,'Return Data'!$B$7:$R$2292,8,0)</f>
        <v>6.2590000000000003</v>
      </c>
      <c r="K19" s="61">
        <f t="shared" si="3"/>
        <v>15</v>
      </c>
      <c r="L19" s="60">
        <f>VLOOKUP($A19,'Return Data'!$B$7:$R$2292,9,0)</f>
        <v>6.2142999999999997</v>
      </c>
      <c r="M19" s="61">
        <f t="shared" si="4"/>
        <v>18</v>
      </c>
      <c r="N19" s="60">
        <f>VLOOKUP($A19,'Return Data'!$B$7:$R$2292,10,0)</f>
        <v>6.3882000000000003</v>
      </c>
      <c r="O19" s="61">
        <f t="shared" si="5"/>
        <v>23</v>
      </c>
      <c r="P19" s="60">
        <f>VLOOKUP($A19,'Return Data'!$B$7:$R$2292,11,0)</f>
        <v>5.9809000000000001</v>
      </c>
      <c r="Q19" s="61">
        <f t="shared" si="6"/>
        <v>20</v>
      </c>
      <c r="R19" s="60">
        <f>VLOOKUP($A19,'Return Data'!$B$7:$R$2292,12,0)</f>
        <v>5.4885000000000002</v>
      </c>
      <c r="S19" s="61">
        <f t="shared" si="7"/>
        <v>17</v>
      </c>
      <c r="T19" s="60">
        <f>VLOOKUP($A19,'Return Data'!$B$7:$R$2292,13,0)</f>
        <v>5.0730000000000004</v>
      </c>
      <c r="U19" s="61">
        <f t="shared" si="8"/>
        <v>17</v>
      </c>
      <c r="V19" s="60">
        <f>VLOOKUP($A19,'Return Data'!$B$7:$R$2292,17,0)</f>
        <v>4.1768000000000001</v>
      </c>
      <c r="W19" s="61">
        <f t="shared" si="9"/>
        <v>17</v>
      </c>
      <c r="X19" s="60">
        <f>VLOOKUP($A19,'Return Data'!$B$7:$R$2292,14,0)</f>
        <v>4.0654000000000003</v>
      </c>
      <c r="Y19" s="61">
        <f t="shared" si="10"/>
        <v>21</v>
      </c>
      <c r="Z19" s="60">
        <f>VLOOKUP($A19,'Return Data'!$B$7:$R$2292,16,0)</f>
        <v>5.35</v>
      </c>
      <c r="AA19" s="62">
        <f t="shared" si="11"/>
        <v>30</v>
      </c>
    </row>
    <row r="20" spans="1:27" x14ac:dyDescent="0.3">
      <c r="A20" s="58" t="s">
        <v>241</v>
      </c>
      <c r="B20" s="59">
        <f>VLOOKUP($A20,'Return Data'!$B$7:$R$2292,3,0)</f>
        <v>44958</v>
      </c>
      <c r="C20" s="60">
        <f>VLOOKUP($A20,'Return Data'!$B$7:$R$2292,4,0)</f>
        <v>1706.5154</v>
      </c>
      <c r="D20" s="60">
        <f>VLOOKUP($A20,'Return Data'!$B$7:$R$2292,5,0)</f>
        <v>7.3677000000000001</v>
      </c>
      <c r="E20" s="61">
        <f t="shared" si="0"/>
        <v>24</v>
      </c>
      <c r="F20" s="60">
        <f>VLOOKUP($A20,'Return Data'!$B$7:$R$2292,6,0)</f>
        <v>6.5876999999999999</v>
      </c>
      <c r="G20" s="61">
        <f t="shared" si="1"/>
        <v>9</v>
      </c>
      <c r="H20" s="60">
        <f>VLOOKUP($A20,'Return Data'!$B$7:$R$2292,7,0)</f>
        <v>6.5751999999999997</v>
      </c>
      <c r="I20" s="61">
        <f t="shared" si="2"/>
        <v>12</v>
      </c>
      <c r="J20" s="60">
        <f>VLOOKUP($A20,'Return Data'!$B$7:$R$2292,8,0)</f>
        <v>6.3856999999999999</v>
      </c>
      <c r="K20" s="61">
        <f t="shared" si="3"/>
        <v>2</v>
      </c>
      <c r="L20" s="60">
        <f>VLOOKUP($A20,'Return Data'!$B$7:$R$2292,9,0)</f>
        <v>6.2945000000000002</v>
      </c>
      <c r="M20" s="61">
        <f t="shared" si="4"/>
        <v>9</v>
      </c>
      <c r="N20" s="60">
        <f>VLOOKUP($A20,'Return Data'!$B$7:$R$2292,10,0)</f>
        <v>6.4382999999999999</v>
      </c>
      <c r="O20" s="61">
        <f t="shared" si="5"/>
        <v>18</v>
      </c>
      <c r="P20" s="60">
        <f>VLOOKUP($A20,'Return Data'!$B$7:$R$2292,11,0)</f>
        <v>5.9710000000000001</v>
      </c>
      <c r="Q20" s="61">
        <f t="shared" si="6"/>
        <v>22</v>
      </c>
      <c r="R20" s="60">
        <f>VLOOKUP($A20,'Return Data'!$B$7:$R$2292,12,0)</f>
        <v>5.4402999999999997</v>
      </c>
      <c r="S20" s="61">
        <f t="shared" si="7"/>
        <v>22</v>
      </c>
      <c r="T20" s="60">
        <f>VLOOKUP($A20,'Return Data'!$B$7:$R$2292,13,0)</f>
        <v>5.0054999999999996</v>
      </c>
      <c r="U20" s="61">
        <f t="shared" si="8"/>
        <v>24</v>
      </c>
      <c r="V20" s="60">
        <f>VLOOKUP($A20,'Return Data'!$B$7:$R$2292,17,0)</f>
        <v>4.0189000000000004</v>
      </c>
      <c r="W20" s="61">
        <f t="shared" si="9"/>
        <v>27</v>
      </c>
      <c r="X20" s="60">
        <f>VLOOKUP($A20,'Return Data'!$B$7:$R$2292,14,0)</f>
        <v>3.7637999999999998</v>
      </c>
      <c r="Y20" s="61">
        <f t="shared" si="10"/>
        <v>30</v>
      </c>
      <c r="Z20" s="60">
        <f>VLOOKUP($A20,'Return Data'!$B$7:$R$2292,16,0)</f>
        <v>5.9622000000000002</v>
      </c>
      <c r="AA20" s="62">
        <f t="shared" si="11"/>
        <v>27</v>
      </c>
    </row>
    <row r="21" spans="1:27" x14ac:dyDescent="0.3">
      <c r="A21" s="58" t="s">
        <v>1843</v>
      </c>
      <c r="B21" s="59">
        <f>VLOOKUP($A21,'Return Data'!$B$7:$R$2292,3,0)</f>
        <v>44958</v>
      </c>
      <c r="C21" s="60">
        <f>VLOOKUP($A21,'Return Data'!$B$7:$R$2292,4,0)</f>
        <v>2139.7076000000002</v>
      </c>
      <c r="D21" s="60">
        <f>VLOOKUP($A21,'Return Data'!$B$7:$R$2292,5,0)</f>
        <v>7.5175000000000001</v>
      </c>
      <c r="E21" s="61">
        <f t="shared" si="0"/>
        <v>21</v>
      </c>
      <c r="F21" s="60">
        <f>VLOOKUP($A21,'Return Data'!$B$7:$R$2292,6,0)</f>
        <v>6.5204000000000004</v>
      </c>
      <c r="G21" s="61">
        <f t="shared" si="1"/>
        <v>18</v>
      </c>
      <c r="H21" s="60">
        <f>VLOOKUP($A21,'Return Data'!$B$7:$R$2292,7,0)</f>
        <v>6.4846000000000004</v>
      </c>
      <c r="I21" s="61">
        <f t="shared" si="2"/>
        <v>25</v>
      </c>
      <c r="J21" s="60">
        <f>VLOOKUP($A21,'Return Data'!$B$7:$R$2292,8,0)</f>
        <v>6.1519000000000004</v>
      </c>
      <c r="K21" s="61">
        <f t="shared" si="3"/>
        <v>28</v>
      </c>
      <c r="L21" s="60">
        <f>VLOOKUP($A21,'Return Data'!$B$7:$R$2292,9,0)</f>
        <v>6.1296999999999997</v>
      </c>
      <c r="M21" s="61">
        <f t="shared" si="4"/>
        <v>26</v>
      </c>
      <c r="N21" s="60">
        <f>VLOOKUP($A21,'Return Data'!$B$7:$R$2292,10,0)</f>
        <v>6.2815000000000003</v>
      </c>
      <c r="O21" s="61">
        <f t="shared" si="5"/>
        <v>29</v>
      </c>
      <c r="P21" s="60">
        <f>VLOOKUP($A21,'Return Data'!$B$7:$R$2292,11,0)</f>
        <v>5.8746</v>
      </c>
      <c r="Q21" s="61">
        <f t="shared" si="6"/>
        <v>27</v>
      </c>
      <c r="R21" s="60">
        <f>VLOOKUP($A21,'Return Data'!$B$7:$R$2292,12,0)</f>
        <v>5.3330000000000002</v>
      </c>
      <c r="S21" s="61">
        <f t="shared" si="7"/>
        <v>27</v>
      </c>
      <c r="T21" s="60">
        <f>VLOOKUP($A21,'Return Data'!$B$7:$R$2292,13,0)</f>
        <v>4.8710000000000004</v>
      </c>
      <c r="U21" s="61">
        <f t="shared" si="8"/>
        <v>29</v>
      </c>
      <c r="V21" s="60">
        <f>VLOOKUP($A21,'Return Data'!$B$7:$R$2292,17,0)</f>
        <v>3.9523999999999999</v>
      </c>
      <c r="W21" s="61">
        <f t="shared" si="9"/>
        <v>31</v>
      </c>
      <c r="X21" s="60">
        <f>VLOOKUP($A21,'Return Data'!$B$7:$R$2292,14,0)</f>
        <v>3.8898999999999999</v>
      </c>
      <c r="Y21" s="61">
        <f t="shared" si="10"/>
        <v>27</v>
      </c>
      <c r="Z21" s="60">
        <f>VLOOKUP($A21,'Return Data'!$B$7:$R$2292,16,0)</f>
        <v>6.9763999999999999</v>
      </c>
      <c r="AA21" s="62">
        <f t="shared" si="11"/>
        <v>10</v>
      </c>
    </row>
    <row r="22" spans="1:27" x14ac:dyDescent="0.3">
      <c r="A22" s="58" t="s">
        <v>243</v>
      </c>
      <c r="B22" s="59">
        <f>VLOOKUP($A22,'Return Data'!$B$7:$R$2292,3,0)</f>
        <v>44958</v>
      </c>
      <c r="C22" s="60">
        <f>VLOOKUP($A22,'Return Data'!$B$7:$R$2292,4,0)</f>
        <v>3035.3261000000002</v>
      </c>
      <c r="D22" s="60">
        <f>VLOOKUP($A22,'Return Data'!$B$7:$R$2292,5,0)</f>
        <v>7.8094999999999999</v>
      </c>
      <c r="E22" s="61">
        <f t="shared" si="0"/>
        <v>15</v>
      </c>
      <c r="F22" s="60">
        <f>VLOOKUP($A22,'Return Data'!$B$7:$R$2292,6,0)</f>
        <v>6.8734000000000002</v>
      </c>
      <c r="G22" s="61">
        <f t="shared" si="1"/>
        <v>1</v>
      </c>
      <c r="H22" s="60">
        <f>VLOOKUP($A22,'Return Data'!$B$7:$R$2292,7,0)</f>
        <v>6.7149999999999999</v>
      </c>
      <c r="I22" s="61">
        <f t="shared" si="2"/>
        <v>1</v>
      </c>
      <c r="J22" s="60">
        <f>VLOOKUP($A22,'Return Data'!$B$7:$R$2292,8,0)</f>
        <v>6.3754</v>
      </c>
      <c r="K22" s="61">
        <f t="shared" si="3"/>
        <v>4</v>
      </c>
      <c r="L22" s="60">
        <f>VLOOKUP($A22,'Return Data'!$B$7:$R$2292,9,0)</f>
        <v>6.2659000000000002</v>
      </c>
      <c r="M22" s="61">
        <f t="shared" si="4"/>
        <v>12</v>
      </c>
      <c r="N22" s="60">
        <f>VLOOKUP($A22,'Return Data'!$B$7:$R$2292,10,0)</f>
        <v>6.4897</v>
      </c>
      <c r="O22" s="61">
        <f t="shared" si="5"/>
        <v>7</v>
      </c>
      <c r="P22" s="60">
        <f>VLOOKUP($A22,'Return Data'!$B$7:$R$2292,11,0)</f>
        <v>6.0454999999999997</v>
      </c>
      <c r="Q22" s="61">
        <f t="shared" si="6"/>
        <v>11</v>
      </c>
      <c r="R22" s="60">
        <f>VLOOKUP($A22,'Return Data'!$B$7:$R$2292,12,0)</f>
        <v>5.5243000000000002</v>
      </c>
      <c r="S22" s="61">
        <f t="shared" si="7"/>
        <v>11</v>
      </c>
      <c r="T22" s="60">
        <f>VLOOKUP($A22,'Return Data'!$B$7:$R$2292,13,0)</f>
        <v>5.1022999999999996</v>
      </c>
      <c r="U22" s="61">
        <f t="shared" si="8"/>
        <v>10</v>
      </c>
      <c r="V22" s="60">
        <f>VLOOKUP($A22,'Return Data'!$B$7:$R$2292,17,0)</f>
        <v>4.1932999999999998</v>
      </c>
      <c r="W22" s="61">
        <f t="shared" si="9"/>
        <v>15</v>
      </c>
      <c r="X22" s="60">
        <f>VLOOKUP($A22,'Return Data'!$B$7:$R$2292,14,0)</f>
        <v>4.0914999999999999</v>
      </c>
      <c r="Y22" s="61">
        <f t="shared" si="10"/>
        <v>18</v>
      </c>
      <c r="Z22" s="60">
        <f>VLOOKUP($A22,'Return Data'!$B$7:$R$2292,16,0)</f>
        <v>7.0854999999999997</v>
      </c>
      <c r="AA22" s="62">
        <f t="shared" si="11"/>
        <v>6</v>
      </c>
    </row>
    <row r="23" spans="1:27" x14ac:dyDescent="0.3">
      <c r="A23" s="58" t="s">
        <v>244</v>
      </c>
      <c r="B23" s="59">
        <f>VLOOKUP($A23,'Return Data'!$B$7:$R$2292,3,0)</f>
        <v>44958</v>
      </c>
      <c r="C23" s="60">
        <f>VLOOKUP($A23,'Return Data'!$B$7:$R$2292,4,0)</f>
        <v>1159.6547</v>
      </c>
      <c r="D23" s="60">
        <f>VLOOKUP($A23,'Return Data'!$B$7:$R$2292,5,0)</f>
        <v>8.3552999999999997</v>
      </c>
      <c r="E23" s="61">
        <f t="shared" si="0"/>
        <v>8</v>
      </c>
      <c r="F23" s="60">
        <f>VLOOKUP($A23,'Return Data'!$B$7:$R$2292,6,0)</f>
        <v>6.4904000000000002</v>
      </c>
      <c r="G23" s="61">
        <f t="shared" si="1"/>
        <v>20</v>
      </c>
      <c r="H23" s="60">
        <f>VLOOKUP($A23,'Return Data'!$B$7:$R$2292,7,0)</f>
        <v>6.4828999999999999</v>
      </c>
      <c r="I23" s="61">
        <f t="shared" si="2"/>
        <v>26</v>
      </c>
      <c r="J23" s="60">
        <f>VLOOKUP($A23,'Return Data'!$B$7:$R$2292,8,0)</f>
        <v>6.0525000000000002</v>
      </c>
      <c r="K23" s="61">
        <f t="shared" si="3"/>
        <v>31</v>
      </c>
      <c r="L23" s="60">
        <f>VLOOKUP($A23,'Return Data'!$B$7:$R$2292,9,0)</f>
        <v>6.0538999999999996</v>
      </c>
      <c r="M23" s="61">
        <f t="shared" si="4"/>
        <v>29</v>
      </c>
      <c r="N23" s="60">
        <f>VLOOKUP($A23,'Return Data'!$B$7:$R$2292,10,0)</f>
        <v>6.0903</v>
      </c>
      <c r="O23" s="61">
        <f t="shared" si="5"/>
        <v>32</v>
      </c>
      <c r="P23" s="60">
        <f>VLOOKUP($A23,'Return Data'!$B$7:$R$2292,11,0)</f>
        <v>5.7687999999999997</v>
      </c>
      <c r="Q23" s="61">
        <f t="shared" si="6"/>
        <v>29</v>
      </c>
      <c r="R23" s="60">
        <f>VLOOKUP($A23,'Return Data'!$B$7:$R$2292,12,0)</f>
        <v>5.3289</v>
      </c>
      <c r="S23" s="61">
        <f t="shared" si="7"/>
        <v>28</v>
      </c>
      <c r="T23" s="60">
        <f>VLOOKUP($A23,'Return Data'!$B$7:$R$2292,13,0)</f>
        <v>4.8880999999999997</v>
      </c>
      <c r="U23" s="61">
        <f t="shared" si="8"/>
        <v>28</v>
      </c>
      <c r="V23" s="60">
        <f>VLOOKUP($A23,'Return Data'!$B$7:$R$2292,17,0)</f>
        <v>3.9679000000000002</v>
      </c>
      <c r="W23" s="61">
        <f t="shared" si="9"/>
        <v>29</v>
      </c>
      <c r="X23" s="60"/>
      <c r="Y23" s="61"/>
      <c r="Z23" s="60">
        <f>VLOOKUP($A23,'Return Data'!$B$7:$R$2292,16,0)</f>
        <v>3.9961000000000002</v>
      </c>
      <c r="AA23" s="62">
        <f t="shared" si="11"/>
        <v>34</v>
      </c>
    </row>
    <row r="24" spans="1:27" x14ac:dyDescent="0.3">
      <c r="A24" s="58" t="s">
        <v>245</v>
      </c>
      <c r="B24" s="59">
        <f>VLOOKUP($A24,'Return Data'!$B$7:$R$2292,3,0)</f>
        <v>44958</v>
      </c>
      <c r="C24" s="60">
        <f>VLOOKUP($A24,'Return Data'!$B$7:$R$2292,4,0)</f>
        <v>60.3703</v>
      </c>
      <c r="D24" s="60">
        <f>VLOOKUP($A24,'Return Data'!$B$7:$R$2292,5,0)</f>
        <v>8.4059000000000008</v>
      </c>
      <c r="E24" s="61">
        <f t="shared" si="0"/>
        <v>4</v>
      </c>
      <c r="F24" s="60">
        <f>VLOOKUP($A24,'Return Data'!$B$7:$R$2292,6,0)</f>
        <v>6.5533999999999999</v>
      </c>
      <c r="G24" s="61">
        <f t="shared" si="1"/>
        <v>15</v>
      </c>
      <c r="H24" s="60">
        <f>VLOOKUP($A24,'Return Data'!$B$7:$R$2292,7,0)</f>
        <v>6.6158000000000001</v>
      </c>
      <c r="I24" s="61">
        <f t="shared" si="2"/>
        <v>7</v>
      </c>
      <c r="J24" s="60">
        <f>VLOOKUP($A24,'Return Data'!$B$7:$R$2292,8,0)</f>
        <v>6.2596999999999996</v>
      </c>
      <c r="K24" s="61">
        <f t="shared" si="3"/>
        <v>14</v>
      </c>
      <c r="L24" s="60">
        <f>VLOOKUP($A24,'Return Data'!$B$7:$R$2292,9,0)</f>
        <v>6.1974</v>
      </c>
      <c r="M24" s="61">
        <f t="shared" si="4"/>
        <v>23</v>
      </c>
      <c r="N24" s="60">
        <f>VLOOKUP($A24,'Return Data'!$B$7:$R$2292,10,0)</f>
        <v>6.3661000000000003</v>
      </c>
      <c r="O24" s="61">
        <f t="shared" si="5"/>
        <v>26</v>
      </c>
      <c r="P24" s="60">
        <f>VLOOKUP($A24,'Return Data'!$B$7:$R$2292,11,0)</f>
        <v>6.0067000000000004</v>
      </c>
      <c r="Q24" s="61">
        <f t="shared" si="6"/>
        <v>14</v>
      </c>
      <c r="R24" s="60">
        <f>VLOOKUP($A24,'Return Data'!$B$7:$R$2292,12,0)</f>
        <v>5.5060000000000002</v>
      </c>
      <c r="S24" s="61">
        <f t="shared" si="7"/>
        <v>15</v>
      </c>
      <c r="T24" s="60">
        <f>VLOOKUP($A24,'Return Data'!$B$7:$R$2292,13,0)</f>
        <v>5.0835999999999997</v>
      </c>
      <c r="U24" s="61">
        <f t="shared" si="8"/>
        <v>16</v>
      </c>
      <c r="V24" s="60">
        <f>VLOOKUP($A24,'Return Data'!$B$7:$R$2292,17,0)</f>
        <v>4.2088000000000001</v>
      </c>
      <c r="W24" s="61">
        <f t="shared" si="9"/>
        <v>11</v>
      </c>
      <c r="X24" s="60">
        <f>VLOOKUP($A24,'Return Data'!$B$7:$R$2292,14,0)</f>
        <v>4.0683999999999996</v>
      </c>
      <c r="Y24" s="61">
        <f t="shared" ref="Y24:Y42" si="12">RANK(X24,X$8:X$42,0)</f>
        <v>20</v>
      </c>
      <c r="Z24" s="60">
        <f>VLOOKUP($A24,'Return Data'!$B$7:$R$2292,16,0)</f>
        <v>7.4245000000000001</v>
      </c>
      <c r="AA24" s="62">
        <f t="shared" si="11"/>
        <v>2</v>
      </c>
    </row>
    <row r="25" spans="1:27" x14ac:dyDescent="0.3">
      <c r="A25" s="58" t="s">
        <v>246</v>
      </c>
      <c r="B25" s="59">
        <f>VLOOKUP($A25,'Return Data'!$B$7:$R$2292,3,0)</f>
        <v>44958</v>
      </c>
      <c r="C25" s="60">
        <f>VLOOKUP($A25,'Return Data'!$B$7:$R$2292,4,0)</f>
        <v>4467.8065999999999</v>
      </c>
      <c r="D25" s="60">
        <f>VLOOKUP($A25,'Return Data'!$B$7:$R$2292,5,0)</f>
        <v>7.6147999999999998</v>
      </c>
      <c r="E25" s="61">
        <f t="shared" si="0"/>
        <v>18</v>
      </c>
      <c r="F25" s="60">
        <f>VLOOKUP($A25,'Return Data'!$B$7:$R$2292,6,0)</f>
        <v>6.3928000000000003</v>
      </c>
      <c r="G25" s="61">
        <f t="shared" si="1"/>
        <v>26</v>
      </c>
      <c r="H25" s="60">
        <f>VLOOKUP($A25,'Return Data'!$B$7:$R$2292,7,0)</f>
        <v>6.4718999999999998</v>
      </c>
      <c r="I25" s="61">
        <f t="shared" si="2"/>
        <v>27</v>
      </c>
      <c r="J25" s="60">
        <f>VLOOKUP($A25,'Return Data'!$B$7:$R$2292,8,0)</f>
        <v>6.1957000000000004</v>
      </c>
      <c r="K25" s="61">
        <f t="shared" si="3"/>
        <v>25</v>
      </c>
      <c r="L25" s="60">
        <f>VLOOKUP($A25,'Return Data'!$B$7:$R$2292,9,0)</f>
        <v>6.1695000000000002</v>
      </c>
      <c r="M25" s="61">
        <f t="shared" si="4"/>
        <v>25</v>
      </c>
      <c r="N25" s="60">
        <f>VLOOKUP($A25,'Return Data'!$B$7:$R$2292,10,0)</f>
        <v>6.4286000000000003</v>
      </c>
      <c r="O25" s="61">
        <f t="shared" si="5"/>
        <v>19</v>
      </c>
      <c r="P25" s="60">
        <f>VLOOKUP($A25,'Return Data'!$B$7:$R$2292,11,0)</f>
        <v>5.9648000000000003</v>
      </c>
      <c r="Q25" s="61">
        <f t="shared" si="6"/>
        <v>24</v>
      </c>
      <c r="R25" s="60">
        <f>VLOOKUP($A25,'Return Data'!$B$7:$R$2292,12,0)</f>
        <v>5.4340000000000002</v>
      </c>
      <c r="S25" s="61">
        <f t="shared" si="7"/>
        <v>23</v>
      </c>
      <c r="T25" s="60">
        <f>VLOOKUP($A25,'Return Data'!$B$7:$R$2292,13,0)</f>
        <v>5.0136000000000003</v>
      </c>
      <c r="U25" s="61">
        <f t="shared" si="8"/>
        <v>23</v>
      </c>
      <c r="V25" s="60">
        <f>VLOOKUP($A25,'Return Data'!$B$7:$R$2292,17,0)</f>
        <v>4.1398999999999999</v>
      </c>
      <c r="W25" s="61">
        <f t="shared" si="9"/>
        <v>25</v>
      </c>
      <c r="X25" s="60">
        <f>VLOOKUP($A25,'Return Data'!$B$7:$R$2292,14,0)</f>
        <v>4.0643000000000002</v>
      </c>
      <c r="Y25" s="61">
        <f t="shared" si="12"/>
        <v>23</v>
      </c>
      <c r="Z25" s="60">
        <f>VLOOKUP($A25,'Return Data'!$B$7:$R$2292,16,0)</f>
        <v>6.8475000000000001</v>
      </c>
      <c r="AA25" s="62">
        <f t="shared" si="11"/>
        <v>17</v>
      </c>
    </row>
    <row r="26" spans="1:27" x14ac:dyDescent="0.3">
      <c r="A26" s="58" t="s">
        <v>1879</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1834</v>
      </c>
      <c r="B27" s="59">
        <f>VLOOKUP($A27,'Return Data'!$B$7:$R$2292,3,0)</f>
        <v>44958</v>
      </c>
      <c r="C27" s="60">
        <f>VLOOKUP($A27,'Return Data'!$B$7:$R$2292,4,0)</f>
        <v>3995.1687999999999</v>
      </c>
      <c r="D27" s="60">
        <f>VLOOKUP($A27,'Return Data'!$B$7:$R$2292,5,0)</f>
        <v>8.3733000000000004</v>
      </c>
      <c r="E27" s="61">
        <f t="shared" si="0"/>
        <v>7</v>
      </c>
      <c r="F27" s="60">
        <f>VLOOKUP($A27,'Return Data'!$B$7:$R$2292,6,0)</f>
        <v>6.7443</v>
      </c>
      <c r="G27" s="61">
        <f t="shared" si="1"/>
        <v>2</v>
      </c>
      <c r="H27" s="60">
        <f>VLOOKUP($A27,'Return Data'!$B$7:$R$2292,7,0)</f>
        <v>6.6241000000000003</v>
      </c>
      <c r="I27" s="61">
        <f t="shared" si="2"/>
        <v>5</v>
      </c>
      <c r="J27" s="60">
        <f>VLOOKUP($A27,'Return Data'!$B$7:$R$2292,8,0)</f>
        <v>6.2934000000000001</v>
      </c>
      <c r="K27" s="61">
        <f t="shared" si="3"/>
        <v>12</v>
      </c>
      <c r="L27" s="60">
        <f>VLOOKUP($A27,'Return Data'!$B$7:$R$2292,9,0)</f>
        <v>6.2649999999999997</v>
      </c>
      <c r="M27" s="61">
        <f t="shared" si="4"/>
        <v>13</v>
      </c>
      <c r="N27" s="60">
        <f>VLOOKUP($A27,'Return Data'!$B$7:$R$2292,10,0)</f>
        <v>6.4172000000000002</v>
      </c>
      <c r="O27" s="61">
        <f t="shared" si="5"/>
        <v>22</v>
      </c>
      <c r="P27" s="60">
        <f>VLOOKUP($A27,'Return Data'!$B$7:$R$2292,11,0)</f>
        <v>5.9682000000000004</v>
      </c>
      <c r="Q27" s="61">
        <f t="shared" si="6"/>
        <v>23</v>
      </c>
      <c r="R27" s="60">
        <f>VLOOKUP($A27,'Return Data'!$B$7:$R$2292,12,0)</f>
        <v>5.4332000000000003</v>
      </c>
      <c r="S27" s="61">
        <f t="shared" si="7"/>
        <v>24</v>
      </c>
      <c r="T27" s="60">
        <f>VLOOKUP($A27,'Return Data'!$B$7:$R$2292,13,0)</f>
        <v>5.0015999999999998</v>
      </c>
      <c r="U27" s="61">
        <f t="shared" si="8"/>
        <v>25</v>
      </c>
      <c r="V27" s="60">
        <f>VLOOKUP($A27,'Return Data'!$B$7:$R$2292,17,0)</f>
        <v>4.1417000000000002</v>
      </c>
      <c r="W27" s="61">
        <f t="shared" si="9"/>
        <v>24</v>
      </c>
      <c r="X27" s="60">
        <f>VLOOKUP($A27,'Return Data'!$B$7:$R$2292,14,0)</f>
        <v>4.1177000000000001</v>
      </c>
      <c r="Y27" s="61">
        <f t="shared" si="12"/>
        <v>13</v>
      </c>
      <c r="Z27" s="60">
        <f>VLOOKUP($A27,'Return Data'!$B$7:$R$2292,16,0)</f>
        <v>6.8502999999999998</v>
      </c>
      <c r="AA27" s="62">
        <f t="shared" si="11"/>
        <v>16</v>
      </c>
    </row>
    <row r="28" spans="1:27" x14ac:dyDescent="0.3">
      <c r="A28" s="58" t="s">
        <v>433</v>
      </c>
      <c r="B28" s="59">
        <f>VLOOKUP($A28,'Return Data'!$B$7:$R$2292,3,0)</f>
        <v>44958</v>
      </c>
      <c r="C28" s="60">
        <f>VLOOKUP($A28,'Return Data'!$B$7:$R$2292,4,0)</f>
        <v>1436.7569000000001</v>
      </c>
      <c r="D28" s="60">
        <f>VLOOKUP($A28,'Return Data'!$B$7:$R$2292,5,0)</f>
        <v>7.8974000000000002</v>
      </c>
      <c r="E28" s="61">
        <f t="shared" si="0"/>
        <v>14</v>
      </c>
      <c r="F28" s="60">
        <f>VLOOKUP($A28,'Return Data'!$B$7:$R$2292,6,0)</f>
        <v>6.6638000000000002</v>
      </c>
      <c r="G28" s="61">
        <f t="shared" si="1"/>
        <v>6</v>
      </c>
      <c r="H28" s="60">
        <f>VLOOKUP($A28,'Return Data'!$B$7:$R$2292,7,0)</f>
        <v>6.6878000000000002</v>
      </c>
      <c r="I28" s="61">
        <f t="shared" si="2"/>
        <v>3</v>
      </c>
      <c r="J28" s="60">
        <f>VLOOKUP($A28,'Return Data'!$B$7:$R$2292,8,0)</f>
        <v>6.3235999999999999</v>
      </c>
      <c r="K28" s="61">
        <f t="shared" si="3"/>
        <v>7</v>
      </c>
      <c r="L28" s="60">
        <f>VLOOKUP($A28,'Return Data'!$B$7:$R$2292,9,0)</f>
        <v>6.2946</v>
      </c>
      <c r="M28" s="61">
        <f t="shared" si="4"/>
        <v>8</v>
      </c>
      <c r="N28" s="60">
        <f>VLOOKUP($A28,'Return Data'!$B$7:$R$2292,10,0)</f>
        <v>6.4787999999999997</v>
      </c>
      <c r="O28" s="61">
        <f t="shared" si="5"/>
        <v>9</v>
      </c>
      <c r="P28" s="60">
        <f>VLOOKUP($A28,'Return Data'!$B$7:$R$2292,11,0)</f>
        <v>6.0678999999999998</v>
      </c>
      <c r="Q28" s="61">
        <f t="shared" si="6"/>
        <v>7</v>
      </c>
      <c r="R28" s="60">
        <f>VLOOKUP($A28,'Return Data'!$B$7:$R$2292,12,0)</f>
        <v>5.5777999999999999</v>
      </c>
      <c r="S28" s="61">
        <f t="shared" si="7"/>
        <v>5</v>
      </c>
      <c r="T28" s="60">
        <f>VLOOKUP($A28,'Return Data'!$B$7:$R$2292,13,0)</f>
        <v>5.1319999999999997</v>
      </c>
      <c r="U28" s="61">
        <f t="shared" si="8"/>
        <v>7</v>
      </c>
      <c r="V28" s="60">
        <f>VLOOKUP($A28,'Return Data'!$B$7:$R$2292,17,0)</f>
        <v>4.24</v>
      </c>
      <c r="W28" s="61">
        <f t="shared" si="9"/>
        <v>6</v>
      </c>
      <c r="X28" s="60">
        <f>VLOOKUP($A28,'Return Data'!$B$7:$R$2292,14,0)</f>
        <v>4.1803999999999997</v>
      </c>
      <c r="Y28" s="61">
        <f t="shared" si="12"/>
        <v>3</v>
      </c>
      <c r="Z28" s="60">
        <f>VLOOKUP($A28,'Return Data'!$B$7:$R$2292,16,0)</f>
        <v>5.6562000000000001</v>
      </c>
      <c r="AA28" s="62">
        <f t="shared" si="11"/>
        <v>29</v>
      </c>
    </row>
    <row r="29" spans="1:27" x14ac:dyDescent="0.3">
      <c r="A29" s="58" t="s">
        <v>250</v>
      </c>
      <c r="B29" s="59">
        <f>VLOOKUP($A29,'Return Data'!$B$7:$R$2292,3,0)</f>
        <v>44958</v>
      </c>
      <c r="C29" s="60">
        <f>VLOOKUP($A29,'Return Data'!$B$7:$R$2292,4,0)</f>
        <v>2316.0906</v>
      </c>
      <c r="D29" s="60">
        <f>VLOOKUP($A29,'Return Data'!$B$7:$R$2292,5,0)</f>
        <v>7.9823000000000004</v>
      </c>
      <c r="E29" s="61">
        <f t="shared" si="0"/>
        <v>9</v>
      </c>
      <c r="F29" s="60">
        <f>VLOOKUP($A29,'Return Data'!$B$7:$R$2292,6,0)</f>
        <v>6.5747</v>
      </c>
      <c r="G29" s="61">
        <f t="shared" si="1"/>
        <v>12</v>
      </c>
      <c r="H29" s="60">
        <f>VLOOKUP($A29,'Return Data'!$B$7:$R$2292,7,0)</f>
        <v>6.5808</v>
      </c>
      <c r="I29" s="61">
        <f t="shared" si="2"/>
        <v>10</v>
      </c>
      <c r="J29" s="60">
        <f>VLOOKUP($A29,'Return Data'!$B$7:$R$2292,8,0)</f>
        <v>6.3224</v>
      </c>
      <c r="K29" s="61">
        <f t="shared" si="3"/>
        <v>8</v>
      </c>
      <c r="L29" s="60">
        <f>VLOOKUP($A29,'Return Data'!$B$7:$R$2292,9,0)</f>
        <v>6.3036000000000003</v>
      </c>
      <c r="M29" s="61">
        <f t="shared" si="4"/>
        <v>7</v>
      </c>
      <c r="N29" s="60">
        <f>VLOOKUP($A29,'Return Data'!$B$7:$R$2292,10,0)</f>
        <v>6.4827000000000004</v>
      </c>
      <c r="O29" s="61">
        <f t="shared" si="5"/>
        <v>8</v>
      </c>
      <c r="P29" s="60">
        <f>VLOOKUP($A29,'Return Data'!$B$7:$R$2292,11,0)</f>
        <v>6.0343999999999998</v>
      </c>
      <c r="Q29" s="61">
        <f t="shared" si="6"/>
        <v>12</v>
      </c>
      <c r="R29" s="60">
        <f>VLOOKUP($A29,'Return Data'!$B$7:$R$2292,12,0)</f>
        <v>5.5419</v>
      </c>
      <c r="S29" s="61">
        <f t="shared" si="7"/>
        <v>8</v>
      </c>
      <c r="T29" s="60">
        <f>VLOOKUP($A29,'Return Data'!$B$7:$R$2292,13,0)</f>
        <v>5.1036000000000001</v>
      </c>
      <c r="U29" s="61">
        <f t="shared" si="8"/>
        <v>9</v>
      </c>
      <c r="V29" s="60">
        <f>VLOOKUP($A29,'Return Data'!$B$7:$R$2292,17,0)</f>
        <v>4.2142999999999997</v>
      </c>
      <c r="W29" s="61">
        <f t="shared" si="9"/>
        <v>9</v>
      </c>
      <c r="X29" s="60">
        <f>VLOOKUP($A29,'Return Data'!$B$7:$R$2292,14,0)</f>
        <v>4.1397000000000004</v>
      </c>
      <c r="Y29" s="61">
        <f t="shared" si="12"/>
        <v>8</v>
      </c>
      <c r="Z29" s="60">
        <f>VLOOKUP($A29,'Return Data'!$B$7:$R$2292,16,0)</f>
        <v>6.1542000000000003</v>
      </c>
      <c r="AA29" s="62">
        <f t="shared" si="11"/>
        <v>26</v>
      </c>
    </row>
    <row r="30" spans="1:27" x14ac:dyDescent="0.3">
      <c r="A30" s="58" t="s">
        <v>251</v>
      </c>
      <c r="B30" s="59">
        <f>VLOOKUP($A30,'Return Data'!$B$7:$R$2292,3,0)</f>
        <v>44958</v>
      </c>
      <c r="C30" s="60">
        <f>VLOOKUP($A30,'Return Data'!$B$7:$R$2292,4,0)</f>
        <v>11.799899999999999</v>
      </c>
      <c r="D30" s="60">
        <f>VLOOKUP($A30,'Return Data'!$B$7:$R$2292,5,0)</f>
        <v>5.5686999999999998</v>
      </c>
      <c r="E30" s="61">
        <f t="shared" si="0"/>
        <v>32</v>
      </c>
      <c r="F30" s="60">
        <f>VLOOKUP($A30,'Return Data'!$B$7:$R$2292,6,0)</f>
        <v>5.6736000000000004</v>
      </c>
      <c r="G30" s="61">
        <f t="shared" si="1"/>
        <v>34</v>
      </c>
      <c r="H30" s="60">
        <f>VLOOKUP($A30,'Return Data'!$B$7:$R$2292,7,0)</f>
        <v>4.8654000000000002</v>
      </c>
      <c r="I30" s="61">
        <f t="shared" si="2"/>
        <v>34</v>
      </c>
      <c r="J30" s="60">
        <f>VLOOKUP($A30,'Return Data'!$B$7:$R$2292,8,0)</f>
        <v>5.2912999999999997</v>
      </c>
      <c r="K30" s="61">
        <f t="shared" si="3"/>
        <v>34</v>
      </c>
      <c r="L30" s="60">
        <f>VLOOKUP($A30,'Return Data'!$B$7:$R$2292,9,0)</f>
        <v>5.5339</v>
      </c>
      <c r="M30" s="61">
        <f t="shared" si="4"/>
        <v>34</v>
      </c>
      <c r="N30" s="60">
        <f>VLOOKUP($A30,'Return Data'!$B$7:$R$2292,10,0)</f>
        <v>5.9759000000000002</v>
      </c>
      <c r="O30" s="61">
        <f t="shared" si="5"/>
        <v>34</v>
      </c>
      <c r="P30" s="60">
        <f>VLOOKUP($A30,'Return Data'!$B$7:$R$2292,11,0)</f>
        <v>5.5082000000000004</v>
      </c>
      <c r="Q30" s="61">
        <f t="shared" si="6"/>
        <v>34</v>
      </c>
      <c r="R30" s="60">
        <f>VLOOKUP($A30,'Return Data'!$B$7:$R$2292,12,0)</f>
        <v>5.0449000000000002</v>
      </c>
      <c r="S30" s="61">
        <f t="shared" si="7"/>
        <v>33</v>
      </c>
      <c r="T30" s="60">
        <f>VLOOKUP($A30,'Return Data'!$B$7:$R$2292,13,0)</f>
        <v>4.6656000000000004</v>
      </c>
      <c r="U30" s="61">
        <f t="shared" si="8"/>
        <v>33</v>
      </c>
      <c r="V30" s="60">
        <f>VLOOKUP($A30,'Return Data'!$B$7:$R$2292,17,0)</f>
        <v>3.8178000000000001</v>
      </c>
      <c r="W30" s="61">
        <f t="shared" si="9"/>
        <v>33</v>
      </c>
      <c r="X30" s="60">
        <f>VLOOKUP($A30,'Return Data'!$B$7:$R$2292,14,0)</f>
        <v>3.6067999999999998</v>
      </c>
      <c r="Y30" s="61">
        <f t="shared" si="12"/>
        <v>32</v>
      </c>
      <c r="Z30" s="60">
        <f>VLOOKUP($A30,'Return Data'!$B$7:$R$2292,16,0)</f>
        <v>4.0956000000000001</v>
      </c>
      <c r="AA30" s="62">
        <f t="shared" si="11"/>
        <v>33</v>
      </c>
    </row>
    <row r="31" spans="1:27" x14ac:dyDescent="0.3">
      <c r="A31" s="58" t="s">
        <v>1823</v>
      </c>
      <c r="B31" s="59">
        <f>VLOOKUP($A31,'Return Data'!$B$7:$R$2292,3,0)</f>
        <v>44958</v>
      </c>
      <c r="C31" s="60">
        <f>VLOOKUP($A31,'Return Data'!$B$7:$R$2292,4,0)</f>
        <v>24.2088</v>
      </c>
      <c r="D31" s="60">
        <f>VLOOKUP($A31,'Return Data'!$B$7:$R$2292,5,0)</f>
        <v>5.4286000000000003</v>
      </c>
      <c r="E31" s="61">
        <f t="shared" si="0"/>
        <v>33</v>
      </c>
      <c r="F31" s="60">
        <f>VLOOKUP($A31,'Return Data'!$B$7:$R$2292,6,0)</f>
        <v>5.8829000000000002</v>
      </c>
      <c r="G31" s="61">
        <f t="shared" si="1"/>
        <v>33</v>
      </c>
      <c r="H31" s="60">
        <f>VLOOKUP($A31,'Return Data'!$B$7:$R$2292,7,0)</f>
        <v>5.9730999999999996</v>
      </c>
      <c r="I31" s="61">
        <f t="shared" si="2"/>
        <v>33</v>
      </c>
      <c r="J31" s="60">
        <f>VLOOKUP($A31,'Return Data'!$B$7:$R$2292,8,0)</f>
        <v>5.8716999999999997</v>
      </c>
      <c r="K31" s="61">
        <f t="shared" si="3"/>
        <v>32</v>
      </c>
      <c r="L31" s="60">
        <f>VLOOKUP($A31,'Return Data'!$B$7:$R$2292,9,0)</f>
        <v>5.9587000000000003</v>
      </c>
      <c r="M31" s="61">
        <f t="shared" si="4"/>
        <v>32</v>
      </c>
      <c r="N31" s="60">
        <f>VLOOKUP($A31,'Return Data'!$B$7:$R$2292,10,0)</f>
        <v>6.3259999999999996</v>
      </c>
      <c r="O31" s="61">
        <f t="shared" si="5"/>
        <v>27</v>
      </c>
      <c r="P31" s="60">
        <f>VLOOKUP($A31,'Return Data'!$B$7:$R$2292,11,0)</f>
        <v>5.9626000000000001</v>
      </c>
      <c r="Q31" s="61">
        <f t="shared" si="6"/>
        <v>25</v>
      </c>
      <c r="R31" s="60">
        <f>VLOOKUP($A31,'Return Data'!$B$7:$R$2292,12,0)</f>
        <v>5.5221999999999998</v>
      </c>
      <c r="S31" s="61">
        <f t="shared" si="7"/>
        <v>12</v>
      </c>
      <c r="T31" s="60">
        <f>VLOOKUP($A31,'Return Data'!$B$7:$R$2292,13,0)</f>
        <v>5.2889999999999997</v>
      </c>
      <c r="U31" s="61">
        <f t="shared" si="8"/>
        <v>1</v>
      </c>
      <c r="V31" s="60">
        <f>VLOOKUP($A31,'Return Data'!$B$7:$R$2292,17,0)</f>
        <v>4.3803000000000001</v>
      </c>
      <c r="W31" s="61">
        <f t="shared" si="9"/>
        <v>2</v>
      </c>
      <c r="X31" s="60">
        <f>VLOOKUP($A31,'Return Data'!$B$7:$R$2292,14,0)</f>
        <v>4.08</v>
      </c>
      <c r="Y31" s="61">
        <f t="shared" si="12"/>
        <v>19</v>
      </c>
      <c r="Z31" s="60">
        <f>VLOOKUP($A31,'Return Data'!$B$7:$R$2292,16,0)</f>
        <v>7.0606999999999998</v>
      </c>
      <c r="AA31" s="62">
        <f t="shared" si="11"/>
        <v>7</v>
      </c>
    </row>
    <row r="32" spans="1:27" x14ac:dyDescent="0.3">
      <c r="A32" s="58" t="s">
        <v>252</v>
      </c>
      <c r="B32" s="59">
        <f>VLOOKUP($A32,'Return Data'!$B$7:$R$2292,3,0)</f>
        <v>44958</v>
      </c>
      <c r="C32" s="60">
        <f>VLOOKUP($A32,'Return Data'!$B$7:$R$2292,4,0)</f>
        <v>5393.1351999999997</v>
      </c>
      <c r="D32" s="60">
        <f>VLOOKUP($A32,'Return Data'!$B$7:$R$2292,5,0)</f>
        <v>7.7169999999999996</v>
      </c>
      <c r="E32" s="61">
        <f t="shared" si="0"/>
        <v>16</v>
      </c>
      <c r="F32" s="60">
        <f>VLOOKUP($A32,'Return Data'!$B$7:$R$2292,6,0)</f>
        <v>6.5101000000000004</v>
      </c>
      <c r="G32" s="61">
        <f t="shared" si="1"/>
        <v>19</v>
      </c>
      <c r="H32" s="60">
        <f>VLOOKUP($A32,'Return Data'!$B$7:$R$2292,7,0)</f>
        <v>6.5136000000000003</v>
      </c>
      <c r="I32" s="61">
        <f t="shared" si="2"/>
        <v>22</v>
      </c>
      <c r="J32" s="60">
        <f>VLOOKUP($A32,'Return Data'!$B$7:$R$2292,8,0)</f>
        <v>6.2065000000000001</v>
      </c>
      <c r="K32" s="61">
        <f t="shared" si="3"/>
        <v>24</v>
      </c>
      <c r="L32" s="60">
        <f>VLOOKUP($A32,'Return Data'!$B$7:$R$2292,9,0)</f>
        <v>6.1722000000000001</v>
      </c>
      <c r="M32" s="61">
        <f t="shared" si="4"/>
        <v>24</v>
      </c>
      <c r="N32" s="60">
        <f>VLOOKUP($A32,'Return Data'!$B$7:$R$2292,10,0)</f>
        <v>6.4443999999999999</v>
      </c>
      <c r="O32" s="61">
        <f t="shared" si="5"/>
        <v>17</v>
      </c>
      <c r="P32" s="60">
        <f>VLOOKUP($A32,'Return Data'!$B$7:$R$2292,11,0)</f>
        <v>5.9968000000000004</v>
      </c>
      <c r="Q32" s="61">
        <f t="shared" si="6"/>
        <v>18</v>
      </c>
      <c r="R32" s="60">
        <f>VLOOKUP($A32,'Return Data'!$B$7:$R$2292,12,0)</f>
        <v>5.4519000000000002</v>
      </c>
      <c r="S32" s="61">
        <f t="shared" si="7"/>
        <v>20</v>
      </c>
      <c r="T32" s="60">
        <f>VLOOKUP($A32,'Return Data'!$B$7:$R$2292,13,0)</f>
        <v>5.0369000000000002</v>
      </c>
      <c r="U32" s="61">
        <f t="shared" si="8"/>
        <v>20</v>
      </c>
      <c r="V32" s="60">
        <f>VLOOKUP($A32,'Return Data'!$B$7:$R$2292,17,0)</f>
        <v>4.1548999999999996</v>
      </c>
      <c r="W32" s="61">
        <f t="shared" si="9"/>
        <v>19</v>
      </c>
      <c r="X32" s="60">
        <f>VLOOKUP($A32,'Return Data'!$B$7:$R$2292,14,0)</f>
        <v>4.1144999999999996</v>
      </c>
      <c r="Y32" s="61">
        <f t="shared" si="12"/>
        <v>15</v>
      </c>
      <c r="Z32" s="60">
        <f>VLOOKUP($A32,'Return Data'!$B$7:$R$2292,16,0)</f>
        <v>6.8308999999999997</v>
      </c>
      <c r="AA32" s="62">
        <f t="shared" si="11"/>
        <v>18</v>
      </c>
    </row>
    <row r="33" spans="1:27" x14ac:dyDescent="0.3">
      <c r="A33" s="58" t="s">
        <v>253</v>
      </c>
      <c r="B33" s="59">
        <f>VLOOKUP($A33,'Return Data'!$B$7:$R$2292,3,0)</f>
        <v>44958</v>
      </c>
      <c r="C33" s="60">
        <f>VLOOKUP($A33,'Return Data'!$B$7:$R$2292,4,0)</f>
        <v>1236.5349000000001</v>
      </c>
      <c r="D33" s="60">
        <f>VLOOKUP($A33,'Return Data'!$B$7:$R$2292,5,0)</f>
        <v>5.3613</v>
      </c>
      <c r="E33" s="61">
        <f t="shared" si="0"/>
        <v>34</v>
      </c>
      <c r="F33" s="60">
        <f>VLOOKUP($A33,'Return Data'!$B$7:$R$2292,6,0)</f>
        <v>5.9467999999999996</v>
      </c>
      <c r="G33" s="61">
        <f t="shared" si="1"/>
        <v>32</v>
      </c>
      <c r="H33" s="60">
        <f>VLOOKUP($A33,'Return Data'!$B$7:$R$2292,7,0)</f>
        <v>6.1498999999999997</v>
      </c>
      <c r="I33" s="61">
        <f t="shared" si="2"/>
        <v>32</v>
      </c>
      <c r="J33" s="60">
        <f>VLOOKUP($A33,'Return Data'!$B$7:$R$2292,8,0)</f>
        <v>5.8606999999999996</v>
      </c>
      <c r="K33" s="61">
        <f t="shared" si="3"/>
        <v>33</v>
      </c>
      <c r="L33" s="60">
        <f>VLOOKUP($A33,'Return Data'!$B$7:$R$2292,9,0)</f>
        <v>5.8971</v>
      </c>
      <c r="M33" s="61">
        <f t="shared" si="4"/>
        <v>33</v>
      </c>
      <c r="N33" s="60">
        <f>VLOOKUP($A33,'Return Data'!$B$7:$R$2292,10,0)</f>
        <v>6.0603999999999996</v>
      </c>
      <c r="O33" s="61">
        <f t="shared" si="5"/>
        <v>33</v>
      </c>
      <c r="P33" s="60">
        <f>VLOOKUP($A33,'Return Data'!$B$7:$R$2292,11,0)</f>
        <v>5.6726000000000001</v>
      </c>
      <c r="Q33" s="61">
        <f t="shared" si="6"/>
        <v>32</v>
      </c>
      <c r="R33" s="60">
        <f>VLOOKUP($A33,'Return Data'!$B$7:$R$2292,12,0)</f>
        <v>5.1635999999999997</v>
      </c>
      <c r="S33" s="61">
        <f t="shared" si="7"/>
        <v>32</v>
      </c>
      <c r="T33" s="60">
        <f>VLOOKUP($A33,'Return Data'!$B$7:$R$2292,13,0)</f>
        <v>4.7784000000000004</v>
      </c>
      <c r="U33" s="61">
        <f t="shared" si="8"/>
        <v>31</v>
      </c>
      <c r="V33" s="60">
        <f>VLOOKUP($A33,'Return Data'!$B$7:$R$2292,17,0)</f>
        <v>3.9666000000000001</v>
      </c>
      <c r="W33" s="61">
        <f t="shared" si="9"/>
        <v>30</v>
      </c>
      <c r="X33" s="60">
        <f>VLOOKUP($A33,'Return Data'!$B$7:$R$2292,14,0)</f>
        <v>3.7925</v>
      </c>
      <c r="Y33" s="61">
        <f t="shared" si="12"/>
        <v>28</v>
      </c>
      <c r="Z33" s="60">
        <f>VLOOKUP($A33,'Return Data'!$B$7:$R$2292,16,0)</f>
        <v>4.5894000000000004</v>
      </c>
      <c r="AA33" s="62">
        <f t="shared" si="11"/>
        <v>31</v>
      </c>
    </row>
    <row r="34" spans="1:27" x14ac:dyDescent="0.3">
      <c r="A34" s="58" t="s">
        <v>1889</v>
      </c>
      <c r="B34" s="59">
        <f>VLOOKUP($A34,'Return Data'!$B$7:$R$2292,3,0)</f>
        <v>44958</v>
      </c>
      <c r="C34" s="60">
        <f>VLOOKUP($A34,'Return Data'!$B$7:$R$2292,4,0)</f>
        <v>287.56950000000001</v>
      </c>
      <c r="D34" s="60">
        <f>VLOOKUP($A34,'Return Data'!$B$7:$R$2292,5,0)</f>
        <v>8.4551999999999996</v>
      </c>
      <c r="E34" s="61">
        <f t="shared" si="0"/>
        <v>2</v>
      </c>
      <c r="F34" s="60">
        <f>VLOOKUP($A34,'Return Data'!$B$7:$R$2292,6,0)</f>
        <v>6.6673</v>
      </c>
      <c r="G34" s="61">
        <f t="shared" si="1"/>
        <v>5</v>
      </c>
      <c r="H34" s="60">
        <f>VLOOKUP($A34,'Return Data'!$B$7:$R$2292,7,0)</f>
        <v>6.6102999999999996</v>
      </c>
      <c r="I34" s="61">
        <f t="shared" si="2"/>
        <v>8</v>
      </c>
      <c r="J34" s="60">
        <f>VLOOKUP($A34,'Return Data'!$B$7:$R$2292,8,0)</f>
        <v>6.2461000000000002</v>
      </c>
      <c r="K34" s="61">
        <f t="shared" si="3"/>
        <v>17</v>
      </c>
      <c r="L34" s="60">
        <f>VLOOKUP($A34,'Return Data'!$B$7:$R$2292,9,0)</f>
        <v>6.3612000000000002</v>
      </c>
      <c r="M34" s="61">
        <f t="shared" si="4"/>
        <v>2</v>
      </c>
      <c r="N34" s="60">
        <f>VLOOKUP($A34,'Return Data'!$B$7:$R$2292,10,0)</f>
        <v>6.4603000000000002</v>
      </c>
      <c r="O34" s="61">
        <f t="shared" si="5"/>
        <v>13</v>
      </c>
      <c r="P34" s="60">
        <f>VLOOKUP($A34,'Return Data'!$B$7:$R$2292,11,0)</f>
        <v>6.0029000000000003</v>
      </c>
      <c r="Q34" s="61">
        <f t="shared" si="6"/>
        <v>15</v>
      </c>
      <c r="R34" s="60">
        <f>VLOOKUP($A34,'Return Data'!$B$7:$R$2292,12,0)</f>
        <v>5.5056000000000003</v>
      </c>
      <c r="S34" s="61">
        <f t="shared" si="7"/>
        <v>16</v>
      </c>
      <c r="T34" s="60">
        <f>VLOOKUP($A34,'Return Data'!$B$7:$R$2292,13,0)</f>
        <v>5.0838999999999999</v>
      </c>
      <c r="U34" s="61">
        <f t="shared" si="8"/>
        <v>15</v>
      </c>
      <c r="V34" s="60">
        <f>VLOOKUP($A34,'Return Data'!$B$7:$R$2292,17,0)</f>
        <v>4.1950000000000003</v>
      </c>
      <c r="W34" s="61">
        <f t="shared" si="9"/>
        <v>14</v>
      </c>
      <c r="X34" s="60">
        <f>VLOOKUP($A34,'Return Data'!$B$7:$R$2292,14,0)</f>
        <v>4.1174999999999997</v>
      </c>
      <c r="Y34" s="61">
        <f t="shared" si="12"/>
        <v>14</v>
      </c>
      <c r="Z34" s="60">
        <f>VLOOKUP($A34,'Return Data'!$B$7:$R$2292,16,0)</f>
        <v>7.0892999999999997</v>
      </c>
      <c r="AA34" s="62">
        <f t="shared" si="11"/>
        <v>5</v>
      </c>
    </row>
    <row r="35" spans="1:27" x14ac:dyDescent="0.3">
      <c r="A35" s="58" t="s">
        <v>256</v>
      </c>
      <c r="B35" s="59">
        <f>VLOOKUP($A35,'Return Data'!$B$7:$R$2292,3,0)</f>
        <v>44958</v>
      </c>
      <c r="C35" s="60">
        <f>VLOOKUP($A35,'Return Data'!$B$7:$R$2292,4,0)</f>
        <v>35.155700000000003</v>
      </c>
      <c r="D35" s="60">
        <f>VLOOKUP($A35,'Return Data'!$B$7:$R$2292,5,0)</f>
        <v>7.3730000000000002</v>
      </c>
      <c r="E35" s="61">
        <f t="shared" si="0"/>
        <v>23</v>
      </c>
      <c r="F35" s="60">
        <f>VLOOKUP($A35,'Return Data'!$B$7:$R$2292,6,0)</f>
        <v>6.5444000000000004</v>
      </c>
      <c r="G35" s="61">
        <f t="shared" si="1"/>
        <v>16</v>
      </c>
      <c r="H35" s="60">
        <f>VLOOKUP($A35,'Return Data'!$B$7:$R$2292,7,0)</f>
        <v>6.4302000000000001</v>
      </c>
      <c r="I35" s="61">
        <f t="shared" si="2"/>
        <v>28</v>
      </c>
      <c r="J35" s="60">
        <f>VLOOKUP($A35,'Return Data'!$B$7:$R$2292,8,0)</f>
        <v>6.1921999999999997</v>
      </c>
      <c r="K35" s="61">
        <f t="shared" si="3"/>
        <v>26</v>
      </c>
      <c r="L35" s="60">
        <f>VLOOKUP($A35,'Return Data'!$B$7:$R$2292,9,0)</f>
        <v>6.0324</v>
      </c>
      <c r="M35" s="61">
        <f t="shared" si="4"/>
        <v>30</v>
      </c>
      <c r="N35" s="60">
        <f>VLOOKUP($A35,'Return Data'!$B$7:$R$2292,10,0)</f>
        <v>6.1715999999999998</v>
      </c>
      <c r="O35" s="61">
        <f t="shared" si="5"/>
        <v>31</v>
      </c>
      <c r="P35" s="60">
        <f>VLOOKUP($A35,'Return Data'!$B$7:$R$2292,11,0)</f>
        <v>5.766</v>
      </c>
      <c r="Q35" s="61">
        <f t="shared" si="6"/>
        <v>30</v>
      </c>
      <c r="R35" s="60">
        <f>VLOOKUP($A35,'Return Data'!$B$7:$R$2292,12,0)</f>
        <v>5.2706</v>
      </c>
      <c r="S35" s="61">
        <f t="shared" si="7"/>
        <v>29</v>
      </c>
      <c r="T35" s="60">
        <f>VLOOKUP($A35,'Return Data'!$B$7:$R$2292,13,0)</f>
        <v>4.9581</v>
      </c>
      <c r="U35" s="61">
        <f t="shared" si="8"/>
        <v>26</v>
      </c>
      <c r="V35" s="60">
        <f>VLOOKUP($A35,'Return Data'!$B$7:$R$2292,17,0)</f>
        <v>4.4459</v>
      </c>
      <c r="W35" s="61">
        <f t="shared" si="9"/>
        <v>1</v>
      </c>
      <c r="X35" s="60">
        <f>VLOOKUP($A35,'Return Data'!$B$7:$R$2292,14,0)</f>
        <v>4.5617000000000001</v>
      </c>
      <c r="Y35" s="61">
        <f t="shared" si="12"/>
        <v>1</v>
      </c>
      <c r="Z35" s="60">
        <f>VLOOKUP($A35,'Return Data'!$B$7:$R$2292,16,0)</f>
        <v>7.5136000000000003</v>
      </c>
      <c r="AA35" s="62">
        <f t="shared" si="11"/>
        <v>1</v>
      </c>
    </row>
    <row r="36" spans="1:27" x14ac:dyDescent="0.3">
      <c r="A36" s="58" t="s">
        <v>257</v>
      </c>
      <c r="B36" s="59">
        <f>VLOOKUP($A36,'Return Data'!$B$7:$R$2292,3,0)</f>
        <v>44958</v>
      </c>
      <c r="C36" s="60">
        <f>VLOOKUP($A36,'Return Data'!$B$7:$R$2292,4,0)</f>
        <v>29.8188</v>
      </c>
      <c r="D36" s="60">
        <f>VLOOKUP($A36,'Return Data'!$B$7:$R$2292,5,0)</f>
        <v>6.2438000000000002</v>
      </c>
      <c r="E36" s="61">
        <f t="shared" si="0"/>
        <v>31</v>
      </c>
      <c r="F36" s="60">
        <f>VLOOKUP($A36,'Return Data'!$B$7:$R$2292,6,0)</f>
        <v>6.0824999999999996</v>
      </c>
      <c r="G36" s="61">
        <f t="shared" si="1"/>
        <v>31</v>
      </c>
      <c r="H36" s="60">
        <f>VLOOKUP($A36,'Return Data'!$B$7:$R$2292,7,0)</f>
        <v>6.3728999999999996</v>
      </c>
      <c r="I36" s="61">
        <f t="shared" si="2"/>
        <v>30</v>
      </c>
      <c r="J36" s="60">
        <f>VLOOKUP($A36,'Return Data'!$B$7:$R$2292,8,0)</f>
        <v>6.0907999999999998</v>
      </c>
      <c r="K36" s="61">
        <f t="shared" si="3"/>
        <v>29</v>
      </c>
      <c r="L36" s="60">
        <f>VLOOKUP($A36,'Return Data'!$B$7:$R$2292,9,0)</f>
        <v>5.9767000000000001</v>
      </c>
      <c r="M36" s="61">
        <f t="shared" si="4"/>
        <v>31</v>
      </c>
      <c r="N36" s="60">
        <f>VLOOKUP($A36,'Return Data'!$B$7:$R$2292,10,0)</f>
        <v>6.1778000000000004</v>
      </c>
      <c r="O36" s="61">
        <f t="shared" si="5"/>
        <v>30</v>
      </c>
      <c r="P36" s="60">
        <f>VLOOKUP($A36,'Return Data'!$B$7:$R$2292,11,0)</f>
        <v>5.7628000000000004</v>
      </c>
      <c r="Q36" s="61">
        <f t="shared" si="6"/>
        <v>31</v>
      </c>
      <c r="R36" s="60">
        <f>VLOOKUP($A36,'Return Data'!$B$7:$R$2292,12,0)</f>
        <v>5.2371999999999996</v>
      </c>
      <c r="S36" s="61">
        <f t="shared" si="7"/>
        <v>30</v>
      </c>
      <c r="T36" s="60">
        <f>VLOOKUP($A36,'Return Data'!$B$7:$R$2292,13,0)</f>
        <v>4.8480999999999996</v>
      </c>
      <c r="U36" s="61">
        <f t="shared" si="8"/>
        <v>30</v>
      </c>
      <c r="V36" s="60">
        <f>VLOOKUP($A36,'Return Data'!$B$7:$R$2292,17,0)</f>
        <v>3.9899</v>
      </c>
      <c r="W36" s="61">
        <f t="shared" si="9"/>
        <v>28</v>
      </c>
      <c r="X36" s="60">
        <f>VLOOKUP($A36,'Return Data'!$B$7:$R$2292,14,0)</f>
        <v>3.7894000000000001</v>
      </c>
      <c r="Y36" s="61">
        <f t="shared" si="12"/>
        <v>29</v>
      </c>
      <c r="Z36" s="60">
        <f>VLOOKUP($A36,'Return Data'!$B$7:$R$2292,16,0)</f>
        <v>6.6710000000000003</v>
      </c>
      <c r="AA36" s="62">
        <f t="shared" si="11"/>
        <v>22</v>
      </c>
    </row>
    <row r="37" spans="1:27" x14ac:dyDescent="0.3">
      <c r="A37" s="58" t="s">
        <v>1896</v>
      </c>
      <c r="B37" s="59">
        <f>VLOOKUP($A37,'Return Data'!$B$7:$R$2292,3,0)</f>
        <v>44958</v>
      </c>
      <c r="C37" s="60">
        <f>VLOOKUP($A37,'Return Data'!$B$7:$R$2292,4,0)</f>
        <v>3457.7955000000002</v>
      </c>
      <c r="D37" s="60">
        <f>VLOOKUP($A37,'Return Data'!$B$7:$R$2292,5,0)</f>
        <v>8.4011999999999993</v>
      </c>
      <c r="E37" s="61">
        <f t="shared" si="0"/>
        <v>5</v>
      </c>
      <c r="F37" s="60">
        <f>VLOOKUP($A37,'Return Data'!$B$7:$R$2292,6,0)</f>
        <v>6.4040999999999997</v>
      </c>
      <c r="G37" s="61">
        <f t="shared" si="1"/>
        <v>24</v>
      </c>
      <c r="H37" s="60">
        <f>VLOOKUP($A37,'Return Data'!$B$7:$R$2292,7,0)</f>
        <v>6.5380000000000003</v>
      </c>
      <c r="I37" s="61">
        <f t="shared" si="2"/>
        <v>18</v>
      </c>
      <c r="J37" s="60">
        <f>VLOOKUP($A37,'Return Data'!$B$7:$R$2292,8,0)</f>
        <v>6.2072000000000003</v>
      </c>
      <c r="K37" s="61">
        <f t="shared" si="3"/>
        <v>23</v>
      </c>
      <c r="L37" s="60">
        <f>VLOOKUP($A37,'Return Data'!$B$7:$R$2292,9,0)</f>
        <v>6.2005999999999997</v>
      </c>
      <c r="M37" s="61">
        <f t="shared" si="4"/>
        <v>22</v>
      </c>
      <c r="N37" s="60">
        <f>VLOOKUP($A37,'Return Data'!$B$7:$R$2292,10,0)</f>
        <v>6.4561999999999999</v>
      </c>
      <c r="O37" s="61">
        <f t="shared" si="5"/>
        <v>15</v>
      </c>
      <c r="P37" s="60">
        <f>VLOOKUP($A37,'Return Data'!$B$7:$R$2292,11,0)</f>
        <v>6.0007000000000001</v>
      </c>
      <c r="Q37" s="61">
        <f t="shared" si="6"/>
        <v>16</v>
      </c>
      <c r="R37" s="60">
        <f>VLOOKUP($A37,'Return Data'!$B$7:$R$2292,12,0)</f>
        <v>5.4683999999999999</v>
      </c>
      <c r="S37" s="61">
        <f t="shared" si="7"/>
        <v>18</v>
      </c>
      <c r="T37" s="60">
        <f>VLOOKUP($A37,'Return Data'!$B$7:$R$2292,13,0)</f>
        <v>5.0408999999999997</v>
      </c>
      <c r="U37" s="61">
        <f t="shared" si="8"/>
        <v>19</v>
      </c>
      <c r="V37" s="60">
        <f>VLOOKUP($A37,'Return Data'!$B$7:$R$2292,17,0)</f>
        <v>4.1737000000000002</v>
      </c>
      <c r="W37" s="61">
        <f t="shared" si="9"/>
        <v>18</v>
      </c>
      <c r="X37" s="60">
        <f>VLOOKUP($A37,'Return Data'!$B$7:$R$2292,14,0)</f>
        <v>4.1059000000000001</v>
      </c>
      <c r="Y37" s="61">
        <f t="shared" si="12"/>
        <v>17</v>
      </c>
      <c r="Z37" s="60">
        <f>VLOOKUP($A37,'Return Data'!$B$7:$R$2292,16,0)</f>
        <v>6.6551</v>
      </c>
      <c r="AA37" s="62">
        <f t="shared" si="11"/>
        <v>23</v>
      </c>
    </row>
    <row r="38" spans="1:27" x14ac:dyDescent="0.3">
      <c r="A38" s="58" t="s">
        <v>1863</v>
      </c>
      <c r="B38" s="59">
        <f>VLOOKUP($A38,'Return Data'!$B$7:$R$2292,3,0)</f>
        <v>44958</v>
      </c>
      <c r="C38" s="60">
        <f>VLOOKUP($A38,'Return Data'!$B$7:$R$2292,4,0)</f>
        <v>3119.9518400000002</v>
      </c>
      <c r="D38" s="60">
        <f>VLOOKUP($A38,'Return Data'!$B$7:$R$2292,5,0)</f>
        <v>8.3745999999999992</v>
      </c>
      <c r="E38" s="61">
        <f t="shared" si="0"/>
        <v>6</v>
      </c>
      <c r="F38" s="60">
        <f>VLOOKUP($A38,'Return Data'!$B$7:$R$2292,6,0)</f>
        <v>6.4</v>
      </c>
      <c r="G38" s="61">
        <f t="shared" si="1"/>
        <v>25</v>
      </c>
      <c r="H38" s="60">
        <f>VLOOKUP($A38,'Return Data'!$B$7:$R$2292,7,0)</f>
        <v>6.5217999999999998</v>
      </c>
      <c r="I38" s="61">
        <f t="shared" si="2"/>
        <v>21</v>
      </c>
      <c r="J38" s="60">
        <f>VLOOKUP($A38,'Return Data'!$B$7:$R$2292,8,0)</f>
        <v>6.2488999999999999</v>
      </c>
      <c r="K38" s="61">
        <f t="shared" si="3"/>
        <v>16</v>
      </c>
      <c r="L38" s="60">
        <f>VLOOKUP($A38,'Return Data'!$B$7:$R$2292,9,0)</f>
        <v>6.2096999999999998</v>
      </c>
      <c r="M38" s="61">
        <f t="shared" si="4"/>
        <v>19</v>
      </c>
      <c r="N38" s="60">
        <f>VLOOKUP($A38,'Return Data'!$B$7:$R$2292,10,0)</f>
        <v>6.4569999999999999</v>
      </c>
      <c r="O38" s="61">
        <f t="shared" si="5"/>
        <v>14</v>
      </c>
      <c r="P38" s="60">
        <f>VLOOKUP($A38,'Return Data'!$B$7:$R$2292,11,0)</f>
        <v>6.0491999999999999</v>
      </c>
      <c r="Q38" s="61">
        <f t="shared" si="6"/>
        <v>8</v>
      </c>
      <c r="R38" s="60">
        <f>VLOOKUP($A38,'Return Data'!$B$7:$R$2292,12,0)</f>
        <v>5.5278</v>
      </c>
      <c r="S38" s="61">
        <f t="shared" si="7"/>
        <v>9</v>
      </c>
      <c r="T38" s="60">
        <f>VLOOKUP($A38,'Return Data'!$B$7:$R$2292,13,0)</f>
        <v>5.0987</v>
      </c>
      <c r="U38" s="61">
        <f t="shared" si="8"/>
        <v>12</v>
      </c>
      <c r="V38" s="60">
        <f>VLOOKUP($A38,'Return Data'!$B$7:$R$2292,17,0)</f>
        <v>4.1543000000000001</v>
      </c>
      <c r="W38" s="61">
        <f t="shared" si="9"/>
        <v>20</v>
      </c>
      <c r="X38" s="60">
        <f>VLOOKUP($A38,'Return Data'!$B$7:$R$2292,14,0)</f>
        <v>3.9626999999999999</v>
      </c>
      <c r="Y38" s="61">
        <f t="shared" si="12"/>
        <v>25</v>
      </c>
      <c r="Z38" s="60">
        <f>VLOOKUP($A38,'Return Data'!$B$7:$R$2292,16,0)</f>
        <v>6.3662999999999998</v>
      </c>
      <c r="AA38" s="62">
        <f t="shared" si="11"/>
        <v>25</v>
      </c>
    </row>
    <row r="39" spans="1:27" x14ac:dyDescent="0.3">
      <c r="A39" s="58" t="s">
        <v>262</v>
      </c>
      <c r="B39" s="59">
        <f>VLOOKUP($A39,'Return Data'!$B$7:$R$2292,3,0)</f>
        <v>44958</v>
      </c>
      <c r="C39" s="60">
        <f>VLOOKUP($A39,'Return Data'!$B$7:$R$2292,4,0)</f>
        <v>3480.3024999999998</v>
      </c>
      <c r="D39" s="60">
        <f>VLOOKUP($A39,'Return Data'!$B$7:$R$2292,5,0)</f>
        <v>6.7689000000000004</v>
      </c>
      <c r="E39" s="61">
        <f t="shared" si="0"/>
        <v>30</v>
      </c>
      <c r="F39" s="60">
        <f>VLOOKUP($A39,'Return Data'!$B$7:$R$2292,6,0)</f>
        <v>6.5298999999999996</v>
      </c>
      <c r="G39" s="61">
        <f t="shared" si="1"/>
        <v>17</v>
      </c>
      <c r="H39" s="60">
        <f>VLOOKUP($A39,'Return Data'!$B$7:$R$2292,7,0)</f>
        <v>6.5761000000000003</v>
      </c>
      <c r="I39" s="61">
        <f t="shared" si="2"/>
        <v>11</v>
      </c>
      <c r="J39" s="60">
        <f>VLOOKUP($A39,'Return Data'!$B$7:$R$2292,8,0)</f>
        <v>6.2420999999999998</v>
      </c>
      <c r="K39" s="61">
        <f t="shared" si="3"/>
        <v>19</v>
      </c>
      <c r="L39" s="60">
        <f>VLOOKUP($A39,'Return Data'!$B$7:$R$2292,9,0)</f>
        <v>6.2225999999999999</v>
      </c>
      <c r="M39" s="61">
        <f t="shared" si="4"/>
        <v>17</v>
      </c>
      <c r="N39" s="60">
        <f>VLOOKUP($A39,'Return Data'!$B$7:$R$2292,10,0)</f>
        <v>6.4546000000000001</v>
      </c>
      <c r="O39" s="61">
        <f t="shared" si="5"/>
        <v>16</v>
      </c>
      <c r="P39" s="60">
        <f>VLOOKUP($A39,'Return Data'!$B$7:$R$2292,11,0)</f>
        <v>5.9881000000000002</v>
      </c>
      <c r="Q39" s="61">
        <f t="shared" si="6"/>
        <v>19</v>
      </c>
      <c r="R39" s="60">
        <f>VLOOKUP($A39,'Return Data'!$B$7:$R$2292,12,0)</f>
        <v>5.4317000000000002</v>
      </c>
      <c r="S39" s="61">
        <f t="shared" si="7"/>
        <v>25</v>
      </c>
      <c r="T39" s="60">
        <f>VLOOKUP($A39,'Return Data'!$B$7:$R$2292,13,0)</f>
        <v>5.0361000000000002</v>
      </c>
      <c r="U39" s="61">
        <f t="shared" si="8"/>
        <v>21</v>
      </c>
      <c r="V39" s="60">
        <f>VLOOKUP($A39,'Return Data'!$B$7:$R$2292,17,0)</f>
        <v>4.1520999999999999</v>
      </c>
      <c r="W39" s="61">
        <f t="shared" si="9"/>
        <v>21</v>
      </c>
      <c r="X39" s="60">
        <f>VLOOKUP($A39,'Return Data'!$B$7:$R$2292,14,0)</f>
        <v>4.1308999999999996</v>
      </c>
      <c r="Y39" s="61">
        <f t="shared" si="12"/>
        <v>11</v>
      </c>
      <c r="Z39" s="60">
        <f>VLOOKUP($A39,'Return Data'!$B$7:$R$2292,16,0)</f>
        <v>7.0008999999999997</v>
      </c>
      <c r="AA39" s="62">
        <f t="shared" si="11"/>
        <v>8</v>
      </c>
    </row>
    <row r="40" spans="1:27" x14ac:dyDescent="0.3">
      <c r="A40" s="58" t="s">
        <v>263</v>
      </c>
      <c r="B40" s="59">
        <f>VLOOKUP($A40,'Return Data'!$B$7:$R$2292,3,0)</f>
        <v>44958</v>
      </c>
      <c r="C40" s="60">
        <f>VLOOKUP($A40,'Return Data'!$B$7:$R$2292,4,0)</f>
        <v>2124.2827000000002</v>
      </c>
      <c r="D40" s="60">
        <f>VLOOKUP($A40,'Return Data'!$B$7:$R$2292,5,0)</f>
        <v>8.4350000000000005</v>
      </c>
      <c r="E40" s="61">
        <f t="shared" si="0"/>
        <v>3</v>
      </c>
      <c r="F40" s="60">
        <f>VLOOKUP($A40,'Return Data'!$B$7:$R$2292,6,0)</f>
        <v>6.7323000000000004</v>
      </c>
      <c r="G40" s="61">
        <f t="shared" si="1"/>
        <v>3</v>
      </c>
      <c r="H40" s="60">
        <f>VLOOKUP($A40,'Return Data'!$B$7:$R$2292,7,0)</f>
        <v>6.7045000000000003</v>
      </c>
      <c r="I40" s="61">
        <f t="shared" si="2"/>
        <v>2</v>
      </c>
      <c r="J40" s="60">
        <f>VLOOKUP($A40,'Return Data'!$B$7:$R$2292,8,0)</f>
        <v>6.3545999999999996</v>
      </c>
      <c r="K40" s="61">
        <f t="shared" si="3"/>
        <v>6</v>
      </c>
      <c r="L40" s="60">
        <f>VLOOKUP($A40,'Return Data'!$B$7:$R$2292,9,0)</f>
        <v>6.3311000000000002</v>
      </c>
      <c r="M40" s="61">
        <f t="shared" si="4"/>
        <v>5</v>
      </c>
      <c r="N40" s="60">
        <f>VLOOKUP($A40,'Return Data'!$B$7:$R$2292,10,0)</f>
        <v>6.5210999999999997</v>
      </c>
      <c r="O40" s="61">
        <f t="shared" si="5"/>
        <v>5</v>
      </c>
      <c r="P40" s="60">
        <f>VLOOKUP($A40,'Return Data'!$B$7:$R$2292,11,0)</f>
        <v>6.0834999999999999</v>
      </c>
      <c r="Q40" s="61">
        <f t="shared" si="6"/>
        <v>6</v>
      </c>
      <c r="R40" s="60">
        <f>VLOOKUP($A40,'Return Data'!$B$7:$R$2292,12,0)</f>
        <v>5.5469999999999997</v>
      </c>
      <c r="S40" s="61">
        <f t="shared" si="7"/>
        <v>7</v>
      </c>
      <c r="T40" s="60">
        <f>VLOOKUP($A40,'Return Data'!$B$7:$R$2292,13,0)</f>
        <v>5.109</v>
      </c>
      <c r="U40" s="61">
        <f t="shared" si="8"/>
        <v>8</v>
      </c>
      <c r="V40" s="60">
        <f>VLOOKUP($A40,'Return Data'!$B$7:$R$2292,17,0)</f>
        <v>4.2188999999999997</v>
      </c>
      <c r="W40" s="61">
        <f t="shared" si="9"/>
        <v>8</v>
      </c>
      <c r="X40" s="60">
        <f>VLOOKUP($A40,'Return Data'!$B$7:$R$2292,14,0)</f>
        <v>4.1794000000000002</v>
      </c>
      <c r="Y40" s="61">
        <f t="shared" si="12"/>
        <v>4</v>
      </c>
      <c r="Z40" s="60">
        <f>VLOOKUP($A40,'Return Data'!$B$7:$R$2292,16,0)</f>
        <v>6.6845999999999997</v>
      </c>
      <c r="AA40" s="62">
        <f t="shared" si="11"/>
        <v>21</v>
      </c>
    </row>
    <row r="41" spans="1:27" x14ac:dyDescent="0.3">
      <c r="A41" s="58" t="s">
        <v>264</v>
      </c>
      <c r="B41" s="59">
        <f>VLOOKUP($A41,'Return Data'!$B$7:$R$2292,3,0)</f>
        <v>44958</v>
      </c>
      <c r="C41" s="60">
        <f>VLOOKUP($A41,'Return Data'!$B$7:$R$2292,4,0)</f>
        <v>3622.4639000000002</v>
      </c>
      <c r="D41" s="60">
        <f>VLOOKUP($A41,'Return Data'!$B$7:$R$2292,5,0)</f>
        <v>7.7138</v>
      </c>
      <c r="E41" s="61">
        <f t="shared" si="0"/>
        <v>17</v>
      </c>
      <c r="F41" s="60">
        <f>VLOOKUP($A41,'Return Data'!$B$7:$R$2292,6,0)</f>
        <v>6.3827999999999996</v>
      </c>
      <c r="G41" s="61">
        <f t="shared" si="1"/>
        <v>27</v>
      </c>
      <c r="H41" s="60">
        <f>VLOOKUP($A41,'Return Data'!$B$7:$R$2292,7,0)</f>
        <v>6.5042999999999997</v>
      </c>
      <c r="I41" s="61">
        <f t="shared" si="2"/>
        <v>23</v>
      </c>
      <c r="J41" s="60">
        <f>VLOOKUP($A41,'Return Data'!$B$7:$R$2292,8,0)</f>
        <v>6.2942999999999998</v>
      </c>
      <c r="K41" s="61">
        <f t="shared" si="3"/>
        <v>11</v>
      </c>
      <c r="L41" s="60">
        <f>VLOOKUP($A41,'Return Data'!$B$7:$R$2292,9,0)</f>
        <v>6.2693000000000003</v>
      </c>
      <c r="M41" s="61">
        <f t="shared" si="4"/>
        <v>11</v>
      </c>
      <c r="N41" s="60">
        <f>VLOOKUP($A41,'Return Data'!$B$7:$R$2292,10,0)</f>
        <v>6.4653999999999998</v>
      </c>
      <c r="O41" s="61">
        <f t="shared" si="5"/>
        <v>12</v>
      </c>
      <c r="P41" s="60">
        <f>VLOOKUP($A41,'Return Data'!$B$7:$R$2292,11,0)</f>
        <v>6.0461</v>
      </c>
      <c r="Q41" s="61">
        <f t="shared" si="6"/>
        <v>10</v>
      </c>
      <c r="R41" s="60">
        <f>VLOOKUP($A41,'Return Data'!$B$7:$R$2292,12,0)</f>
        <v>5.5260999999999996</v>
      </c>
      <c r="S41" s="61">
        <f t="shared" si="7"/>
        <v>10</v>
      </c>
      <c r="T41" s="60">
        <f>VLOOKUP($A41,'Return Data'!$B$7:$R$2292,13,0)</f>
        <v>5.0965999999999996</v>
      </c>
      <c r="U41" s="61">
        <f t="shared" si="8"/>
        <v>13</v>
      </c>
      <c r="V41" s="60">
        <f>VLOOKUP($A41,'Return Data'!$B$7:$R$2292,17,0)</f>
        <v>4.2107999999999999</v>
      </c>
      <c r="W41" s="61">
        <f t="shared" si="9"/>
        <v>10</v>
      </c>
      <c r="X41" s="60">
        <f>VLOOKUP($A41,'Return Data'!$B$7:$R$2292,14,0)</f>
        <v>4.1322000000000001</v>
      </c>
      <c r="Y41" s="61">
        <f t="shared" si="12"/>
        <v>10</v>
      </c>
      <c r="Z41" s="60">
        <f>VLOOKUP($A41,'Return Data'!$B$7:$R$2292,16,0)</f>
        <v>6.8254999999999999</v>
      </c>
      <c r="AA41" s="62">
        <f t="shared" si="11"/>
        <v>19</v>
      </c>
    </row>
    <row r="42" spans="1:27" x14ac:dyDescent="0.3">
      <c r="A42" s="58" t="s">
        <v>1882</v>
      </c>
      <c r="B42" s="59">
        <f>VLOOKUP($A42,'Return Data'!$B$7:$R$2292,3,0)</f>
        <v>44958</v>
      </c>
      <c r="C42" s="60">
        <f>VLOOKUP($A42,'Return Data'!$B$7:$R$2292,4,0)</f>
        <v>1191.2974999999999</v>
      </c>
      <c r="D42" s="60">
        <f>VLOOKUP($A42,'Return Data'!$B$7:$R$2292,5,0)</f>
        <v>7.3916000000000004</v>
      </c>
      <c r="E42" s="61">
        <f t="shared" si="0"/>
        <v>22</v>
      </c>
      <c r="F42" s="60">
        <f>VLOOKUP($A42,'Return Data'!$B$7:$R$2292,6,0)</f>
        <v>6.2423000000000002</v>
      </c>
      <c r="G42" s="61">
        <f t="shared" si="1"/>
        <v>30</v>
      </c>
      <c r="H42" s="60">
        <f>VLOOKUP($A42,'Return Data'!$B$7:$R$2292,7,0)</f>
        <v>6.3715000000000002</v>
      </c>
      <c r="I42" s="61">
        <f t="shared" si="2"/>
        <v>31</v>
      </c>
      <c r="J42" s="60">
        <f>VLOOKUP($A42,'Return Data'!$B$7:$R$2292,8,0)</f>
        <v>6.0846</v>
      </c>
      <c r="K42" s="61">
        <f t="shared" si="3"/>
        <v>30</v>
      </c>
      <c r="L42" s="60">
        <f>VLOOKUP($A42,'Return Data'!$B$7:$R$2292,9,0)</f>
        <v>6.0774999999999997</v>
      </c>
      <c r="M42" s="61">
        <f t="shared" si="4"/>
        <v>28</v>
      </c>
      <c r="N42" s="60">
        <f>VLOOKUP($A42,'Return Data'!$B$7:$R$2292,10,0)</f>
        <v>6.3173000000000004</v>
      </c>
      <c r="O42" s="61">
        <f t="shared" si="5"/>
        <v>28</v>
      </c>
      <c r="P42" s="60">
        <f>VLOOKUP($A42,'Return Data'!$B$7:$R$2292,11,0)</f>
        <v>5.7938999999999998</v>
      </c>
      <c r="Q42" s="61">
        <f t="shared" si="6"/>
        <v>28</v>
      </c>
      <c r="R42" s="60">
        <f>VLOOKUP($A42,'Return Data'!$B$7:$R$2292,12,0)</f>
        <v>5.2150999999999996</v>
      </c>
      <c r="S42" s="61">
        <f t="shared" si="7"/>
        <v>31</v>
      </c>
      <c r="T42" s="60">
        <f>VLOOKUP($A42,'Return Data'!$B$7:$R$2292,13,0)</f>
        <v>4.7324000000000002</v>
      </c>
      <c r="U42" s="61">
        <f t="shared" si="8"/>
        <v>32</v>
      </c>
      <c r="V42" s="60">
        <f>VLOOKUP($A42,'Return Data'!$B$7:$R$2292,17,0)</f>
        <v>3.8370000000000002</v>
      </c>
      <c r="W42" s="61">
        <f t="shared" si="9"/>
        <v>32</v>
      </c>
      <c r="X42" s="60">
        <f>VLOOKUP($A42,'Return Data'!$B$7:$R$2292,14,0)</f>
        <v>3.6913999999999998</v>
      </c>
      <c r="Y42" s="61">
        <f t="shared" si="12"/>
        <v>31</v>
      </c>
      <c r="Z42" s="60">
        <f>VLOOKUP($A42,'Return Data'!$B$7:$R$2292,16,0)</f>
        <v>4.4143999999999997</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7.3211942857142844</v>
      </c>
      <c r="E44" s="60"/>
      <c r="F44" s="70">
        <f>AVERAGE(F8:F42)</f>
        <v>6.2733657142857151</v>
      </c>
      <c r="G44" s="60"/>
      <c r="H44" s="70">
        <f>AVERAGE(H8:H42)</f>
        <v>6.2862742857142866</v>
      </c>
      <c r="I44" s="60"/>
      <c r="J44" s="70">
        <f>AVERAGE(J8:J42)</f>
        <v>6.02738</v>
      </c>
      <c r="K44" s="60"/>
      <c r="L44" s="70">
        <f>AVERAGE(L8:L42)</f>
        <v>6.0093171428571415</v>
      </c>
      <c r="M44" s="60"/>
      <c r="N44" s="70">
        <f>AVERAGE(N8:N42)</f>
        <v>6.2111885714285684</v>
      </c>
      <c r="O44" s="60"/>
      <c r="P44" s="70">
        <f>AVERAGE(P8:P42)</f>
        <v>5.7842028571428576</v>
      </c>
      <c r="Q44" s="60"/>
      <c r="R44" s="70">
        <f>AVERAGE(R8:R42)</f>
        <v>5.2781371428571431</v>
      </c>
      <c r="S44" s="60"/>
      <c r="T44" s="70">
        <f>AVERAGE(T8:T42)</f>
        <v>4.8707371428571431</v>
      </c>
      <c r="U44" s="60"/>
      <c r="V44" s="70">
        <f>AVERAGE(V8:V42)</f>
        <v>4.0117685714285702</v>
      </c>
      <c r="W44" s="60"/>
      <c r="X44" s="70">
        <f>AVERAGE(X8:X42)</f>
        <v>3.9163558823529407</v>
      </c>
      <c r="Y44" s="60"/>
      <c r="Z44" s="70">
        <f>AVERAGE(Z8:Z42)</f>
        <v>6.2625571428571423</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8.9298000000000002</v>
      </c>
      <c r="E46" s="90"/>
      <c r="F46" s="74">
        <f>MAX(F8:F42)</f>
        <v>6.8734000000000002</v>
      </c>
      <c r="G46" s="90"/>
      <c r="H46" s="74">
        <f>MAX(H8:H42)</f>
        <v>6.7149999999999999</v>
      </c>
      <c r="I46" s="90"/>
      <c r="J46" s="74">
        <f>MAX(J8:J42)</f>
        <v>6.4405000000000001</v>
      </c>
      <c r="K46" s="90"/>
      <c r="L46" s="74">
        <f>MAX(L8:L42)</f>
        <v>6.3682999999999996</v>
      </c>
      <c r="M46" s="90"/>
      <c r="N46" s="74">
        <f>MAX(N8:N42)</f>
        <v>6.5648999999999997</v>
      </c>
      <c r="O46" s="90"/>
      <c r="P46" s="74">
        <f>MAX(P8:P42)</f>
        <v>6.1214000000000004</v>
      </c>
      <c r="Q46" s="90"/>
      <c r="R46" s="74">
        <f>MAX(R8:R42)</f>
        <v>5.6157000000000004</v>
      </c>
      <c r="S46" s="90"/>
      <c r="T46" s="74">
        <f>MAX(T8:T42)</f>
        <v>5.2889999999999997</v>
      </c>
      <c r="U46" s="90"/>
      <c r="V46" s="74">
        <f>MAX(V8:V42)</f>
        <v>4.4459</v>
      </c>
      <c r="W46" s="90"/>
      <c r="X46" s="74">
        <f>MAX(X8:X42)</f>
        <v>4.5617000000000001</v>
      </c>
      <c r="Y46" s="90"/>
      <c r="Z46" s="74">
        <f>MAX(Z8:Z42)</f>
        <v>7.5136000000000003</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1804</v>
      </c>
      <c r="T5" s="98" t="s">
        <v>1805</v>
      </c>
      <c r="U5" s="98" t="s">
        <v>1806</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44958</v>
      </c>
      <c r="E7" s="177">
        <v>1022.36</v>
      </c>
      <c r="F7" s="177">
        <v>-9.7699999999999995E-2</v>
      </c>
      <c r="G7" s="177">
        <v>0.64880000000000004</v>
      </c>
      <c r="H7" s="177">
        <v>-0.50900000000000001</v>
      </c>
      <c r="I7" s="177">
        <v>-1.7642</v>
      </c>
      <c r="J7" s="177">
        <v>-2.4363000000000001</v>
      </c>
      <c r="K7" s="177">
        <v>-4.4040999999999997</v>
      </c>
      <c r="L7" s="177">
        <v>-2.1234000000000002</v>
      </c>
      <c r="M7" s="177">
        <v>-4.0101000000000004</v>
      </c>
      <c r="N7" s="177">
        <v>-4.3163999999999998</v>
      </c>
      <c r="O7" s="177">
        <v>10.2506</v>
      </c>
      <c r="P7" s="177">
        <v>5.8377999999999997</v>
      </c>
      <c r="Q7" s="177">
        <v>17.973800000000001</v>
      </c>
      <c r="R7" s="177">
        <v>8.1060999999999996</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44958</v>
      </c>
      <c r="E8" s="177">
        <v>1123.42</v>
      </c>
      <c r="F8" s="177">
        <v>-9.5200000000000007E-2</v>
      </c>
      <c r="G8" s="177">
        <v>0.66039999999999999</v>
      </c>
      <c r="H8" s="177">
        <v>-0.49340000000000001</v>
      </c>
      <c r="I8" s="177">
        <v>-1.7337</v>
      </c>
      <c r="J8" s="177">
        <v>-2.3631000000000002</v>
      </c>
      <c r="K8" s="177">
        <v>-4.2121000000000004</v>
      </c>
      <c r="L8" s="177">
        <v>-1.7431000000000001</v>
      </c>
      <c r="M8" s="177">
        <v>-3.4356</v>
      </c>
      <c r="N8" s="177">
        <v>-3.5516999999999999</v>
      </c>
      <c r="O8" s="177">
        <v>11.1197</v>
      </c>
      <c r="P8" s="177">
        <v>6.7332000000000001</v>
      </c>
      <c r="Q8" s="177">
        <v>12.286300000000001</v>
      </c>
      <c r="R8" s="177">
        <v>8.9527999999999999</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44958</v>
      </c>
      <c r="E9" s="177">
        <v>15.58</v>
      </c>
      <c r="F9" s="177">
        <v>0.19289999999999999</v>
      </c>
      <c r="G9" s="177">
        <v>0.64600000000000002</v>
      </c>
      <c r="H9" s="177">
        <v>-0.25609999999999999</v>
      </c>
      <c r="I9" s="177">
        <v>-1.7654000000000001</v>
      </c>
      <c r="J9" s="177">
        <v>-3.0491999999999999</v>
      </c>
      <c r="K9" s="177">
        <v>-4.4172000000000002</v>
      </c>
      <c r="L9" s="177">
        <v>-2.3197000000000001</v>
      </c>
      <c r="M9" s="177">
        <v>-1.2674000000000001</v>
      </c>
      <c r="N9" s="177">
        <v>-5.4038000000000004</v>
      </c>
      <c r="O9" s="177">
        <v>10.375999999999999</v>
      </c>
      <c r="P9" s="177"/>
      <c r="Q9" s="177">
        <v>10.3917</v>
      </c>
      <c r="R9" s="177">
        <v>7.9489000000000001</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44958</v>
      </c>
      <c r="E10" s="177">
        <v>14.62</v>
      </c>
      <c r="F10" s="177">
        <v>0.27429999999999999</v>
      </c>
      <c r="G10" s="177">
        <v>0.68869999999999998</v>
      </c>
      <c r="H10" s="177">
        <v>-0.20480000000000001</v>
      </c>
      <c r="I10" s="177">
        <v>-1.7473000000000001</v>
      </c>
      <c r="J10" s="177">
        <v>-3.1145999999999998</v>
      </c>
      <c r="K10" s="177">
        <v>-4.6936</v>
      </c>
      <c r="L10" s="177">
        <v>-2.8571</v>
      </c>
      <c r="M10" s="177">
        <v>-2.1419000000000001</v>
      </c>
      <c r="N10" s="177">
        <v>-6.5815000000000001</v>
      </c>
      <c r="O10" s="177">
        <v>8.9164999999999992</v>
      </c>
      <c r="P10" s="177"/>
      <c r="Q10" s="177">
        <v>8.8374000000000006</v>
      </c>
      <c r="R10" s="177">
        <v>6.5407999999999999</v>
      </c>
      <c r="T10" s="106"/>
      <c r="U10" s="107"/>
      <c r="V10" s="107"/>
      <c r="W10" s="107"/>
      <c r="X10" s="107"/>
      <c r="Y10" s="107"/>
      <c r="Z10" s="107"/>
      <c r="AA10" s="107"/>
      <c r="AB10" s="107"/>
      <c r="AC10" s="107"/>
      <c r="AD10" s="107"/>
      <c r="AE10" s="107"/>
      <c r="AF10" s="107"/>
      <c r="AG10" s="107"/>
      <c r="AH10" s="107"/>
    </row>
    <row r="11" spans="1:34" x14ac:dyDescent="0.3">
      <c r="A11" s="173" t="s">
        <v>473</v>
      </c>
      <c r="B11" s="173" t="s">
        <v>1958</v>
      </c>
      <c r="C11" s="173">
        <v>139527</v>
      </c>
      <c r="D11" s="176">
        <v>44958</v>
      </c>
      <c r="E11" s="177">
        <v>24.07</v>
      </c>
      <c r="F11" s="177">
        <v>-0.57830000000000004</v>
      </c>
      <c r="G11" s="177">
        <v>0.54300000000000004</v>
      </c>
      <c r="H11" s="177">
        <v>-0.3725</v>
      </c>
      <c r="I11" s="177">
        <v>-1.9152</v>
      </c>
      <c r="J11" s="177">
        <v>-1.9152</v>
      </c>
      <c r="K11" s="177">
        <v>-0.33129999999999998</v>
      </c>
      <c r="L11" s="177">
        <v>4.5613000000000001</v>
      </c>
      <c r="M11" s="177">
        <v>0.37530000000000002</v>
      </c>
      <c r="N11" s="177">
        <v>-3.8353999999999999</v>
      </c>
      <c r="O11" s="177">
        <v>22.003299999999999</v>
      </c>
      <c r="P11" s="177">
        <v>10.389200000000001</v>
      </c>
      <c r="Q11" s="177">
        <v>14.375299999999999</v>
      </c>
      <c r="R11" s="177">
        <v>21.407299999999999</v>
      </c>
      <c r="T11" s="106"/>
      <c r="U11" s="107"/>
      <c r="V11" s="107"/>
      <c r="W11" s="107"/>
      <c r="X11" s="107"/>
      <c r="Y11" s="107"/>
      <c r="Z11" s="107"/>
      <c r="AA11" s="107"/>
      <c r="AB11" s="107"/>
      <c r="AC11" s="107"/>
      <c r="AD11" s="107"/>
      <c r="AE11" s="107"/>
      <c r="AF11" s="107"/>
      <c r="AG11" s="107"/>
      <c r="AH11" s="107"/>
    </row>
    <row r="12" spans="1:34" x14ac:dyDescent="0.3">
      <c r="A12" s="173" t="s">
        <v>473</v>
      </c>
      <c r="B12" s="173" t="s">
        <v>1959</v>
      </c>
      <c r="C12" s="173">
        <v>139529</v>
      </c>
      <c r="D12" s="176">
        <v>44958</v>
      </c>
      <c r="E12" s="177">
        <v>22.71</v>
      </c>
      <c r="F12" s="177">
        <v>-0.56920000000000004</v>
      </c>
      <c r="G12" s="177">
        <v>0.57569999999999999</v>
      </c>
      <c r="H12" s="177">
        <v>-0.3947</v>
      </c>
      <c r="I12" s="177">
        <v>-1.9430000000000001</v>
      </c>
      <c r="J12" s="177">
        <v>-1.9853000000000001</v>
      </c>
      <c r="K12" s="177">
        <v>-0.61270000000000002</v>
      </c>
      <c r="L12" s="177">
        <v>3.9834999999999998</v>
      </c>
      <c r="M12" s="177">
        <v>-0.43840000000000001</v>
      </c>
      <c r="N12" s="177">
        <v>-4.8197999999999999</v>
      </c>
      <c r="O12" s="177">
        <v>20.924099999999999</v>
      </c>
      <c r="P12" s="177">
        <v>9.4128000000000007</v>
      </c>
      <c r="Q12" s="177">
        <v>13.3626</v>
      </c>
      <c r="R12" s="177">
        <v>20.270399999999999</v>
      </c>
      <c r="T12" s="106"/>
      <c r="U12" s="107"/>
      <c r="V12" s="107"/>
      <c r="W12" s="107"/>
      <c r="X12" s="107"/>
      <c r="Y12" s="107"/>
      <c r="Z12" s="107"/>
      <c r="AA12" s="107"/>
      <c r="AB12" s="107"/>
      <c r="AC12" s="107"/>
      <c r="AD12" s="107"/>
      <c r="AE12" s="107"/>
      <c r="AF12" s="107"/>
      <c r="AG12" s="107"/>
      <c r="AH12" s="107"/>
    </row>
    <row r="13" spans="1:34" x14ac:dyDescent="0.3">
      <c r="A13" s="173" t="s">
        <v>473</v>
      </c>
      <c r="B13" s="173" t="s">
        <v>1902</v>
      </c>
      <c r="C13" s="173">
        <v>150260</v>
      </c>
      <c r="D13" s="176">
        <v>44958</v>
      </c>
      <c r="E13" s="177">
        <v>20.4499</v>
      </c>
      <c r="F13" s="177">
        <v>-0.3523</v>
      </c>
      <c r="G13" s="177">
        <v>0.1361</v>
      </c>
      <c r="H13" s="177">
        <v>-1.2444999999999999</v>
      </c>
      <c r="I13" s="177">
        <v>-2.2896000000000001</v>
      </c>
      <c r="J13" s="177">
        <v>-1.8920999999999999</v>
      </c>
      <c r="K13" s="177">
        <v>-1.7383999999999999</v>
      </c>
      <c r="L13" s="177">
        <v>2.3835999999999999</v>
      </c>
      <c r="M13" s="177">
        <v>4.4683999999999999</v>
      </c>
      <c r="N13" s="177">
        <v>1.8462000000000001</v>
      </c>
      <c r="O13" s="177">
        <v>13.925599999999999</v>
      </c>
      <c r="P13" s="177">
        <v>12.5105</v>
      </c>
      <c r="Q13" s="177">
        <v>13.068300000000001</v>
      </c>
      <c r="R13" s="177">
        <v>11.7936</v>
      </c>
      <c r="T13" s="106"/>
      <c r="U13" s="107"/>
      <c r="V13" s="107"/>
      <c r="W13" s="107"/>
      <c r="X13" s="107"/>
      <c r="Y13" s="107"/>
      <c r="Z13" s="107"/>
      <c r="AA13" s="107"/>
      <c r="AB13" s="107"/>
      <c r="AC13" s="107"/>
      <c r="AD13" s="107"/>
      <c r="AE13" s="107"/>
      <c r="AF13" s="107"/>
      <c r="AG13" s="107"/>
      <c r="AH13" s="107"/>
    </row>
    <row r="14" spans="1:34" x14ac:dyDescent="0.3">
      <c r="A14" s="173" t="s">
        <v>473</v>
      </c>
      <c r="B14" s="173" t="s">
        <v>1903</v>
      </c>
      <c r="C14" s="173">
        <v>150258</v>
      </c>
      <c r="D14" s="176">
        <v>44958</v>
      </c>
      <c r="E14" s="177">
        <v>18.6187</v>
      </c>
      <c r="F14" s="177">
        <v>-0.35639999999999999</v>
      </c>
      <c r="G14" s="177">
        <v>0.1135</v>
      </c>
      <c r="H14" s="177">
        <v>-1.2758</v>
      </c>
      <c r="I14" s="177">
        <v>-2.3512</v>
      </c>
      <c r="J14" s="177">
        <v>-2.0383</v>
      </c>
      <c r="K14" s="177">
        <v>-2.1356000000000002</v>
      </c>
      <c r="L14" s="177">
        <v>1.5335000000000001</v>
      </c>
      <c r="M14" s="177">
        <v>3.1404000000000001</v>
      </c>
      <c r="N14" s="177">
        <v>0.156</v>
      </c>
      <c r="O14" s="177">
        <v>12.031000000000001</v>
      </c>
      <c r="P14" s="177">
        <v>10.713900000000001</v>
      </c>
      <c r="Q14" s="177">
        <v>11.261799999999999</v>
      </c>
      <c r="R14" s="177">
        <v>9.9006000000000007</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44958</v>
      </c>
      <c r="E17" s="177">
        <v>270.07</v>
      </c>
      <c r="F17" s="177">
        <v>0.12230000000000001</v>
      </c>
      <c r="G17" s="177">
        <v>0.64849999999999997</v>
      </c>
      <c r="H17" s="177">
        <v>-0.37259999999999999</v>
      </c>
      <c r="I17" s="177">
        <v>-1.8926000000000001</v>
      </c>
      <c r="J17" s="177">
        <v>-1.8033999999999999</v>
      </c>
      <c r="K17" s="177">
        <v>-2.3889999999999998</v>
      </c>
      <c r="L17" s="177">
        <v>1.821</v>
      </c>
      <c r="M17" s="177">
        <v>3.8971</v>
      </c>
      <c r="N17" s="177">
        <v>-1.8499999999999999E-2</v>
      </c>
      <c r="O17" s="177">
        <v>14.1145</v>
      </c>
      <c r="P17" s="177">
        <v>11.642099999999999</v>
      </c>
      <c r="Q17" s="177">
        <v>14.050599999999999</v>
      </c>
      <c r="R17" s="177">
        <v>10.9152</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44958</v>
      </c>
      <c r="E18" s="177">
        <v>245.47</v>
      </c>
      <c r="F18" s="177">
        <v>0.1183</v>
      </c>
      <c r="G18" s="177">
        <v>0.63129999999999997</v>
      </c>
      <c r="H18" s="177">
        <v>-0.39760000000000001</v>
      </c>
      <c r="I18" s="177">
        <v>-1.9336</v>
      </c>
      <c r="J18" s="177">
        <v>-1.9061999999999999</v>
      </c>
      <c r="K18" s="177">
        <v>-2.6800999999999999</v>
      </c>
      <c r="L18" s="177">
        <v>1.2039</v>
      </c>
      <c r="M18" s="177">
        <v>2.9397000000000002</v>
      </c>
      <c r="N18" s="177">
        <v>-1.2392000000000001</v>
      </c>
      <c r="O18" s="177">
        <v>12.762</v>
      </c>
      <c r="P18" s="177">
        <v>10.2994</v>
      </c>
      <c r="Q18" s="177">
        <v>11.2509</v>
      </c>
      <c r="R18" s="177">
        <v>9.5627999999999993</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44958</v>
      </c>
      <c r="E19" s="177">
        <v>249.75</v>
      </c>
      <c r="F19" s="177">
        <v>0.1114</v>
      </c>
      <c r="G19" s="177">
        <v>1.0193000000000001</v>
      </c>
      <c r="H19" s="177">
        <v>0.18690000000000001</v>
      </c>
      <c r="I19" s="177">
        <v>-1.1208</v>
      </c>
      <c r="J19" s="177">
        <v>-1.4995000000000001</v>
      </c>
      <c r="K19" s="177">
        <v>-2.1566999999999998</v>
      </c>
      <c r="L19" s="177">
        <v>0.3826</v>
      </c>
      <c r="M19" s="177">
        <v>2.8557000000000001</v>
      </c>
      <c r="N19" s="177">
        <v>-2.3685999999999998</v>
      </c>
      <c r="O19" s="177">
        <v>11.8024</v>
      </c>
      <c r="P19" s="177">
        <v>9.8087999999999997</v>
      </c>
      <c r="Q19" s="177">
        <v>13.0738</v>
      </c>
      <c r="R19" s="177">
        <v>9.1422000000000008</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44958</v>
      </c>
      <c r="E20" s="177">
        <v>227.87799999999999</v>
      </c>
      <c r="F20" s="177">
        <v>0.1085</v>
      </c>
      <c r="G20" s="177">
        <v>1.0053000000000001</v>
      </c>
      <c r="H20" s="177">
        <v>0.16750000000000001</v>
      </c>
      <c r="I20" s="177">
        <v>-1.159</v>
      </c>
      <c r="J20" s="177">
        <v>-1.5884</v>
      </c>
      <c r="K20" s="177">
        <v>-2.4068999999999998</v>
      </c>
      <c r="L20" s="177">
        <v>-0.14330000000000001</v>
      </c>
      <c r="M20" s="177">
        <v>2.0392000000000001</v>
      </c>
      <c r="N20" s="177">
        <v>-3.3822000000000001</v>
      </c>
      <c r="O20" s="177">
        <v>10.6755</v>
      </c>
      <c r="P20" s="177">
        <v>8.7042999999999999</v>
      </c>
      <c r="Q20" s="177">
        <v>14.099500000000001</v>
      </c>
      <c r="R20" s="177">
        <v>8.0261999999999993</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44958</v>
      </c>
      <c r="E21" s="177">
        <v>44.53</v>
      </c>
      <c r="F21" s="177">
        <v>-0.20169999999999999</v>
      </c>
      <c r="G21" s="177">
        <v>0.4965</v>
      </c>
      <c r="H21" s="177">
        <v>-0.73560000000000003</v>
      </c>
      <c r="I21" s="177">
        <v>-1.4169</v>
      </c>
      <c r="J21" s="177">
        <v>-0.84609999999999996</v>
      </c>
      <c r="K21" s="177">
        <v>-0.46939999999999998</v>
      </c>
      <c r="L21" s="177">
        <v>5.5213000000000001</v>
      </c>
      <c r="M21" s="177">
        <v>6.9661</v>
      </c>
      <c r="N21" s="177">
        <v>5.4962999999999997</v>
      </c>
      <c r="O21" s="177">
        <v>16.265599999999999</v>
      </c>
      <c r="P21" s="177">
        <v>11.4152</v>
      </c>
      <c r="Q21" s="177">
        <v>13.1128</v>
      </c>
      <c r="R21" s="177">
        <v>16.3398</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44958</v>
      </c>
      <c r="E22" s="177">
        <v>40.299999999999997</v>
      </c>
      <c r="F22" s="177">
        <v>-0.2228</v>
      </c>
      <c r="G22" s="177">
        <v>0.44869999999999999</v>
      </c>
      <c r="H22" s="177">
        <v>-0.78779999999999994</v>
      </c>
      <c r="I22" s="177">
        <v>-1.4911000000000001</v>
      </c>
      <c r="J22" s="177">
        <v>-1.0314000000000001</v>
      </c>
      <c r="K22" s="177">
        <v>-0.98280000000000001</v>
      </c>
      <c r="L22" s="177">
        <v>4.4583000000000004</v>
      </c>
      <c r="M22" s="177">
        <v>5.3594999999999997</v>
      </c>
      <c r="N22" s="177">
        <v>3.4129</v>
      </c>
      <c r="O22" s="177">
        <v>14.170500000000001</v>
      </c>
      <c r="P22" s="177">
        <v>9.6661000000000001</v>
      </c>
      <c r="Q22" s="177">
        <v>10.8888</v>
      </c>
      <c r="R22" s="177">
        <v>14.128</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44958</v>
      </c>
      <c r="E23" s="177">
        <v>179.40880000000001</v>
      </c>
      <c r="F23" s="177">
        <v>-0.44330000000000003</v>
      </c>
      <c r="G23" s="177">
        <v>0.11070000000000001</v>
      </c>
      <c r="H23" s="177">
        <v>-1.0694999999999999</v>
      </c>
      <c r="I23" s="177">
        <v>-2.3632</v>
      </c>
      <c r="J23" s="177">
        <v>-2.2166000000000001</v>
      </c>
      <c r="K23" s="177">
        <v>-2.3464999999999998</v>
      </c>
      <c r="L23" s="177">
        <v>3.3435000000000001</v>
      </c>
      <c r="M23" s="177">
        <v>4.5647000000000002</v>
      </c>
      <c r="N23" s="177">
        <v>1.0302</v>
      </c>
      <c r="O23" s="177">
        <v>12.903499999999999</v>
      </c>
      <c r="P23" s="177">
        <v>8.7914999999999992</v>
      </c>
      <c r="Q23" s="177">
        <v>13.2751</v>
      </c>
      <c r="R23" s="177">
        <v>10.603</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44958</v>
      </c>
      <c r="E24" s="177">
        <v>199.68780000000001</v>
      </c>
      <c r="F24" s="177">
        <v>-0.4405</v>
      </c>
      <c r="G24" s="177">
        <v>0.12470000000000001</v>
      </c>
      <c r="H24" s="177">
        <v>-1.0502</v>
      </c>
      <c r="I24" s="177">
        <v>-2.3250000000000002</v>
      </c>
      <c r="J24" s="177">
        <v>-2.1261999999999999</v>
      </c>
      <c r="K24" s="177">
        <v>-2.0981000000000001</v>
      </c>
      <c r="L24" s="177">
        <v>3.8643999999999998</v>
      </c>
      <c r="M24" s="177">
        <v>5.3613</v>
      </c>
      <c r="N24" s="177">
        <v>2.0377999999999998</v>
      </c>
      <c r="O24" s="177">
        <v>14.0344</v>
      </c>
      <c r="P24" s="177">
        <v>9.9448000000000008</v>
      </c>
      <c r="Q24" s="177">
        <v>13.5997</v>
      </c>
      <c r="R24" s="177">
        <v>11.7128</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44958</v>
      </c>
      <c r="E25" s="177">
        <v>84.412000000000006</v>
      </c>
      <c r="F25" s="177">
        <v>3.5999999999999999E-3</v>
      </c>
      <c r="G25" s="177">
        <v>0.52400000000000002</v>
      </c>
      <c r="H25" s="177">
        <v>-0.83179999999999998</v>
      </c>
      <c r="I25" s="177">
        <v>-1.8317000000000001</v>
      </c>
      <c r="J25" s="177">
        <v>-1.5477000000000001</v>
      </c>
      <c r="K25" s="177">
        <v>-0.25640000000000002</v>
      </c>
      <c r="L25" s="177">
        <v>4.9013</v>
      </c>
      <c r="M25" s="177">
        <v>7.0037000000000003</v>
      </c>
      <c r="N25" s="177">
        <v>4.7347000000000001</v>
      </c>
      <c r="O25" s="177">
        <v>15.1617</v>
      </c>
      <c r="P25" s="177">
        <v>7.7156000000000002</v>
      </c>
      <c r="Q25" s="177">
        <v>12.704499999999999</v>
      </c>
      <c r="R25" s="177">
        <v>13.9476</v>
      </c>
      <c r="T25" s="106"/>
      <c r="U25" s="107"/>
      <c r="V25" s="107"/>
      <c r="W25" s="107"/>
      <c r="X25" s="107"/>
      <c r="Y25" s="107"/>
      <c r="Z25" s="107"/>
      <c r="AA25" s="107"/>
      <c r="AB25" s="107"/>
      <c r="AC25" s="107"/>
      <c r="AD25" s="107"/>
      <c r="AE25" s="107"/>
      <c r="AF25" s="107"/>
      <c r="AG25" s="107"/>
      <c r="AH25" s="107"/>
    </row>
    <row r="26" spans="1:34" x14ac:dyDescent="0.3">
      <c r="A26" s="173" t="s">
        <v>473</v>
      </c>
      <c r="B26" s="173" t="s">
        <v>1652</v>
      </c>
      <c r="C26" s="173"/>
      <c r="D26" s="176">
        <v>44958</v>
      </c>
      <c r="E26" s="177">
        <v>84.412000000000006</v>
      </c>
      <c r="F26" s="177">
        <v>3.5999999999999999E-3</v>
      </c>
      <c r="G26" s="177">
        <v>0.52400000000000002</v>
      </c>
      <c r="H26" s="177">
        <v>-0.83179999999999998</v>
      </c>
      <c r="I26" s="177">
        <v>-1.8317000000000001</v>
      </c>
      <c r="J26" s="177">
        <v>-1.5477000000000001</v>
      </c>
      <c r="K26" s="177">
        <v>-0.25640000000000002</v>
      </c>
      <c r="L26" s="177">
        <v>4.9013</v>
      </c>
      <c r="M26" s="177">
        <v>7.0037000000000003</v>
      </c>
      <c r="N26" s="177">
        <v>4.7347000000000001</v>
      </c>
      <c r="O26" s="177">
        <v>15.1617</v>
      </c>
      <c r="P26" s="177">
        <v>9.5975999999999999</v>
      </c>
      <c r="Q26" s="177">
        <v>15.287599999999999</v>
      </c>
      <c r="R26" s="177">
        <v>13.9476</v>
      </c>
      <c r="T26" s="106"/>
      <c r="U26" s="107"/>
      <c r="V26" s="107"/>
      <c r="W26" s="107"/>
      <c r="X26" s="107"/>
      <c r="Y26" s="107"/>
      <c r="Z26" s="107"/>
      <c r="AA26" s="107"/>
      <c r="AB26" s="107"/>
      <c r="AC26" s="107"/>
      <c r="AD26" s="107"/>
      <c r="AE26" s="107"/>
      <c r="AF26" s="107"/>
      <c r="AG26" s="107"/>
      <c r="AH26" s="107"/>
    </row>
    <row r="27" spans="1:34" x14ac:dyDescent="0.3">
      <c r="A27" s="173" t="s">
        <v>473</v>
      </c>
      <c r="B27" s="173" t="s">
        <v>1653</v>
      </c>
      <c r="C27" s="173">
        <v>119062</v>
      </c>
      <c r="D27" s="176">
        <v>44958</v>
      </c>
      <c r="E27" s="177">
        <v>90.07</v>
      </c>
      <c r="F27" s="177">
        <v>5.5999999999999999E-3</v>
      </c>
      <c r="G27" s="177">
        <v>0.53239999999999998</v>
      </c>
      <c r="H27" s="177">
        <v>-0.81930000000000003</v>
      </c>
      <c r="I27" s="177">
        <v>-1.8064</v>
      </c>
      <c r="J27" s="177">
        <v>-1.4896</v>
      </c>
      <c r="K27" s="177">
        <v>-9.8699999999999996E-2</v>
      </c>
      <c r="L27" s="177">
        <v>5.2428999999999997</v>
      </c>
      <c r="M27" s="177">
        <v>7.5373000000000001</v>
      </c>
      <c r="N27" s="177">
        <v>5.4141000000000004</v>
      </c>
      <c r="O27" s="177">
        <v>15.895200000000001</v>
      </c>
      <c r="P27" s="177">
        <v>8.4730000000000008</v>
      </c>
      <c r="Q27" s="177">
        <v>12.029299999999999</v>
      </c>
      <c r="R27" s="177">
        <v>14.680400000000001</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44958</v>
      </c>
      <c r="E28" s="177">
        <v>90.07</v>
      </c>
      <c r="F28" s="177">
        <v>5.5999999999999999E-3</v>
      </c>
      <c r="G28" s="177">
        <v>0.53239999999999998</v>
      </c>
      <c r="H28" s="177">
        <v>-0.81930000000000003</v>
      </c>
      <c r="I28" s="177">
        <v>-1.8064</v>
      </c>
      <c r="J28" s="177">
        <v>-1.4896</v>
      </c>
      <c r="K28" s="177">
        <v>-9.8699999999999996E-2</v>
      </c>
      <c r="L28" s="177">
        <v>5.2428999999999997</v>
      </c>
      <c r="M28" s="177">
        <v>7.5373000000000001</v>
      </c>
      <c r="N28" s="177">
        <v>5.4141000000000004</v>
      </c>
      <c r="O28" s="177">
        <v>15.895200000000001</v>
      </c>
      <c r="P28" s="177">
        <v>10.4154</v>
      </c>
      <c r="Q28" s="177">
        <v>14.9636</v>
      </c>
      <c r="R28" s="177">
        <v>14.680400000000001</v>
      </c>
      <c r="T28" s="106"/>
      <c r="U28" s="107"/>
      <c r="V28" s="107"/>
      <c r="W28" s="107"/>
      <c r="X28" s="107"/>
      <c r="Y28" s="107"/>
      <c r="Z28" s="107"/>
      <c r="AA28" s="107"/>
      <c r="AB28" s="107"/>
      <c r="AC28" s="107"/>
      <c r="AD28" s="107"/>
      <c r="AE28" s="107"/>
      <c r="AF28" s="107"/>
      <c r="AG28" s="107"/>
      <c r="AH28" s="107"/>
    </row>
    <row r="29" spans="1:34" x14ac:dyDescent="0.3">
      <c r="A29" s="173" t="s">
        <v>473</v>
      </c>
      <c r="B29" s="173" t="s">
        <v>2009</v>
      </c>
      <c r="C29" s="173">
        <v>151122</v>
      </c>
      <c r="D29" s="176">
        <v>44958</v>
      </c>
      <c r="E29" s="177">
        <v>39.748899999999999</v>
      </c>
      <c r="F29" s="177">
        <v>-0.12859999999999999</v>
      </c>
      <c r="G29" s="177">
        <v>0.87990000000000002</v>
      </c>
      <c r="H29" s="177">
        <v>-0.36520000000000002</v>
      </c>
      <c r="I29" s="177">
        <v>-1.4352</v>
      </c>
      <c r="J29" s="177">
        <v>-1.6907000000000001</v>
      </c>
      <c r="K29" s="177">
        <v>-3.3860999999999999</v>
      </c>
      <c r="L29" s="177">
        <v>0.71940000000000004</v>
      </c>
      <c r="M29" s="177">
        <v>0.1787</v>
      </c>
      <c r="N29" s="177">
        <v>-3.1011000000000002</v>
      </c>
      <c r="O29" s="177">
        <v>10.7197</v>
      </c>
      <c r="P29" s="177">
        <v>7.05</v>
      </c>
      <c r="Q29" s="177">
        <v>13.0425</v>
      </c>
      <c r="R29" s="177">
        <v>8.1862999999999992</v>
      </c>
      <c r="T29" s="106"/>
      <c r="U29" s="107"/>
      <c r="V29" s="107"/>
      <c r="W29" s="107"/>
      <c r="X29" s="107"/>
      <c r="Y29" s="107"/>
      <c r="Z29" s="107"/>
      <c r="AA29" s="107"/>
      <c r="AB29" s="107"/>
      <c r="AC29" s="107"/>
      <c r="AD29" s="107"/>
      <c r="AE29" s="107"/>
      <c r="AF29" s="107"/>
      <c r="AG29" s="107"/>
      <c r="AH29" s="107"/>
    </row>
    <row r="30" spans="1:34" x14ac:dyDescent="0.3">
      <c r="A30" s="173" t="s">
        <v>473</v>
      </c>
      <c r="B30" s="173" t="s">
        <v>2010</v>
      </c>
      <c r="C30" s="173">
        <v>151120</v>
      </c>
      <c r="D30" s="176">
        <v>44958</v>
      </c>
      <c r="E30" s="177">
        <v>35.889000000000003</v>
      </c>
      <c r="F30" s="177">
        <v>-0.13159999999999999</v>
      </c>
      <c r="G30" s="177">
        <v>0.86560000000000004</v>
      </c>
      <c r="H30" s="177">
        <v>-0.38529999999999998</v>
      </c>
      <c r="I30" s="177">
        <v>-1.4750000000000001</v>
      </c>
      <c r="J30" s="177">
        <v>-1.7835000000000001</v>
      </c>
      <c r="K30" s="177">
        <v>-3.6356000000000002</v>
      </c>
      <c r="L30" s="177">
        <v>0.19819999999999999</v>
      </c>
      <c r="M30" s="177">
        <v>-0.59830000000000005</v>
      </c>
      <c r="N30" s="177">
        <v>-4.0837000000000003</v>
      </c>
      <c r="O30" s="177">
        <v>9.5792999999999999</v>
      </c>
      <c r="P30" s="177">
        <v>5.9542999999999999</v>
      </c>
      <c r="Q30" s="177">
        <v>11.2445</v>
      </c>
      <c r="R30" s="177">
        <v>7.0971000000000002</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c r="E31" s="177"/>
      <c r="F31" s="177"/>
      <c r="G31" s="177"/>
      <c r="H31" s="177"/>
      <c r="I31" s="177"/>
      <c r="J31" s="177"/>
      <c r="K31" s="177"/>
      <c r="L31" s="177"/>
      <c r="M31" s="177"/>
      <c r="N31" s="177"/>
      <c r="O31" s="177"/>
      <c r="P31" s="177"/>
      <c r="Q31" s="177"/>
      <c r="R31" s="177"/>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c r="E32" s="177"/>
      <c r="F32" s="177"/>
      <c r="G32" s="177"/>
      <c r="H32" s="177"/>
      <c r="I32" s="177"/>
      <c r="J32" s="177"/>
      <c r="K32" s="177"/>
      <c r="L32" s="177"/>
      <c r="M32" s="177"/>
      <c r="N32" s="177"/>
      <c r="O32" s="177"/>
      <c r="P32" s="177"/>
      <c r="Q32" s="177"/>
      <c r="R32" s="177"/>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44958</v>
      </c>
      <c r="E33" s="177">
        <v>239.4</v>
      </c>
      <c r="F33" s="177">
        <v>-0.49459999999999998</v>
      </c>
      <c r="G33" s="177">
        <v>-5.0099999999999999E-2</v>
      </c>
      <c r="H33" s="177">
        <v>-0.91059999999999997</v>
      </c>
      <c r="I33" s="177">
        <v>-1.2661</v>
      </c>
      <c r="J33" s="177">
        <v>-0.8367</v>
      </c>
      <c r="K33" s="177">
        <v>-1.3149999999999999</v>
      </c>
      <c r="L33" s="177">
        <v>5.0091999999999999</v>
      </c>
      <c r="M33" s="177">
        <v>5.9432999999999998</v>
      </c>
      <c r="N33" s="177">
        <v>5.5648999999999997</v>
      </c>
      <c r="O33" s="177">
        <v>19.977900000000002</v>
      </c>
      <c r="P33" s="177">
        <v>12.703799999999999</v>
      </c>
      <c r="Q33" s="177">
        <v>14.626200000000001</v>
      </c>
      <c r="R33" s="177">
        <v>22.840599999999998</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44958</v>
      </c>
      <c r="E34" s="177">
        <v>261.82</v>
      </c>
      <c r="F34" s="177">
        <v>-0.49030000000000001</v>
      </c>
      <c r="G34" s="177">
        <v>-4.2000000000000003E-2</v>
      </c>
      <c r="H34" s="177">
        <v>-0.89710000000000001</v>
      </c>
      <c r="I34" s="177">
        <v>-1.2410000000000001</v>
      </c>
      <c r="J34" s="177">
        <v>-0.78439999999999999</v>
      </c>
      <c r="K34" s="177">
        <v>-1.1701999999999999</v>
      </c>
      <c r="L34" s="177">
        <v>5.3135000000000003</v>
      </c>
      <c r="M34" s="177">
        <v>6.4005999999999998</v>
      </c>
      <c r="N34" s="177">
        <v>6.1632999999999996</v>
      </c>
      <c r="O34" s="177">
        <v>20.608799999999999</v>
      </c>
      <c r="P34" s="177">
        <v>13.458299999999999</v>
      </c>
      <c r="Q34" s="177">
        <v>16.479900000000001</v>
      </c>
      <c r="R34" s="177">
        <v>23.492799999999999</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44958</v>
      </c>
      <c r="E35" s="177">
        <v>15.664999999999999</v>
      </c>
      <c r="F35" s="177">
        <v>0.20979999999999999</v>
      </c>
      <c r="G35" s="177">
        <v>0.47589999999999999</v>
      </c>
      <c r="H35" s="177">
        <v>-0.70230000000000004</v>
      </c>
      <c r="I35" s="177">
        <v>-2.1573000000000002</v>
      </c>
      <c r="J35" s="177">
        <v>-2.2934000000000001</v>
      </c>
      <c r="K35" s="177">
        <v>-1.9411</v>
      </c>
      <c r="L35" s="177">
        <v>0.81279999999999997</v>
      </c>
      <c r="M35" s="177">
        <v>1.2239</v>
      </c>
      <c r="N35" s="177">
        <v>-3.0078999999999998</v>
      </c>
      <c r="O35" s="177">
        <v>10.460900000000001</v>
      </c>
      <c r="P35" s="177">
        <v>5.2045000000000003</v>
      </c>
      <c r="Q35" s="177">
        <v>7.4127999999999998</v>
      </c>
      <c r="R35" s="177">
        <v>7.984</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44958</v>
      </c>
      <c r="E36" s="177">
        <v>17</v>
      </c>
      <c r="F36" s="177">
        <v>0.2122</v>
      </c>
      <c r="G36" s="177">
        <v>0.48830000000000001</v>
      </c>
      <c r="H36" s="177">
        <v>-0.68530000000000002</v>
      </c>
      <c r="I36" s="177">
        <v>-2.1238999999999999</v>
      </c>
      <c r="J36" s="177">
        <v>-2.2151000000000001</v>
      </c>
      <c r="K36" s="177">
        <v>-1.7222</v>
      </c>
      <c r="L36" s="177">
        <v>1.264</v>
      </c>
      <c r="M36" s="177">
        <v>1.9154</v>
      </c>
      <c r="N36" s="177">
        <v>-2.1785000000000001</v>
      </c>
      <c r="O36" s="177">
        <v>11.3893</v>
      </c>
      <c r="P36" s="177">
        <v>6.4641999999999999</v>
      </c>
      <c r="Q36" s="177">
        <v>8.8216000000000001</v>
      </c>
      <c r="R36" s="177">
        <v>8.9062999999999999</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44958</v>
      </c>
      <c r="E37" s="177">
        <v>18.574000000000002</v>
      </c>
      <c r="F37" s="177">
        <v>-0.1452</v>
      </c>
      <c r="G37" s="177">
        <v>0.14560000000000001</v>
      </c>
      <c r="H37" s="177">
        <v>-0.57809999999999995</v>
      </c>
      <c r="I37" s="177">
        <v>-1.8443000000000001</v>
      </c>
      <c r="J37" s="177">
        <v>-1.3176000000000001</v>
      </c>
      <c r="K37" s="177">
        <v>-2.8809999999999998</v>
      </c>
      <c r="L37" s="177">
        <v>1.4418</v>
      </c>
      <c r="M37" s="177">
        <v>3.0171999999999999</v>
      </c>
      <c r="N37" s="177">
        <v>-0.35410000000000003</v>
      </c>
      <c r="O37" s="177">
        <v>14.2675</v>
      </c>
      <c r="P37" s="177">
        <v>9.0663</v>
      </c>
      <c r="Q37" s="177">
        <v>10.696099999999999</v>
      </c>
      <c r="R37" s="177">
        <v>12.791499999999999</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44958</v>
      </c>
      <c r="E38" s="177">
        <v>16.975999999999999</v>
      </c>
      <c r="F38" s="177">
        <v>-0.14710000000000001</v>
      </c>
      <c r="G38" s="177">
        <v>0.1298</v>
      </c>
      <c r="H38" s="177">
        <v>-0.60309999999999997</v>
      </c>
      <c r="I38" s="177">
        <v>-1.8955</v>
      </c>
      <c r="J38" s="177">
        <v>-1.4340999999999999</v>
      </c>
      <c r="K38" s="177">
        <v>-3.1934</v>
      </c>
      <c r="L38" s="177">
        <v>0.80759999999999998</v>
      </c>
      <c r="M38" s="177">
        <v>2.0192000000000001</v>
      </c>
      <c r="N38" s="177">
        <v>-1.5884</v>
      </c>
      <c r="O38" s="177">
        <v>12.8003</v>
      </c>
      <c r="P38" s="177">
        <v>7.5998999999999999</v>
      </c>
      <c r="Q38" s="177">
        <v>9.0738000000000003</v>
      </c>
      <c r="R38" s="177">
        <v>11.3566</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44958</v>
      </c>
      <c r="E39" s="177">
        <v>16.102</v>
      </c>
      <c r="F39" s="177">
        <v>-0.30459999999999998</v>
      </c>
      <c r="G39" s="177">
        <v>-8.6999999999999994E-3</v>
      </c>
      <c r="H39" s="177">
        <v>-1.1577</v>
      </c>
      <c r="I39" s="177">
        <v>-2.347</v>
      </c>
      <c r="J39" s="177">
        <v>-2.0834000000000001</v>
      </c>
      <c r="K39" s="177">
        <v>-1.5373000000000001</v>
      </c>
      <c r="L39" s="177">
        <v>4.0208000000000004</v>
      </c>
      <c r="M39" s="177">
        <v>4.6426999999999996</v>
      </c>
      <c r="N39" s="177">
        <v>2.3264999999999998</v>
      </c>
      <c r="O39" s="177">
        <v>12.602399999999999</v>
      </c>
      <c r="P39" s="177"/>
      <c r="Q39" s="177">
        <v>12.1952</v>
      </c>
      <c r="R39" s="177">
        <v>11.1044</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44958</v>
      </c>
      <c r="E40" s="177">
        <v>14.8904</v>
      </c>
      <c r="F40" s="177">
        <v>-0.30730000000000002</v>
      </c>
      <c r="G40" s="177">
        <v>-2.1499999999999998E-2</v>
      </c>
      <c r="H40" s="177">
        <v>-1.1747000000000001</v>
      </c>
      <c r="I40" s="177">
        <v>-2.3803999999999998</v>
      </c>
      <c r="J40" s="177">
        <v>-2.1629999999999998</v>
      </c>
      <c r="K40" s="177">
        <v>-1.7401</v>
      </c>
      <c r="L40" s="177">
        <v>3.4580000000000002</v>
      </c>
      <c r="M40" s="177">
        <v>3.5876000000000001</v>
      </c>
      <c r="N40" s="177">
        <v>0.81520000000000004</v>
      </c>
      <c r="O40" s="177">
        <v>10.5663</v>
      </c>
      <c r="P40" s="177"/>
      <c r="Q40" s="177">
        <v>10.095000000000001</v>
      </c>
      <c r="R40" s="177">
        <v>9.1986000000000008</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44958</v>
      </c>
      <c r="E41" s="177">
        <v>15.2912</v>
      </c>
      <c r="F41" s="177">
        <v>-0.15479999999999999</v>
      </c>
      <c r="G41" s="177">
        <v>0.64439999999999997</v>
      </c>
      <c r="H41" s="177">
        <v>-0.44009999999999999</v>
      </c>
      <c r="I41" s="177">
        <v>-1.3756999999999999</v>
      </c>
      <c r="J41" s="177">
        <v>-1.9888999999999999</v>
      </c>
      <c r="K41" s="177">
        <v>-2.7406999999999999</v>
      </c>
      <c r="L41" s="177">
        <v>1.7785</v>
      </c>
      <c r="M41" s="177">
        <v>3.3740999999999999</v>
      </c>
      <c r="N41" s="177">
        <v>-0.64129999999999998</v>
      </c>
      <c r="O41" s="177">
        <v>10.044700000000001</v>
      </c>
      <c r="P41" s="177"/>
      <c r="Q41" s="177">
        <v>9.6841000000000008</v>
      </c>
      <c r="R41" s="177">
        <v>9.0300999999999991</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44958</v>
      </c>
      <c r="E42" s="177">
        <v>14.2355</v>
      </c>
      <c r="F42" s="177">
        <v>-0.15920000000000001</v>
      </c>
      <c r="G42" s="177">
        <v>0.62129999999999996</v>
      </c>
      <c r="H42" s="177">
        <v>-0.47189999999999999</v>
      </c>
      <c r="I42" s="177">
        <v>-1.4400999999999999</v>
      </c>
      <c r="J42" s="177">
        <v>-2.1373000000000002</v>
      </c>
      <c r="K42" s="177">
        <v>-3.1513</v>
      </c>
      <c r="L42" s="177">
        <v>0.92659999999999998</v>
      </c>
      <c r="M42" s="177">
        <v>2.0897999999999999</v>
      </c>
      <c r="N42" s="177">
        <v>-2.2467999999999999</v>
      </c>
      <c r="O42" s="177">
        <v>8.2947000000000006</v>
      </c>
      <c r="P42" s="177"/>
      <c r="Q42" s="177">
        <v>7.9894999999999996</v>
      </c>
      <c r="R42" s="177">
        <v>7.2610000000000001</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44958</v>
      </c>
      <c r="E43" s="177">
        <v>212.44805269183101</v>
      </c>
      <c r="F43" s="177">
        <v>-7.3499999999999996E-2</v>
      </c>
      <c r="G43" s="177">
        <v>0.88360000000000005</v>
      </c>
      <c r="H43" s="177">
        <v>-0.188</v>
      </c>
      <c r="I43" s="177">
        <v>-2.0945</v>
      </c>
      <c r="J43" s="177">
        <v>-1.9554</v>
      </c>
      <c r="K43" s="177">
        <v>0.2046</v>
      </c>
      <c r="L43" s="177">
        <v>5.4500999999999999</v>
      </c>
      <c r="M43" s="177">
        <v>8.1423000000000005</v>
      </c>
      <c r="N43" s="177">
        <v>4.5254000000000003</v>
      </c>
      <c r="O43" s="177">
        <v>19.925799999999999</v>
      </c>
      <c r="P43" s="177">
        <v>8.9887999999999995</v>
      </c>
      <c r="Q43" s="177">
        <v>11.594900000000001</v>
      </c>
      <c r="R43" s="177">
        <v>13.4008</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44958</v>
      </c>
      <c r="E44" s="177">
        <v>78.520200000000003</v>
      </c>
      <c r="F44" s="177">
        <v>-7.0000000000000007E-2</v>
      </c>
      <c r="G44" s="177">
        <v>0.90159999999999996</v>
      </c>
      <c r="H44" s="177">
        <v>-0.16300000000000001</v>
      </c>
      <c r="I44" s="177">
        <v>-2.0478999999999998</v>
      </c>
      <c r="J44" s="177">
        <v>-1.8431</v>
      </c>
      <c r="K44" s="177">
        <v>0.51900000000000002</v>
      </c>
      <c r="L44" s="177">
        <v>6.1185999999999998</v>
      </c>
      <c r="M44" s="177">
        <v>9.0556999999999999</v>
      </c>
      <c r="N44" s="177">
        <v>5.5933999999999999</v>
      </c>
      <c r="O44" s="177">
        <v>20.967400000000001</v>
      </c>
      <c r="P44" s="177">
        <v>10.038399999999999</v>
      </c>
      <c r="Q44" s="177">
        <v>12.009399999999999</v>
      </c>
      <c r="R44" s="177">
        <v>14.4353</v>
      </c>
      <c r="T44" s="106"/>
      <c r="U44" s="107"/>
      <c r="V44" s="107"/>
      <c r="W44" s="107"/>
      <c r="X44" s="107"/>
      <c r="Y44" s="107"/>
      <c r="Z44" s="107"/>
      <c r="AA44" s="107"/>
      <c r="AB44" s="107"/>
      <c r="AC44" s="107"/>
      <c r="AD44" s="107"/>
      <c r="AE44" s="107"/>
      <c r="AF44" s="107"/>
      <c r="AG44" s="107"/>
      <c r="AH44" s="107"/>
    </row>
    <row r="45" spans="1:34" x14ac:dyDescent="0.3">
      <c r="A45" s="173" t="s">
        <v>473</v>
      </c>
      <c r="B45" s="173" t="s">
        <v>1654</v>
      </c>
      <c r="C45" s="173">
        <v>133036</v>
      </c>
      <c r="D45" s="176">
        <v>44958</v>
      </c>
      <c r="E45" s="177">
        <v>41.09</v>
      </c>
      <c r="F45" s="177">
        <v>-8.7499999999999994E-2</v>
      </c>
      <c r="G45" s="177">
        <v>0.63929999999999998</v>
      </c>
      <c r="H45" s="177">
        <v>-0.2767</v>
      </c>
      <c r="I45" s="177">
        <v>-1.7738</v>
      </c>
      <c r="J45" s="177">
        <v>-1.5808</v>
      </c>
      <c r="K45" s="177">
        <v>-1.5713999999999999</v>
      </c>
      <c r="L45" s="177">
        <v>2.6737000000000002</v>
      </c>
      <c r="M45" s="177">
        <v>3.8570000000000002</v>
      </c>
      <c r="N45" s="177">
        <v>1.9047000000000001</v>
      </c>
      <c r="O45" s="177">
        <v>14.699199999999999</v>
      </c>
      <c r="P45" s="177">
        <v>10.3613</v>
      </c>
      <c r="Q45" s="177">
        <v>10.7593</v>
      </c>
      <c r="R45" s="177">
        <v>13.959300000000001</v>
      </c>
      <c r="T45" s="106"/>
      <c r="U45" s="107"/>
      <c r="V45" s="107"/>
      <c r="W45" s="107"/>
      <c r="X45" s="107"/>
      <c r="Y45" s="107"/>
      <c r="Z45" s="107"/>
      <c r="AA45" s="107"/>
      <c r="AB45" s="107"/>
      <c r="AC45" s="107"/>
      <c r="AD45" s="107"/>
      <c r="AE45" s="107"/>
      <c r="AF45" s="107"/>
      <c r="AG45" s="107"/>
      <c r="AH45" s="107"/>
    </row>
    <row r="46" spans="1:34" x14ac:dyDescent="0.3">
      <c r="A46" s="173" t="s">
        <v>473</v>
      </c>
      <c r="B46" s="173" t="s">
        <v>1655</v>
      </c>
      <c r="C46" s="173">
        <v>133035</v>
      </c>
      <c r="D46" s="176">
        <v>44958</v>
      </c>
      <c r="E46" s="177">
        <v>46.694000000000003</v>
      </c>
      <c r="F46" s="177">
        <v>-8.3500000000000005E-2</v>
      </c>
      <c r="G46" s="177">
        <v>0.65969999999999995</v>
      </c>
      <c r="H46" s="177">
        <v>-0.24779999999999999</v>
      </c>
      <c r="I46" s="177">
        <v>-1.7196</v>
      </c>
      <c r="J46" s="177">
        <v>-1.4540999999999999</v>
      </c>
      <c r="K46" s="177">
        <v>-1.2205999999999999</v>
      </c>
      <c r="L46" s="177">
        <v>3.4106000000000001</v>
      </c>
      <c r="M46" s="177">
        <v>4.9870000000000001</v>
      </c>
      <c r="N46" s="177">
        <v>3.3601999999999999</v>
      </c>
      <c r="O46" s="177">
        <v>16.279699999999998</v>
      </c>
      <c r="P46" s="177">
        <v>11.822699999999999</v>
      </c>
      <c r="Q46" s="177">
        <v>12.295199999999999</v>
      </c>
      <c r="R46" s="177">
        <v>15.566599999999999</v>
      </c>
      <c r="T46" s="106"/>
      <c r="U46" s="107"/>
      <c r="V46" s="107"/>
      <c r="W46" s="107"/>
      <c r="X46" s="107"/>
      <c r="Y46" s="107"/>
      <c r="Z46" s="107"/>
      <c r="AA46" s="107"/>
      <c r="AB46" s="107"/>
      <c r="AC46" s="107"/>
      <c r="AD46" s="107"/>
      <c r="AE46" s="107"/>
      <c r="AF46" s="107"/>
      <c r="AG46" s="107"/>
      <c r="AH46" s="107"/>
    </row>
    <row r="47" spans="1:34" x14ac:dyDescent="0.3">
      <c r="A47" s="173" t="s">
        <v>473</v>
      </c>
      <c r="B47" s="173" t="s">
        <v>1780</v>
      </c>
      <c r="C47" s="173">
        <v>100286</v>
      </c>
      <c r="D47" s="176">
        <v>44958</v>
      </c>
      <c r="E47" s="177">
        <v>161.328038940976</v>
      </c>
      <c r="F47" s="177">
        <v>-8.6900000000000005E-2</v>
      </c>
      <c r="G47" s="177">
        <v>0.63759999999999994</v>
      </c>
      <c r="H47" s="177">
        <v>-0.2767</v>
      </c>
      <c r="I47" s="177">
        <v>-1.7735000000000001</v>
      </c>
      <c r="J47" s="177">
        <v>-1.5812999999999999</v>
      </c>
      <c r="K47" s="177">
        <v>-1.5732999999999999</v>
      </c>
      <c r="L47" s="177">
        <v>2.6743999999999999</v>
      </c>
      <c r="M47" s="177">
        <v>3.8534000000000002</v>
      </c>
      <c r="N47" s="177">
        <v>1.9032</v>
      </c>
      <c r="O47" s="177">
        <v>14.698600000000001</v>
      </c>
      <c r="P47" s="177">
        <v>10.038</v>
      </c>
      <c r="Q47" s="177">
        <v>12.732799999999999</v>
      </c>
      <c r="R47" s="177">
        <v>13.9605</v>
      </c>
      <c r="T47" s="106"/>
      <c r="U47" s="107"/>
      <c r="V47" s="107"/>
      <c r="W47" s="107"/>
      <c r="X47" s="107"/>
      <c r="Y47" s="107"/>
      <c r="Z47" s="107"/>
      <c r="AA47" s="107"/>
      <c r="AB47" s="107"/>
      <c r="AC47" s="107"/>
      <c r="AD47" s="107"/>
      <c r="AE47" s="107"/>
      <c r="AF47" s="107"/>
      <c r="AG47" s="107"/>
      <c r="AH47" s="107"/>
    </row>
    <row r="48" spans="1:34" x14ac:dyDescent="0.3">
      <c r="A48" s="173" t="s">
        <v>473</v>
      </c>
      <c r="B48" s="173" t="s">
        <v>1781</v>
      </c>
      <c r="C48" s="173">
        <v>119767</v>
      </c>
      <c r="D48" s="176">
        <v>44958</v>
      </c>
      <c r="E48" s="177">
        <v>81.682191766695695</v>
      </c>
      <c r="F48" s="177">
        <v>-8.3799999999999999E-2</v>
      </c>
      <c r="G48" s="177">
        <v>0.65759999999999996</v>
      </c>
      <c r="H48" s="177">
        <v>-0.24740000000000001</v>
      </c>
      <c r="I48" s="177">
        <v>-1.7202</v>
      </c>
      <c r="J48" s="177">
        <v>-1.4529000000000001</v>
      </c>
      <c r="K48" s="177">
        <v>-1.2181999999999999</v>
      </c>
      <c r="L48" s="177">
        <v>3.4104000000000001</v>
      </c>
      <c r="M48" s="177">
        <v>4.9882999999999997</v>
      </c>
      <c r="N48" s="177">
        <v>3.3618999999999999</v>
      </c>
      <c r="O48" s="177">
        <v>16.279</v>
      </c>
      <c r="P48" s="177">
        <v>11.539199999999999</v>
      </c>
      <c r="Q48" s="177">
        <v>13.188599999999999</v>
      </c>
      <c r="R48" s="177">
        <v>15.567</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44958</v>
      </c>
      <c r="E49" s="177">
        <v>134.36580000000001</v>
      </c>
      <c r="F49" s="177">
        <v>0.26440000000000002</v>
      </c>
      <c r="G49" s="177">
        <v>0.86460000000000004</v>
      </c>
      <c r="H49" s="177">
        <v>-0.28399999999999997</v>
      </c>
      <c r="I49" s="177">
        <v>-1.3823000000000001</v>
      </c>
      <c r="J49" s="177">
        <v>-1.5387999999999999</v>
      </c>
      <c r="K49" s="177">
        <v>-3.1309</v>
      </c>
      <c r="L49" s="177">
        <v>-0.1641</v>
      </c>
      <c r="M49" s="177">
        <v>1.6072</v>
      </c>
      <c r="N49" s="177">
        <v>-3.782</v>
      </c>
      <c r="O49" s="177">
        <v>6.4819000000000004</v>
      </c>
      <c r="P49" s="177">
        <v>5.9381000000000004</v>
      </c>
      <c r="Q49" s="177">
        <v>8.4281000000000006</v>
      </c>
      <c r="R49" s="177">
        <v>5.6401000000000003</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44958</v>
      </c>
      <c r="E50" s="177">
        <v>148.58439999999999</v>
      </c>
      <c r="F50" s="177">
        <v>0.26729999999999998</v>
      </c>
      <c r="G50" s="177">
        <v>0.87919999999999998</v>
      </c>
      <c r="H50" s="177">
        <v>-0.26379999999999998</v>
      </c>
      <c r="I50" s="177">
        <v>-1.3422000000000001</v>
      </c>
      <c r="J50" s="177">
        <v>-1.4443999999999999</v>
      </c>
      <c r="K50" s="177">
        <v>-2.8708</v>
      </c>
      <c r="L50" s="177">
        <v>0.37259999999999999</v>
      </c>
      <c r="M50" s="177">
        <v>2.448</v>
      </c>
      <c r="N50" s="177">
        <v>-2.7038000000000002</v>
      </c>
      <c r="O50" s="177">
        <v>7.7310999999999996</v>
      </c>
      <c r="P50" s="177">
        <v>7.2016999999999998</v>
      </c>
      <c r="Q50" s="177">
        <v>9.4240999999999993</v>
      </c>
      <c r="R50" s="177">
        <v>6.8792</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44958</v>
      </c>
      <c r="E51" s="177">
        <v>18.3462</v>
      </c>
      <c r="F51" s="177">
        <v>-0.13880000000000001</v>
      </c>
      <c r="G51" s="177">
        <v>0.52710000000000001</v>
      </c>
      <c r="H51" s="177">
        <v>-0.61270000000000002</v>
      </c>
      <c r="I51" s="177">
        <v>-2.1583000000000001</v>
      </c>
      <c r="J51" s="177">
        <v>-1.819</v>
      </c>
      <c r="K51" s="177">
        <v>-1.7554000000000001</v>
      </c>
      <c r="L51" s="177">
        <v>2.7780999999999998</v>
      </c>
      <c r="M51" s="177">
        <v>5.14</v>
      </c>
      <c r="N51" s="177">
        <v>1.8514999999999999</v>
      </c>
      <c r="O51" s="177">
        <v>17.398499999999999</v>
      </c>
      <c r="P51" s="177"/>
      <c r="Q51" s="177">
        <v>18.685099999999998</v>
      </c>
      <c r="R51" s="177">
        <v>16.314</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44958</v>
      </c>
      <c r="E52" s="177">
        <v>17.145499999999998</v>
      </c>
      <c r="F52" s="177">
        <v>-0.1444</v>
      </c>
      <c r="G52" s="177">
        <v>0.5</v>
      </c>
      <c r="H52" s="177">
        <v>-0.65010000000000001</v>
      </c>
      <c r="I52" s="177">
        <v>-2.2324000000000002</v>
      </c>
      <c r="J52" s="177">
        <v>-1.9948999999999999</v>
      </c>
      <c r="K52" s="177">
        <v>-2.2475000000000001</v>
      </c>
      <c r="L52" s="177">
        <v>1.7446999999999999</v>
      </c>
      <c r="M52" s="177">
        <v>3.5463</v>
      </c>
      <c r="N52" s="177">
        <v>-0.1729</v>
      </c>
      <c r="O52" s="177">
        <v>15.1653</v>
      </c>
      <c r="P52" s="177"/>
      <c r="Q52" s="177">
        <v>16.4389</v>
      </c>
      <c r="R52" s="177">
        <v>14.0458</v>
      </c>
      <c r="T52" s="106"/>
      <c r="U52" s="107"/>
      <c r="V52" s="107"/>
      <c r="W52" s="107"/>
      <c r="X52" s="107"/>
      <c r="Y52" s="107"/>
      <c r="Z52" s="107"/>
      <c r="AA52" s="107"/>
      <c r="AB52" s="107"/>
      <c r="AC52" s="107"/>
      <c r="AD52" s="107"/>
      <c r="AE52" s="107"/>
      <c r="AF52" s="107"/>
      <c r="AG52" s="107"/>
      <c r="AH52" s="107"/>
    </row>
    <row r="53" spans="1:34" x14ac:dyDescent="0.3">
      <c r="A53" s="173" t="s">
        <v>473</v>
      </c>
      <c r="B53" s="173" t="s">
        <v>1656</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1657</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1658</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44958</v>
      </c>
      <c r="E57" s="177">
        <v>24.937999999999999</v>
      </c>
      <c r="F57" s="177">
        <v>-0.38750000000000001</v>
      </c>
      <c r="G57" s="177">
        <v>0.1245</v>
      </c>
      <c r="H57" s="177">
        <v>-1.1495</v>
      </c>
      <c r="I57" s="177">
        <v>-2.3380000000000001</v>
      </c>
      <c r="J57" s="177">
        <v>-2.0541</v>
      </c>
      <c r="K57" s="177">
        <v>-1.5125999999999999</v>
      </c>
      <c r="L57" s="177">
        <v>1.6798</v>
      </c>
      <c r="M57" s="177">
        <v>3.7786</v>
      </c>
      <c r="N57" s="177">
        <v>1.0207999999999999</v>
      </c>
      <c r="O57" s="177">
        <v>14.0143</v>
      </c>
      <c r="P57" s="177">
        <v>11.063499999999999</v>
      </c>
      <c r="Q57" s="177">
        <v>12.924899999999999</v>
      </c>
      <c r="R57" s="177">
        <v>11.5281</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44958</v>
      </c>
      <c r="E58" s="177">
        <v>22.09</v>
      </c>
      <c r="F58" s="177">
        <v>-0.39679999999999999</v>
      </c>
      <c r="G58" s="177">
        <v>0.1042</v>
      </c>
      <c r="H58" s="177">
        <v>-1.181</v>
      </c>
      <c r="I58" s="177">
        <v>-2.3948</v>
      </c>
      <c r="J58" s="177">
        <v>-2.1787000000000001</v>
      </c>
      <c r="K58" s="177">
        <v>-1.8614999999999999</v>
      </c>
      <c r="L58" s="177">
        <v>0.96440000000000003</v>
      </c>
      <c r="M58" s="177">
        <v>2.6821000000000002</v>
      </c>
      <c r="N58" s="177">
        <v>-0.36980000000000002</v>
      </c>
      <c r="O58" s="177">
        <v>12.392799999999999</v>
      </c>
      <c r="P58" s="177">
        <v>9.4200999999999997</v>
      </c>
      <c r="Q58" s="177">
        <v>11.117900000000001</v>
      </c>
      <c r="R58" s="177">
        <v>9.9674999999999994</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44958</v>
      </c>
      <c r="E59" s="177">
        <v>16.195699999999999</v>
      </c>
      <c r="F59" s="177">
        <v>-0.30349999999999999</v>
      </c>
      <c r="G59" s="177">
        <v>0.17810000000000001</v>
      </c>
      <c r="H59" s="177">
        <v>-0.90310000000000001</v>
      </c>
      <c r="I59" s="177">
        <v>-2.4266999999999999</v>
      </c>
      <c r="J59" s="177">
        <v>-3.0209000000000001</v>
      </c>
      <c r="K59" s="177">
        <v>-4.0095999999999998</v>
      </c>
      <c r="L59" s="177">
        <v>1.7657</v>
      </c>
      <c r="M59" s="177">
        <v>4.9882999999999997</v>
      </c>
      <c r="N59" s="177">
        <v>2.5615999999999999</v>
      </c>
      <c r="O59" s="177">
        <v>10.857699999999999</v>
      </c>
      <c r="P59" s="177"/>
      <c r="Q59" s="177">
        <v>11.619300000000001</v>
      </c>
      <c r="R59" s="177">
        <v>7.5052000000000003</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44958</v>
      </c>
      <c r="E60" s="177">
        <v>15.1037</v>
      </c>
      <c r="F60" s="177">
        <v>-0.30690000000000001</v>
      </c>
      <c r="G60" s="177">
        <v>0.1585</v>
      </c>
      <c r="H60" s="177">
        <v>-0.93079999999999996</v>
      </c>
      <c r="I60" s="177">
        <v>-2.4819</v>
      </c>
      <c r="J60" s="177">
        <v>-3.1503999999999999</v>
      </c>
      <c r="K60" s="177">
        <v>-4.3681999999999999</v>
      </c>
      <c r="L60" s="177">
        <v>0.99970000000000003</v>
      </c>
      <c r="M60" s="177">
        <v>3.7763</v>
      </c>
      <c r="N60" s="177">
        <v>0.97740000000000005</v>
      </c>
      <c r="O60" s="177">
        <v>9.0747999999999998</v>
      </c>
      <c r="P60" s="177"/>
      <c r="Q60" s="177">
        <v>9.8569999999999993</v>
      </c>
      <c r="R60" s="177">
        <v>5.8330000000000002</v>
      </c>
      <c r="T60" s="106"/>
      <c r="U60" s="107"/>
      <c r="V60" s="107"/>
      <c r="W60" s="107"/>
      <c r="X60" s="107"/>
      <c r="Y60" s="107"/>
      <c r="Z60" s="107"/>
      <c r="AA60" s="107"/>
      <c r="AB60" s="107"/>
      <c r="AC60" s="107"/>
      <c r="AD60" s="107"/>
      <c r="AE60" s="107"/>
      <c r="AF60" s="107"/>
      <c r="AG60" s="107"/>
      <c r="AH60" s="107"/>
    </row>
    <row r="61" spans="1:34" x14ac:dyDescent="0.3">
      <c r="A61" s="173" t="s">
        <v>473</v>
      </c>
      <c r="B61" s="173" t="s">
        <v>1811</v>
      </c>
      <c r="C61" s="173">
        <v>143163</v>
      </c>
      <c r="D61" s="176">
        <v>44958</v>
      </c>
      <c r="E61" s="177">
        <v>15.6394</v>
      </c>
      <c r="F61" s="177">
        <v>-0.22900000000000001</v>
      </c>
      <c r="G61" s="177">
        <v>0.34200000000000003</v>
      </c>
      <c r="H61" s="177">
        <v>-0.63470000000000004</v>
      </c>
      <c r="I61" s="177">
        <v>-1.9357</v>
      </c>
      <c r="J61" s="177">
        <v>-1.5349999999999999</v>
      </c>
      <c r="K61" s="177">
        <v>-1.6105</v>
      </c>
      <c r="L61" s="177">
        <v>3.0943000000000001</v>
      </c>
      <c r="M61" s="177">
        <v>3.5283000000000002</v>
      </c>
      <c r="N61" s="177">
        <v>1.5598000000000001</v>
      </c>
      <c r="O61" s="177">
        <v>11.1408</v>
      </c>
      <c r="P61" s="177"/>
      <c r="Q61" s="177">
        <v>9.8470999999999993</v>
      </c>
      <c r="R61" s="177">
        <v>11.7919</v>
      </c>
      <c r="T61" s="106"/>
      <c r="U61" s="107"/>
      <c r="V61" s="107"/>
      <c r="W61" s="107"/>
      <c r="X61" s="107"/>
      <c r="Y61" s="107"/>
      <c r="Z61" s="107"/>
      <c r="AA61" s="107"/>
      <c r="AB61" s="107"/>
      <c r="AC61" s="107"/>
      <c r="AD61" s="107"/>
      <c r="AE61" s="107"/>
      <c r="AF61" s="107"/>
      <c r="AG61" s="107"/>
      <c r="AH61" s="107"/>
    </row>
    <row r="62" spans="1:34" x14ac:dyDescent="0.3">
      <c r="A62" s="173" t="s">
        <v>473</v>
      </c>
      <c r="B62" s="173" t="s">
        <v>1812</v>
      </c>
      <c r="C62" s="173">
        <v>143162</v>
      </c>
      <c r="D62" s="176">
        <v>44958</v>
      </c>
      <c r="E62" s="177">
        <v>14.3645</v>
      </c>
      <c r="F62" s="177">
        <v>-0.2334</v>
      </c>
      <c r="G62" s="177">
        <v>0.31569999999999998</v>
      </c>
      <c r="H62" s="177">
        <v>-0.67069999999999996</v>
      </c>
      <c r="I62" s="177">
        <v>-2.0070000000000001</v>
      </c>
      <c r="J62" s="177">
        <v>-1.7039</v>
      </c>
      <c r="K62" s="177">
        <v>-2.0817999999999999</v>
      </c>
      <c r="L62" s="177">
        <v>2.1097999999999999</v>
      </c>
      <c r="M62" s="177">
        <v>2.0264000000000002</v>
      </c>
      <c r="N62" s="177">
        <v>-0.34410000000000002</v>
      </c>
      <c r="O62" s="177">
        <v>9.1146999999999991</v>
      </c>
      <c r="P62" s="177"/>
      <c r="Q62" s="177">
        <v>7.9028</v>
      </c>
      <c r="R62" s="177">
        <v>9.7073999999999998</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44958</v>
      </c>
      <c r="E63" s="177">
        <v>69.104600000000005</v>
      </c>
      <c r="F63" s="177">
        <v>-0.32469999999999999</v>
      </c>
      <c r="G63" s="177">
        <v>8.3299999999999999E-2</v>
      </c>
      <c r="H63" s="177">
        <v>-1.0370999999999999</v>
      </c>
      <c r="I63" s="177">
        <v>-2.0880000000000001</v>
      </c>
      <c r="J63" s="177">
        <v>-1.6001000000000001</v>
      </c>
      <c r="K63" s="177">
        <v>-1.6629</v>
      </c>
      <c r="L63" s="177">
        <v>3.8584000000000001</v>
      </c>
      <c r="M63" s="177">
        <v>4.9420999999999999</v>
      </c>
      <c r="N63" s="177">
        <v>2.8791000000000002</v>
      </c>
      <c r="O63" s="177">
        <v>8.4434000000000005</v>
      </c>
      <c r="P63" s="177">
        <v>4.0465</v>
      </c>
      <c r="Q63" s="177">
        <v>11.569100000000001</v>
      </c>
      <c r="R63" s="177">
        <v>13.786199999999999</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44958</v>
      </c>
      <c r="E64" s="177">
        <v>76.356999999999999</v>
      </c>
      <c r="F64" s="177">
        <v>-0.32269999999999999</v>
      </c>
      <c r="G64" s="177">
        <v>9.35E-2</v>
      </c>
      <c r="H64" s="177">
        <v>-1.0229999999999999</v>
      </c>
      <c r="I64" s="177">
        <v>-2.0592999999999999</v>
      </c>
      <c r="J64" s="177">
        <v>-1.5309999999999999</v>
      </c>
      <c r="K64" s="177">
        <v>-1.4698</v>
      </c>
      <c r="L64" s="177">
        <v>4.2657999999999996</v>
      </c>
      <c r="M64" s="177">
        <v>5.5568999999999997</v>
      </c>
      <c r="N64" s="177">
        <v>3.6745000000000001</v>
      </c>
      <c r="O64" s="177">
        <v>9.2887000000000004</v>
      </c>
      <c r="P64" s="177">
        <v>4.9554</v>
      </c>
      <c r="Q64" s="177">
        <v>11.358499999999999</v>
      </c>
      <c r="R64" s="177">
        <v>14.673500000000001</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44958</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44958</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44958</v>
      </c>
      <c r="E69" s="177">
        <v>92.77</v>
      </c>
      <c r="F69" s="177">
        <v>-0.25800000000000001</v>
      </c>
      <c r="G69" s="177">
        <v>0.17280000000000001</v>
      </c>
      <c r="H69" s="177">
        <v>-0.91849999999999998</v>
      </c>
      <c r="I69" s="177">
        <v>-1.9034</v>
      </c>
      <c r="J69" s="177">
        <v>-1.1192</v>
      </c>
      <c r="K69" s="177">
        <v>-0.82320000000000004</v>
      </c>
      <c r="L69" s="177">
        <v>3.2498999999999998</v>
      </c>
      <c r="M69" s="177">
        <v>3.4340999999999999</v>
      </c>
      <c r="N69" s="177">
        <v>-2.3986999999999998</v>
      </c>
      <c r="O69" s="177">
        <v>9.2911000000000001</v>
      </c>
      <c r="P69" s="177">
        <v>6.2159000000000004</v>
      </c>
      <c r="Q69" s="177">
        <v>12.4369</v>
      </c>
      <c r="R69" s="177">
        <v>7.8951000000000002</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44958</v>
      </c>
      <c r="E70" s="177">
        <v>106.49</v>
      </c>
      <c r="F70" s="177">
        <v>-0.26219999999999999</v>
      </c>
      <c r="G70" s="177">
        <v>0.18820000000000001</v>
      </c>
      <c r="H70" s="177">
        <v>-0.89339999999999997</v>
      </c>
      <c r="I70" s="177">
        <v>-1.8434999999999999</v>
      </c>
      <c r="J70" s="177">
        <v>-0.97640000000000005</v>
      </c>
      <c r="K70" s="177">
        <v>-0.41149999999999998</v>
      </c>
      <c r="L70" s="177">
        <v>4.1262999999999996</v>
      </c>
      <c r="M70" s="177">
        <v>4.7305000000000001</v>
      </c>
      <c r="N70" s="177">
        <v>-0.80110000000000003</v>
      </c>
      <c r="O70" s="177">
        <v>11.090299999999999</v>
      </c>
      <c r="P70" s="177">
        <v>7.8930999999999996</v>
      </c>
      <c r="Q70" s="177">
        <v>11.0838</v>
      </c>
      <c r="R70" s="177">
        <v>9.6877999999999993</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44958</v>
      </c>
      <c r="E71" s="177">
        <v>291.28969999999998</v>
      </c>
      <c r="F71" s="177">
        <v>-2.1109</v>
      </c>
      <c r="G71" s="177">
        <v>-1.3258000000000001</v>
      </c>
      <c r="H71" s="177">
        <v>-4.1102999999999996</v>
      </c>
      <c r="I71" s="177">
        <v>-6.2009999999999996</v>
      </c>
      <c r="J71" s="177">
        <v>-6.2927999999999997</v>
      </c>
      <c r="K71" s="177">
        <v>-6.6429</v>
      </c>
      <c r="L71" s="177">
        <v>1.4189000000000001</v>
      </c>
      <c r="M71" s="177">
        <v>1.853</v>
      </c>
      <c r="N71" s="177">
        <v>4.7251000000000003</v>
      </c>
      <c r="O71" s="177">
        <v>27.214600000000001</v>
      </c>
      <c r="P71" s="177">
        <v>16.645600000000002</v>
      </c>
      <c r="Q71" s="177">
        <v>16.6568</v>
      </c>
      <c r="R71" s="177">
        <v>22.438199999999998</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44958</v>
      </c>
      <c r="E72" s="177">
        <v>306.95240000000001</v>
      </c>
      <c r="F72" s="177">
        <v>-2.1067999999999998</v>
      </c>
      <c r="G72" s="177">
        <v>-1.3061</v>
      </c>
      <c r="H72" s="177">
        <v>-4.0830000000000002</v>
      </c>
      <c r="I72" s="177">
        <v>-6.1456999999999997</v>
      </c>
      <c r="J72" s="177">
        <v>-6.1611000000000002</v>
      </c>
      <c r="K72" s="177">
        <v>-6.2671000000000001</v>
      </c>
      <c r="L72" s="177">
        <v>2.2688000000000001</v>
      </c>
      <c r="M72" s="177">
        <v>3.1646000000000001</v>
      </c>
      <c r="N72" s="177">
        <v>6.5010000000000003</v>
      </c>
      <c r="O72" s="177">
        <v>28.4056</v>
      </c>
      <c r="P72" s="177">
        <v>17.758600000000001</v>
      </c>
      <c r="Q72" s="177">
        <v>16.930299999999999</v>
      </c>
      <c r="R72" s="177">
        <v>23.592500000000001</v>
      </c>
      <c r="T72" s="106"/>
      <c r="U72" s="107"/>
      <c r="V72" s="107"/>
      <c r="W72" s="107"/>
      <c r="X72" s="107"/>
      <c r="Y72" s="107"/>
      <c r="Z72" s="107"/>
      <c r="AA72" s="107"/>
      <c r="AB72" s="107"/>
      <c r="AC72" s="107"/>
      <c r="AD72" s="107"/>
      <c r="AE72" s="107"/>
      <c r="AF72" s="107"/>
      <c r="AG72" s="107"/>
      <c r="AH72" s="107"/>
    </row>
    <row r="73" spans="1:34" x14ac:dyDescent="0.3">
      <c r="A73" s="173" t="s">
        <v>473</v>
      </c>
      <c r="B73" s="173" t="s">
        <v>1659</v>
      </c>
      <c r="C73" s="173">
        <v>119609</v>
      </c>
      <c r="D73" s="176">
        <v>44958</v>
      </c>
      <c r="E73" s="177">
        <v>219.7542</v>
      </c>
      <c r="F73" s="177">
        <v>7.0300000000000001E-2</v>
      </c>
      <c r="G73" s="177">
        <v>0.60540000000000005</v>
      </c>
      <c r="H73" s="177">
        <v>-0.33119999999999999</v>
      </c>
      <c r="I73" s="177">
        <v>-1.7618</v>
      </c>
      <c r="J73" s="177">
        <v>-2.6229</v>
      </c>
      <c r="K73" s="177">
        <v>-3.3580999999999999</v>
      </c>
      <c r="L73" s="177">
        <v>0.1381</v>
      </c>
      <c r="M73" s="177">
        <v>0.73699999999999999</v>
      </c>
      <c r="N73" s="177">
        <v>0.39229999999999998</v>
      </c>
      <c r="O73" s="177">
        <v>11.857699999999999</v>
      </c>
      <c r="P73" s="177">
        <v>10.294600000000001</v>
      </c>
      <c r="Q73" s="177">
        <v>14.365</v>
      </c>
      <c r="R73" s="177">
        <v>11.134600000000001</v>
      </c>
      <c r="T73" s="106"/>
      <c r="U73" s="107"/>
      <c r="V73" s="107"/>
      <c r="W73" s="107"/>
      <c r="X73" s="107"/>
      <c r="Y73" s="107"/>
      <c r="Z73" s="107"/>
      <c r="AA73" s="107"/>
      <c r="AB73" s="107"/>
      <c r="AC73" s="107"/>
      <c r="AD73" s="107"/>
      <c r="AE73" s="107"/>
      <c r="AF73" s="107"/>
      <c r="AG73" s="107"/>
      <c r="AH73" s="107"/>
    </row>
    <row r="74" spans="1:34" x14ac:dyDescent="0.3">
      <c r="A74" s="173" t="s">
        <v>473</v>
      </c>
      <c r="B74" s="173" t="s">
        <v>1782</v>
      </c>
      <c r="C74" s="173">
        <v>119604</v>
      </c>
      <c r="D74" s="176">
        <v>44958</v>
      </c>
      <c r="E74" s="177">
        <v>97.751504320753796</v>
      </c>
      <c r="F74" s="177">
        <v>7.0300000000000001E-2</v>
      </c>
      <c r="G74" s="177">
        <v>0.60550000000000004</v>
      </c>
      <c r="H74" s="177">
        <v>-0.33119999999999999</v>
      </c>
      <c r="I74" s="177">
        <v>-1.7617</v>
      </c>
      <c r="J74" s="177">
        <v>-2.6229</v>
      </c>
      <c r="K74" s="177">
        <v>-3.3580000000000001</v>
      </c>
      <c r="L74" s="177">
        <v>0.1381</v>
      </c>
      <c r="M74" s="177">
        <v>0.73740000000000006</v>
      </c>
      <c r="N74" s="177">
        <v>0.39279999999999998</v>
      </c>
      <c r="O74" s="177">
        <v>11.7286</v>
      </c>
      <c r="P74" s="177">
        <v>10.1348</v>
      </c>
      <c r="Q74" s="177">
        <v>14.280099999999999</v>
      </c>
      <c r="R74" s="177">
        <v>11.1351</v>
      </c>
      <c r="T74" s="106"/>
      <c r="U74" s="107"/>
      <c r="V74" s="107"/>
      <c r="W74" s="107"/>
      <c r="X74" s="107"/>
      <c r="Y74" s="107"/>
      <c r="Z74" s="107"/>
      <c r="AA74" s="107"/>
      <c r="AB74" s="107"/>
      <c r="AC74" s="107"/>
      <c r="AD74" s="107"/>
      <c r="AE74" s="107"/>
      <c r="AF74" s="107"/>
      <c r="AG74" s="107"/>
      <c r="AH74" s="107"/>
    </row>
    <row r="75" spans="1:34" x14ac:dyDescent="0.3">
      <c r="A75" s="173" t="s">
        <v>473</v>
      </c>
      <c r="B75" s="173" t="s">
        <v>1660</v>
      </c>
      <c r="C75" s="173">
        <v>102885</v>
      </c>
      <c r="D75" s="176">
        <v>44958</v>
      </c>
      <c r="E75" s="177">
        <v>480.48179536750001</v>
      </c>
      <c r="F75" s="177">
        <v>6.8500000000000005E-2</v>
      </c>
      <c r="G75" s="177">
        <v>0.59619999999999995</v>
      </c>
      <c r="H75" s="177">
        <v>-0.34389999999999998</v>
      </c>
      <c r="I75" s="177">
        <v>-1.7867999999999999</v>
      </c>
      <c r="J75" s="177">
        <v>-2.6815000000000002</v>
      </c>
      <c r="K75" s="177">
        <v>-3.5230000000000001</v>
      </c>
      <c r="L75" s="177">
        <v>-0.2051</v>
      </c>
      <c r="M75" s="177">
        <v>0.22059999999999999</v>
      </c>
      <c r="N75" s="177">
        <v>-0.30059999999999998</v>
      </c>
      <c r="O75" s="177">
        <v>11.0908</v>
      </c>
      <c r="P75" s="177">
        <v>9.4949999999999992</v>
      </c>
      <c r="Q75" s="177">
        <v>15.3386</v>
      </c>
      <c r="R75" s="177">
        <v>10.356400000000001</v>
      </c>
      <c r="T75" s="106"/>
      <c r="U75" s="107"/>
      <c r="V75" s="107"/>
      <c r="W75" s="107"/>
      <c r="X75" s="107"/>
      <c r="Y75" s="107"/>
      <c r="Z75" s="107"/>
      <c r="AA75" s="107"/>
      <c r="AB75" s="107"/>
      <c r="AC75" s="107"/>
      <c r="AD75" s="107"/>
      <c r="AE75" s="107"/>
      <c r="AF75" s="107"/>
      <c r="AG75" s="107"/>
      <c r="AH75" s="107"/>
    </row>
    <row r="76" spans="1:34" x14ac:dyDescent="0.3">
      <c r="A76" s="173" t="s">
        <v>473</v>
      </c>
      <c r="B76" s="173" t="s">
        <v>1783</v>
      </c>
      <c r="C76" s="173">
        <v>101551</v>
      </c>
      <c r="D76" s="176">
        <v>44958</v>
      </c>
      <c r="E76" s="177">
        <v>434.22309976645698</v>
      </c>
      <c r="F76" s="177">
        <v>6.8400000000000002E-2</v>
      </c>
      <c r="G76" s="177">
        <v>0.59619999999999995</v>
      </c>
      <c r="H76" s="177">
        <v>-0.34410000000000002</v>
      </c>
      <c r="I76" s="177">
        <v>-1.7868999999999999</v>
      </c>
      <c r="J76" s="177">
        <v>-2.6818</v>
      </c>
      <c r="K76" s="177">
        <v>-3.5232000000000001</v>
      </c>
      <c r="L76" s="177">
        <v>-0.2049</v>
      </c>
      <c r="M76" s="177">
        <v>0.2205</v>
      </c>
      <c r="N76" s="177">
        <v>-0.30049999999999999</v>
      </c>
      <c r="O76" s="177">
        <v>10.964700000000001</v>
      </c>
      <c r="P76" s="177">
        <v>9.3361999999999998</v>
      </c>
      <c r="Q76" s="177">
        <v>14.925599999999999</v>
      </c>
      <c r="R76" s="177">
        <v>10.3576</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44958</v>
      </c>
      <c r="E77" s="177">
        <v>25.119900000000001</v>
      </c>
      <c r="F77" s="177">
        <v>-0.1113</v>
      </c>
      <c r="G77" s="177">
        <v>0.1946</v>
      </c>
      <c r="H77" s="177">
        <v>-0.32700000000000001</v>
      </c>
      <c r="I77" s="177">
        <v>-1.3717999999999999</v>
      </c>
      <c r="J77" s="177">
        <v>-1.5122</v>
      </c>
      <c r="K77" s="177">
        <v>-2.5173999999999999</v>
      </c>
      <c r="L77" s="177">
        <v>0.57289999999999996</v>
      </c>
      <c r="M77" s="177">
        <v>2.8952</v>
      </c>
      <c r="N77" s="177">
        <v>1.2356</v>
      </c>
      <c r="O77" s="177">
        <v>10.834199999999999</v>
      </c>
      <c r="P77" s="177">
        <v>8.4741999999999997</v>
      </c>
      <c r="Q77" s="177">
        <v>10.5832</v>
      </c>
      <c r="R77" s="177">
        <v>8.6575000000000006</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44958</v>
      </c>
      <c r="E78" s="177">
        <v>22.850999999999999</v>
      </c>
      <c r="F78" s="177">
        <v>-0.1158</v>
      </c>
      <c r="G78" s="177">
        <v>0.1736</v>
      </c>
      <c r="H78" s="177">
        <v>-0.35630000000000001</v>
      </c>
      <c r="I78" s="177">
        <v>-1.4295</v>
      </c>
      <c r="J78" s="177">
        <v>-1.6484000000000001</v>
      </c>
      <c r="K78" s="177">
        <v>-2.8931</v>
      </c>
      <c r="L78" s="177">
        <v>-0.1978</v>
      </c>
      <c r="M78" s="177">
        <v>1.7114</v>
      </c>
      <c r="N78" s="177">
        <v>-0.28710000000000002</v>
      </c>
      <c r="O78" s="177">
        <v>9.1679999999999993</v>
      </c>
      <c r="P78" s="177">
        <v>6.9699</v>
      </c>
      <c r="Q78" s="177">
        <v>9.4478000000000009</v>
      </c>
      <c r="R78" s="177">
        <v>7.0263999999999998</v>
      </c>
      <c r="T78" s="106"/>
      <c r="U78" s="107"/>
      <c r="V78" s="107"/>
      <c r="W78" s="107"/>
      <c r="X78" s="107"/>
      <c r="Y78" s="107"/>
      <c r="Z78" s="107"/>
      <c r="AA78" s="107"/>
      <c r="AB78" s="107"/>
      <c r="AC78" s="107"/>
      <c r="AD78" s="107"/>
      <c r="AE78" s="107"/>
      <c r="AF78" s="107"/>
      <c r="AG78" s="107"/>
      <c r="AH78" s="107"/>
    </row>
    <row r="79" spans="1:34" x14ac:dyDescent="0.3">
      <c r="A79" s="173" t="s">
        <v>473</v>
      </c>
      <c r="B79" s="173" t="s">
        <v>1845</v>
      </c>
      <c r="C79" s="173">
        <v>149599</v>
      </c>
      <c r="D79" s="176">
        <v>44958</v>
      </c>
      <c r="E79" s="177">
        <v>111.8823</v>
      </c>
      <c r="F79" s="177">
        <v>-0.32400000000000001</v>
      </c>
      <c r="G79" s="177">
        <v>-0.1452</v>
      </c>
      <c r="H79" s="177">
        <v>-1.4352</v>
      </c>
      <c r="I79" s="177">
        <v>-2.7454000000000001</v>
      </c>
      <c r="J79" s="177">
        <v>-3.2345999999999999</v>
      </c>
      <c r="K79" s="177">
        <v>-3.3569</v>
      </c>
      <c r="L79" s="177">
        <v>1.1909000000000001</v>
      </c>
      <c r="M79" s="177">
        <v>3.0566</v>
      </c>
      <c r="N79" s="177">
        <v>-6.9599999999999995E-2</v>
      </c>
      <c r="O79" s="177">
        <v>13.106</v>
      </c>
      <c r="P79" s="177">
        <v>7.8079999999999998</v>
      </c>
      <c r="Q79" s="177">
        <v>11.0372</v>
      </c>
      <c r="R79" s="177">
        <v>10.8087</v>
      </c>
      <c r="T79" s="106"/>
      <c r="U79" s="107"/>
      <c r="V79" s="107"/>
      <c r="W79" s="107"/>
      <c r="X79" s="107"/>
      <c r="Y79" s="107"/>
      <c r="Z79" s="107"/>
      <c r="AA79" s="107"/>
      <c r="AB79" s="107"/>
      <c r="AC79" s="107"/>
      <c r="AD79" s="107"/>
      <c r="AE79" s="107"/>
      <c r="AF79" s="107"/>
      <c r="AG79" s="107"/>
      <c r="AH79" s="107"/>
    </row>
    <row r="80" spans="1:34" x14ac:dyDescent="0.3">
      <c r="A80" s="173" t="s">
        <v>473</v>
      </c>
      <c r="B80" s="173" t="s">
        <v>1846</v>
      </c>
      <c r="C80" s="173">
        <v>149601</v>
      </c>
      <c r="D80" s="176">
        <v>44958</v>
      </c>
      <c r="E80" s="177">
        <v>124.6807</v>
      </c>
      <c r="F80" s="177">
        <v>-0.32029999999999997</v>
      </c>
      <c r="G80" s="177">
        <v>-0.12620000000000001</v>
      </c>
      <c r="H80" s="177">
        <v>-1.409</v>
      </c>
      <c r="I80" s="177">
        <v>-2.6932999999999998</v>
      </c>
      <c r="J80" s="177">
        <v>-3.1133999999999999</v>
      </c>
      <c r="K80" s="177">
        <v>-3.0333000000000001</v>
      </c>
      <c r="L80" s="177">
        <v>1.8365</v>
      </c>
      <c r="M80" s="177">
        <v>4.0366999999999997</v>
      </c>
      <c r="N80" s="177">
        <v>1.1716</v>
      </c>
      <c r="O80" s="177">
        <v>14.5076</v>
      </c>
      <c r="P80" s="177">
        <v>9.1091999999999995</v>
      </c>
      <c r="Q80" s="177">
        <v>13.601900000000001</v>
      </c>
      <c r="R80" s="177">
        <v>12.189</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44958</v>
      </c>
      <c r="E83" s="177">
        <v>347.32659999999998</v>
      </c>
      <c r="F83" s="177">
        <v>7.1000000000000004E-3</v>
      </c>
      <c r="G83" s="177">
        <v>0.34989999999999999</v>
      </c>
      <c r="H83" s="177">
        <v>-1.0145999999999999</v>
      </c>
      <c r="I83" s="177">
        <v>-2.3374000000000001</v>
      </c>
      <c r="J83" s="177">
        <v>-2.3222999999999998</v>
      </c>
      <c r="K83" s="177">
        <v>-1.383</v>
      </c>
      <c r="L83" s="177">
        <v>4.0766999999999998</v>
      </c>
      <c r="M83" s="177">
        <v>7.3502000000000001</v>
      </c>
      <c r="N83" s="177">
        <v>4.0961999999999996</v>
      </c>
      <c r="O83" s="177">
        <v>14.1686</v>
      </c>
      <c r="P83" s="177">
        <v>9.4069000000000003</v>
      </c>
      <c r="Q83" s="177">
        <v>13.2225</v>
      </c>
      <c r="R83" s="177">
        <v>13.7928</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44958</v>
      </c>
      <c r="E84" s="177">
        <v>431.46662999887599</v>
      </c>
      <c r="F84" s="177">
        <v>4.4999999999999997E-3</v>
      </c>
      <c r="G84" s="177">
        <v>0.33679999999999999</v>
      </c>
      <c r="H84" s="177">
        <v>-1.0327999999999999</v>
      </c>
      <c r="I84" s="177">
        <v>-2.3734999999999999</v>
      </c>
      <c r="J84" s="177">
        <v>-2.4074</v>
      </c>
      <c r="K84" s="177">
        <v>-1.6229</v>
      </c>
      <c r="L84" s="177">
        <v>3.5718000000000001</v>
      </c>
      <c r="M84" s="177">
        <v>6.5656999999999996</v>
      </c>
      <c r="N84" s="177">
        <v>3.1038000000000001</v>
      </c>
      <c r="O84" s="177">
        <v>13.0481</v>
      </c>
      <c r="P84" s="177">
        <v>8.1853999999999996</v>
      </c>
      <c r="Q84" s="177">
        <v>14.7644</v>
      </c>
      <c r="R84" s="177">
        <v>12.7125</v>
      </c>
      <c r="T84" s="106"/>
      <c r="U84" s="107"/>
      <c r="V84" s="107"/>
      <c r="W84" s="107"/>
      <c r="X84" s="107"/>
      <c r="Y84" s="107"/>
      <c r="Z84" s="107"/>
      <c r="AA84" s="107"/>
      <c r="AB84" s="107"/>
      <c r="AC84" s="107"/>
      <c r="AD84" s="107"/>
      <c r="AE84" s="107"/>
      <c r="AF84" s="107"/>
      <c r="AG84" s="107"/>
      <c r="AH84" s="107"/>
    </row>
    <row r="85" spans="1:34" x14ac:dyDescent="0.3">
      <c r="A85" s="173" t="s">
        <v>473</v>
      </c>
      <c r="B85" s="173" t="s">
        <v>1661</v>
      </c>
      <c r="C85" s="173">
        <v>148592</v>
      </c>
      <c r="D85" s="176">
        <v>44958</v>
      </c>
      <c r="E85" s="177">
        <v>12.7</v>
      </c>
      <c r="F85" s="177">
        <v>0</v>
      </c>
      <c r="G85" s="177">
        <v>0.39529999999999998</v>
      </c>
      <c r="H85" s="177">
        <v>-0.70369999999999999</v>
      </c>
      <c r="I85" s="177">
        <v>-2.1572</v>
      </c>
      <c r="J85" s="177">
        <v>-2.5326</v>
      </c>
      <c r="K85" s="177">
        <v>-3.1274000000000002</v>
      </c>
      <c r="L85" s="177">
        <v>1.1952</v>
      </c>
      <c r="M85" s="177">
        <v>2.3368000000000002</v>
      </c>
      <c r="N85" s="177">
        <v>-0.47020000000000001</v>
      </c>
      <c r="O85" s="177"/>
      <c r="P85" s="177"/>
      <c r="Q85" s="177">
        <v>11.914999999999999</v>
      </c>
      <c r="R85" s="177">
        <v>11.3658</v>
      </c>
      <c r="T85" s="106"/>
      <c r="U85" s="107"/>
      <c r="V85" s="107"/>
      <c r="W85" s="107"/>
      <c r="X85" s="107"/>
      <c r="Y85" s="107"/>
      <c r="Z85" s="107"/>
      <c r="AA85" s="107"/>
      <c r="AB85" s="107"/>
      <c r="AC85" s="107"/>
      <c r="AD85" s="107"/>
      <c r="AE85" s="107"/>
      <c r="AF85" s="107"/>
      <c r="AG85" s="107"/>
      <c r="AH85" s="107"/>
    </row>
    <row r="86" spans="1:34" x14ac:dyDescent="0.3">
      <c r="A86" s="173" t="s">
        <v>473</v>
      </c>
      <c r="B86" s="173" t="s">
        <v>1662</v>
      </c>
      <c r="C86" s="173">
        <v>148591</v>
      </c>
      <c r="D86" s="176">
        <v>44958</v>
      </c>
      <c r="E86" s="177">
        <v>12.4</v>
      </c>
      <c r="F86" s="177">
        <v>8.0699999999999994E-2</v>
      </c>
      <c r="G86" s="177">
        <v>0.40489999999999998</v>
      </c>
      <c r="H86" s="177">
        <v>-0.72060000000000002</v>
      </c>
      <c r="I86" s="177">
        <v>-2.2082000000000002</v>
      </c>
      <c r="J86" s="177">
        <v>-2.5922999999999998</v>
      </c>
      <c r="K86" s="177">
        <v>-3.3515000000000001</v>
      </c>
      <c r="L86" s="177">
        <v>0.64939999999999998</v>
      </c>
      <c r="M86" s="177">
        <v>1.5561</v>
      </c>
      <c r="N86" s="177">
        <v>-1.5091000000000001</v>
      </c>
      <c r="O86" s="177"/>
      <c r="P86" s="177"/>
      <c r="Q86" s="177">
        <v>10.662000000000001</v>
      </c>
      <c r="R86" s="177">
        <v>10.1502</v>
      </c>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44958</v>
      </c>
      <c r="E87" s="177">
        <v>276.16590000000002</v>
      </c>
      <c r="F87" s="177">
        <v>-0.1196</v>
      </c>
      <c r="G87" s="177">
        <v>0.29859999999999998</v>
      </c>
      <c r="H87" s="177">
        <v>-0.72760000000000002</v>
      </c>
      <c r="I87" s="177">
        <v>-1.6616</v>
      </c>
      <c r="J87" s="177">
        <v>-0.58919999999999995</v>
      </c>
      <c r="K87" s="177">
        <v>-0.4108</v>
      </c>
      <c r="L87" s="177">
        <v>4.0023999999999997</v>
      </c>
      <c r="M87" s="177">
        <v>7.3078000000000003</v>
      </c>
      <c r="N87" s="177">
        <v>3.9001000000000001</v>
      </c>
      <c r="O87" s="177">
        <v>16.3522</v>
      </c>
      <c r="P87" s="177">
        <v>9.0150000000000006</v>
      </c>
      <c r="Q87" s="177">
        <v>11.981299999999999</v>
      </c>
      <c r="R87" s="177">
        <v>15.4299</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44958</v>
      </c>
      <c r="E88" s="177">
        <v>267.42927370008198</v>
      </c>
      <c r="F88" s="177">
        <v>-0.1215</v>
      </c>
      <c r="G88" s="177">
        <v>0.28949999999999998</v>
      </c>
      <c r="H88" s="177">
        <v>-0.74</v>
      </c>
      <c r="I88" s="177">
        <v>-1.6863999999999999</v>
      </c>
      <c r="J88" s="177">
        <v>-0.64780000000000004</v>
      </c>
      <c r="K88" s="177">
        <v>-0.57069999999999999</v>
      </c>
      <c r="L88" s="177">
        <v>3.6724000000000001</v>
      </c>
      <c r="M88" s="177">
        <v>6.8041</v>
      </c>
      <c r="N88" s="177">
        <v>3.2692000000000001</v>
      </c>
      <c r="O88" s="177">
        <v>15.563800000000001</v>
      </c>
      <c r="P88" s="177">
        <v>8.2674000000000003</v>
      </c>
      <c r="Q88" s="177">
        <v>12.4056</v>
      </c>
      <c r="R88" s="177">
        <v>14.7079</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-0.18106285714285711</v>
      </c>
      <c r="G89" s="179">
        <v>0.36561142857142848</v>
      </c>
      <c r="H89" s="179">
        <v>-0.72922571428571425</v>
      </c>
      <c r="I89" s="179">
        <v>-1.9614385714285711</v>
      </c>
      <c r="J89" s="179">
        <v>-1.9687457142857145</v>
      </c>
      <c r="K89" s="179">
        <v>-2.1544871428571426</v>
      </c>
      <c r="L89" s="179">
        <v>2.1230942857142856</v>
      </c>
      <c r="M89" s="179">
        <v>3.302467142857143</v>
      </c>
      <c r="N89" s="179">
        <v>0.66970999999999969</v>
      </c>
      <c r="O89" s="179">
        <v>13.118329411764703</v>
      </c>
      <c r="P89" s="179">
        <v>9.259185185185185</v>
      </c>
      <c r="Q89" s="179">
        <v>11.980651428571429</v>
      </c>
      <c r="R89" s="179">
        <v>11.712217142857144</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-0.12054999999999999</v>
      </c>
      <c r="G90" s="179">
        <v>0.46229999999999999</v>
      </c>
      <c r="H90" s="179">
        <v>-0.66039999999999999</v>
      </c>
      <c r="I90" s="179">
        <v>-1.8439000000000001</v>
      </c>
      <c r="J90" s="179">
        <v>-1.8675999999999999</v>
      </c>
      <c r="K90" s="179">
        <v>-2.01145</v>
      </c>
      <c r="L90" s="179">
        <v>1.79975</v>
      </c>
      <c r="M90" s="179">
        <v>3.4040999999999997</v>
      </c>
      <c r="N90" s="179">
        <v>0.39254999999999995</v>
      </c>
      <c r="O90" s="179">
        <v>12.6822</v>
      </c>
      <c r="P90" s="179">
        <v>9.3715499999999992</v>
      </c>
      <c r="Q90" s="179">
        <v>12.11225</v>
      </c>
      <c r="R90" s="179">
        <v>11.13485</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1590</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1591</v>
      </c>
      <c r="B93" s="173" t="s">
        <v>1569</v>
      </c>
      <c r="C93" s="173">
        <v>112088</v>
      </c>
      <c r="D93" s="176">
        <v>44958</v>
      </c>
      <c r="E93" s="177">
        <v>22.439499999999999</v>
      </c>
      <c r="F93" s="177">
        <v>0.25650000000000001</v>
      </c>
      <c r="G93" s="177">
        <v>0.1147</v>
      </c>
      <c r="H93" s="177">
        <v>0.12759999999999999</v>
      </c>
      <c r="I93" s="177">
        <v>0.3241</v>
      </c>
      <c r="J93" s="177">
        <v>0.67610000000000003</v>
      </c>
      <c r="K93" s="177">
        <v>1.7074</v>
      </c>
      <c r="L93" s="177">
        <v>2.8353999999999999</v>
      </c>
      <c r="M93" s="177">
        <v>3.5013000000000001</v>
      </c>
      <c r="N93" s="177">
        <v>4.4139999999999997</v>
      </c>
      <c r="O93" s="177">
        <v>4.0420999999999996</v>
      </c>
      <c r="P93" s="177">
        <v>4.8478000000000003</v>
      </c>
      <c r="Q93" s="177">
        <v>6.1536999999999997</v>
      </c>
      <c r="R93" s="177">
        <v>4.2515000000000001</v>
      </c>
      <c r="T93" s="106"/>
      <c r="U93" s="107"/>
      <c r="V93" s="107"/>
      <c r="W93" s="107"/>
      <c r="X93" s="107"/>
      <c r="Y93" s="107"/>
      <c r="Z93" s="107"/>
      <c r="AA93" s="107"/>
      <c r="AB93" s="107"/>
      <c r="AC93" s="107"/>
      <c r="AD93" s="107"/>
      <c r="AE93" s="107"/>
      <c r="AF93" s="107"/>
      <c r="AG93" s="107"/>
      <c r="AH93" s="107"/>
    </row>
    <row r="94" spans="1:34" x14ac:dyDescent="0.3">
      <c r="A94" s="173" t="s">
        <v>1591</v>
      </c>
      <c r="B94" s="173" t="s">
        <v>1547</v>
      </c>
      <c r="C94" s="173">
        <v>119526</v>
      </c>
      <c r="D94" s="176">
        <v>44958</v>
      </c>
      <c r="E94" s="177">
        <v>23.7803</v>
      </c>
      <c r="F94" s="177">
        <v>0.25840000000000002</v>
      </c>
      <c r="G94" s="177">
        <v>0.1246</v>
      </c>
      <c r="H94" s="177">
        <v>0.1411</v>
      </c>
      <c r="I94" s="177">
        <v>0.35149999999999998</v>
      </c>
      <c r="J94" s="177">
        <v>0.7409</v>
      </c>
      <c r="K94" s="177">
        <v>1.8895</v>
      </c>
      <c r="L94" s="177">
        <v>3.2037</v>
      </c>
      <c r="M94" s="177">
        <v>4.0613000000000001</v>
      </c>
      <c r="N94" s="177">
        <v>5.1490999999999998</v>
      </c>
      <c r="O94" s="177">
        <v>4.7247000000000003</v>
      </c>
      <c r="P94" s="177">
        <v>5.5103</v>
      </c>
      <c r="Q94" s="177">
        <v>6.782</v>
      </c>
      <c r="R94" s="177">
        <v>4.9653</v>
      </c>
      <c r="T94" s="106"/>
      <c r="U94" s="107"/>
      <c r="V94" s="107"/>
      <c r="W94" s="107"/>
      <c r="X94" s="107"/>
      <c r="Y94" s="107"/>
      <c r="Z94" s="107"/>
      <c r="AA94" s="107"/>
      <c r="AB94" s="107"/>
      <c r="AC94" s="107"/>
      <c r="AD94" s="107"/>
      <c r="AE94" s="107"/>
      <c r="AF94" s="107"/>
      <c r="AG94" s="107"/>
      <c r="AH94" s="107"/>
    </row>
    <row r="95" spans="1:34" x14ac:dyDescent="0.3">
      <c r="A95" s="173" t="s">
        <v>1591</v>
      </c>
      <c r="B95" s="173" t="s">
        <v>1548</v>
      </c>
      <c r="C95" s="173">
        <v>130773</v>
      </c>
      <c r="D95" s="176">
        <v>44958</v>
      </c>
      <c r="E95" s="177">
        <v>16.907499999999999</v>
      </c>
      <c r="F95" s="177">
        <v>0.27039999999999997</v>
      </c>
      <c r="G95" s="177">
        <v>0.12790000000000001</v>
      </c>
      <c r="H95" s="177">
        <v>0.13739999999999999</v>
      </c>
      <c r="I95" s="177">
        <v>0.33710000000000001</v>
      </c>
      <c r="J95" s="177">
        <v>0.72140000000000004</v>
      </c>
      <c r="K95" s="177">
        <v>1.8677999999999999</v>
      </c>
      <c r="L95" s="177">
        <v>3.1227999999999998</v>
      </c>
      <c r="M95" s="177">
        <v>3.9584999999999999</v>
      </c>
      <c r="N95" s="177">
        <v>5.1742999999999997</v>
      </c>
      <c r="O95" s="177">
        <v>4.8395000000000001</v>
      </c>
      <c r="P95" s="177">
        <v>5.5759999999999996</v>
      </c>
      <c r="Q95" s="177">
        <v>6.3935000000000004</v>
      </c>
      <c r="R95" s="177">
        <v>5.0801999999999996</v>
      </c>
      <c r="T95" s="106"/>
      <c r="U95" s="107"/>
      <c r="V95" s="107"/>
      <c r="W95" s="107"/>
      <c r="X95" s="107"/>
      <c r="Y95" s="107"/>
      <c r="Z95" s="107"/>
      <c r="AA95" s="107"/>
      <c r="AB95" s="107"/>
      <c r="AC95" s="107"/>
      <c r="AD95" s="107"/>
      <c r="AE95" s="107"/>
      <c r="AF95" s="107"/>
      <c r="AG95" s="107"/>
      <c r="AH95" s="107"/>
    </row>
    <row r="96" spans="1:34" x14ac:dyDescent="0.3">
      <c r="A96" s="173" t="s">
        <v>1591</v>
      </c>
      <c r="B96" s="173" t="s">
        <v>1570</v>
      </c>
      <c r="C96" s="173">
        <v>130771</v>
      </c>
      <c r="D96" s="176">
        <v>44958</v>
      </c>
      <c r="E96" s="177">
        <v>15.8224</v>
      </c>
      <c r="F96" s="177">
        <v>0.26869999999999999</v>
      </c>
      <c r="G96" s="177">
        <v>0.1183</v>
      </c>
      <c r="H96" s="177">
        <v>0.1234</v>
      </c>
      <c r="I96" s="177">
        <v>0.30869999999999997</v>
      </c>
      <c r="J96" s="177">
        <v>0.65459999999999996</v>
      </c>
      <c r="K96" s="177">
        <v>1.6778999999999999</v>
      </c>
      <c r="L96" s="177">
        <v>2.7395</v>
      </c>
      <c r="M96" s="177">
        <v>3.3744999999999998</v>
      </c>
      <c r="N96" s="177">
        <v>4.399</v>
      </c>
      <c r="O96" s="177">
        <v>4.0654000000000003</v>
      </c>
      <c r="P96" s="177">
        <v>4.7915000000000001</v>
      </c>
      <c r="Q96" s="177">
        <v>5.5640000000000001</v>
      </c>
      <c r="R96" s="177">
        <v>4.3034999999999997</v>
      </c>
      <c r="T96" s="106"/>
      <c r="U96" s="107"/>
      <c r="V96" s="107"/>
      <c r="W96" s="107"/>
      <c r="X96" s="107"/>
      <c r="Y96" s="107"/>
      <c r="Z96" s="107"/>
      <c r="AA96" s="107"/>
      <c r="AB96" s="107"/>
      <c r="AC96" s="107"/>
      <c r="AD96" s="107"/>
      <c r="AE96" s="107"/>
      <c r="AF96" s="107"/>
      <c r="AG96" s="107"/>
      <c r="AH96" s="107"/>
    </row>
    <row r="97" spans="1:34" x14ac:dyDescent="0.3">
      <c r="A97" s="173" t="s">
        <v>1591</v>
      </c>
      <c r="B97" s="173" t="s">
        <v>1960</v>
      </c>
      <c r="C97" s="173">
        <v>143614</v>
      </c>
      <c r="D97" s="176">
        <v>44958</v>
      </c>
      <c r="E97" s="177">
        <v>12.1799</v>
      </c>
      <c r="F97" s="177">
        <v>0.2535</v>
      </c>
      <c r="G97" s="177">
        <v>0.15129999999999999</v>
      </c>
      <c r="H97" s="177">
        <v>0.14549999999999999</v>
      </c>
      <c r="I97" s="177">
        <v>0.27910000000000001</v>
      </c>
      <c r="J97" s="177">
        <v>0.68610000000000004</v>
      </c>
      <c r="K97" s="177">
        <v>1.6584000000000001</v>
      </c>
      <c r="L97" s="177">
        <v>2.5891999999999999</v>
      </c>
      <c r="M97" s="177">
        <v>3.1800999999999999</v>
      </c>
      <c r="N97" s="177">
        <v>3.8010000000000002</v>
      </c>
      <c r="O97" s="177">
        <v>3.4373999999999998</v>
      </c>
      <c r="P97" s="177"/>
      <c r="Q97" s="177">
        <v>4.3536999999999999</v>
      </c>
      <c r="R97" s="177">
        <v>3.4407000000000001</v>
      </c>
      <c r="T97" s="106"/>
      <c r="U97" s="107"/>
      <c r="V97" s="107"/>
      <c r="W97" s="107"/>
      <c r="X97" s="107"/>
      <c r="Y97" s="107"/>
      <c r="Z97" s="107"/>
      <c r="AA97" s="107"/>
      <c r="AB97" s="107"/>
      <c r="AC97" s="107"/>
      <c r="AD97" s="107"/>
      <c r="AE97" s="107"/>
      <c r="AF97" s="107"/>
      <c r="AG97" s="107"/>
      <c r="AH97" s="107"/>
    </row>
    <row r="98" spans="1:34" x14ac:dyDescent="0.3">
      <c r="A98" s="173" t="s">
        <v>1591</v>
      </c>
      <c r="B98" s="173" t="s">
        <v>1961</v>
      </c>
      <c r="C98" s="173">
        <v>143620</v>
      </c>
      <c r="D98" s="176">
        <v>44958</v>
      </c>
      <c r="E98" s="177">
        <v>11.8446</v>
      </c>
      <c r="F98" s="177">
        <v>0.25219999999999998</v>
      </c>
      <c r="G98" s="177">
        <v>0.1454</v>
      </c>
      <c r="H98" s="177">
        <v>0.13780000000000001</v>
      </c>
      <c r="I98" s="177">
        <v>0.26240000000000002</v>
      </c>
      <c r="J98" s="177">
        <v>0.64749999999999996</v>
      </c>
      <c r="K98" s="177">
        <v>1.5475000000000001</v>
      </c>
      <c r="L98" s="177">
        <v>2.3662999999999998</v>
      </c>
      <c r="M98" s="177">
        <v>2.8418000000000001</v>
      </c>
      <c r="N98" s="177">
        <v>3.3551000000000002</v>
      </c>
      <c r="O98" s="177">
        <v>2.84</v>
      </c>
      <c r="P98" s="177"/>
      <c r="Q98" s="177">
        <v>3.7261000000000002</v>
      </c>
      <c r="R98" s="177">
        <v>2.9436</v>
      </c>
      <c r="T98" s="106"/>
      <c r="U98" s="107"/>
      <c r="V98" s="107"/>
      <c r="W98" s="107"/>
      <c r="X98" s="107"/>
      <c r="Y98" s="107"/>
      <c r="Z98" s="107"/>
      <c r="AA98" s="107"/>
      <c r="AB98" s="107"/>
      <c r="AC98" s="107"/>
      <c r="AD98" s="107"/>
      <c r="AE98" s="107"/>
      <c r="AF98" s="107"/>
      <c r="AG98" s="107"/>
      <c r="AH98" s="107"/>
    </row>
    <row r="99" spans="1:34" x14ac:dyDescent="0.3">
      <c r="A99" s="173" t="s">
        <v>1591</v>
      </c>
      <c r="B99" s="173" t="s">
        <v>1904</v>
      </c>
      <c r="C99" s="173">
        <v>150251</v>
      </c>
      <c r="D99" s="176">
        <v>44958</v>
      </c>
      <c r="E99" s="177">
        <v>14.1114</v>
      </c>
      <c r="F99" s="177">
        <v>0.23719999999999999</v>
      </c>
      <c r="G99" s="177">
        <v>8.09E-2</v>
      </c>
      <c r="H99" s="177">
        <v>0.12909999999999999</v>
      </c>
      <c r="I99" s="177">
        <v>0.34060000000000001</v>
      </c>
      <c r="J99" s="177">
        <v>0.71589999999999998</v>
      </c>
      <c r="K99" s="177">
        <v>1.8682000000000001</v>
      </c>
      <c r="L99" s="177">
        <v>3.0691000000000002</v>
      </c>
      <c r="M99" s="177">
        <v>3.7519</v>
      </c>
      <c r="N99" s="177">
        <v>4.7771999999999997</v>
      </c>
      <c r="O99" s="177">
        <v>4.6829000000000001</v>
      </c>
      <c r="P99" s="177">
        <v>5.5597000000000003</v>
      </c>
      <c r="Q99" s="177">
        <v>5.8095999999999997</v>
      </c>
      <c r="R99" s="177">
        <v>4.6833999999999998</v>
      </c>
      <c r="T99" s="106"/>
      <c r="U99" s="107"/>
      <c r="V99" s="107"/>
      <c r="W99" s="107"/>
      <c r="X99" s="107"/>
      <c r="Y99" s="107"/>
      <c r="Z99" s="107"/>
      <c r="AA99" s="107"/>
      <c r="AB99" s="107"/>
      <c r="AC99" s="107"/>
      <c r="AD99" s="107"/>
      <c r="AE99" s="107"/>
      <c r="AF99" s="107"/>
      <c r="AG99" s="107"/>
      <c r="AH99" s="107"/>
    </row>
    <row r="100" spans="1:34" x14ac:dyDescent="0.3">
      <c r="A100" s="173" t="s">
        <v>1591</v>
      </c>
      <c r="B100" s="173" t="s">
        <v>1905</v>
      </c>
      <c r="C100" s="173">
        <v>150250</v>
      </c>
      <c r="D100" s="176">
        <v>44958</v>
      </c>
      <c r="E100" s="177">
        <v>13.5944</v>
      </c>
      <c r="F100" s="177">
        <v>0.2359</v>
      </c>
      <c r="G100" s="177">
        <v>7.2099999999999997E-2</v>
      </c>
      <c r="H100" s="177">
        <v>0.1178</v>
      </c>
      <c r="I100" s="177">
        <v>0.31659999999999999</v>
      </c>
      <c r="J100" s="177">
        <v>0.65969999999999995</v>
      </c>
      <c r="K100" s="177">
        <v>1.7102999999999999</v>
      </c>
      <c r="L100" s="177">
        <v>2.7496999999999998</v>
      </c>
      <c r="M100" s="177">
        <v>3.2601</v>
      </c>
      <c r="N100" s="177">
        <v>4.0998999999999999</v>
      </c>
      <c r="O100" s="177">
        <v>4.0107999999999997</v>
      </c>
      <c r="P100" s="177">
        <v>4.9078999999999997</v>
      </c>
      <c r="Q100" s="177">
        <v>5.1639999999999997</v>
      </c>
      <c r="R100" s="177">
        <v>3.9950000000000001</v>
      </c>
      <c r="T100" s="106"/>
      <c r="U100" s="107"/>
      <c r="V100" s="107"/>
      <c r="W100" s="107"/>
      <c r="X100" s="107"/>
      <c r="Y100" s="107"/>
      <c r="Z100" s="107"/>
      <c r="AA100" s="107"/>
      <c r="AB100" s="107"/>
      <c r="AC100" s="107"/>
      <c r="AD100" s="107"/>
      <c r="AE100" s="107"/>
      <c r="AF100" s="107"/>
      <c r="AG100" s="107"/>
      <c r="AH100" s="107"/>
    </row>
    <row r="101" spans="1:34" x14ac:dyDescent="0.3">
      <c r="A101" s="173" t="s">
        <v>1591</v>
      </c>
      <c r="B101" s="173" t="s">
        <v>1549</v>
      </c>
      <c r="C101" s="173">
        <v>142283</v>
      </c>
      <c r="D101" s="176">
        <v>44958</v>
      </c>
      <c r="E101" s="177">
        <v>13.04</v>
      </c>
      <c r="F101" s="177">
        <v>0.246</v>
      </c>
      <c r="G101" s="177">
        <v>0.1767</v>
      </c>
      <c r="H101" s="177">
        <v>0.1767</v>
      </c>
      <c r="I101" s="177">
        <v>0.40810000000000002</v>
      </c>
      <c r="J101" s="177">
        <v>0.76500000000000001</v>
      </c>
      <c r="K101" s="177">
        <v>1.9944999999999999</v>
      </c>
      <c r="L101" s="177">
        <v>3.3361999999999998</v>
      </c>
      <c r="M101" s="177">
        <v>4.1449999999999996</v>
      </c>
      <c r="N101" s="177">
        <v>5.0934999999999997</v>
      </c>
      <c r="O101" s="177">
        <v>4.4882999999999997</v>
      </c>
      <c r="P101" s="177">
        <v>5.3964999999999996</v>
      </c>
      <c r="Q101" s="177">
        <v>5.4276999999999997</v>
      </c>
      <c r="R101" s="177">
        <v>4.7111999999999998</v>
      </c>
      <c r="T101" s="106"/>
      <c r="U101" s="107"/>
      <c r="V101" s="107"/>
      <c r="W101" s="107"/>
      <c r="X101" s="107"/>
      <c r="Y101" s="107"/>
      <c r="Z101" s="107"/>
      <c r="AA101" s="107"/>
      <c r="AB101" s="107"/>
      <c r="AC101" s="107"/>
      <c r="AD101" s="107"/>
      <c r="AE101" s="107"/>
      <c r="AF101" s="107"/>
      <c r="AG101" s="107"/>
      <c r="AH101" s="107"/>
    </row>
    <row r="102" spans="1:34" x14ac:dyDescent="0.3">
      <c r="A102" s="173" t="s">
        <v>1591</v>
      </c>
      <c r="B102" s="173" t="s">
        <v>1571</v>
      </c>
      <c r="C102" s="173">
        <v>142282</v>
      </c>
      <c r="D102" s="176">
        <v>44958</v>
      </c>
      <c r="E102" s="177">
        <v>12.653</v>
      </c>
      <c r="F102" s="177">
        <v>0.24560000000000001</v>
      </c>
      <c r="G102" s="177">
        <v>0.16619999999999999</v>
      </c>
      <c r="H102" s="177">
        <v>0.16619999999999999</v>
      </c>
      <c r="I102" s="177">
        <v>0.38080000000000003</v>
      </c>
      <c r="J102" s="177">
        <v>0.70840000000000003</v>
      </c>
      <c r="K102" s="177">
        <v>1.835</v>
      </c>
      <c r="L102" s="177">
        <v>3.0207000000000002</v>
      </c>
      <c r="M102" s="177">
        <v>3.6705999999999999</v>
      </c>
      <c r="N102" s="177">
        <v>4.4752999999999998</v>
      </c>
      <c r="O102" s="177">
        <v>3.8742999999999999</v>
      </c>
      <c r="P102" s="177">
        <v>4.7657999999999996</v>
      </c>
      <c r="Q102" s="177">
        <v>4.7972000000000001</v>
      </c>
      <c r="R102" s="177">
        <v>4.0952999999999999</v>
      </c>
      <c r="T102" s="106"/>
      <c r="U102" s="107"/>
      <c r="V102" s="107"/>
      <c r="W102" s="107"/>
      <c r="X102" s="107"/>
      <c r="Y102" s="107"/>
      <c r="Z102" s="107"/>
      <c r="AA102" s="107"/>
      <c r="AB102" s="107"/>
      <c r="AC102" s="107"/>
      <c r="AD102" s="107"/>
      <c r="AE102" s="107"/>
      <c r="AF102" s="107"/>
      <c r="AG102" s="107"/>
      <c r="AH102" s="107"/>
    </row>
    <row r="103" spans="1:34" x14ac:dyDescent="0.3">
      <c r="A103" s="173" t="s">
        <v>1591</v>
      </c>
      <c r="B103" s="173" t="s">
        <v>1550</v>
      </c>
      <c r="C103" s="173">
        <v>130206</v>
      </c>
      <c r="D103" s="176">
        <v>44958</v>
      </c>
      <c r="E103" s="177">
        <v>17.259399999999999</v>
      </c>
      <c r="F103" s="177">
        <v>0.26779999999999998</v>
      </c>
      <c r="G103" s="177">
        <v>0.11020000000000001</v>
      </c>
      <c r="H103" s="177">
        <v>0.13980000000000001</v>
      </c>
      <c r="I103" s="177">
        <v>0.36109999999999998</v>
      </c>
      <c r="J103" s="177">
        <v>0.73129999999999995</v>
      </c>
      <c r="K103" s="177">
        <v>1.9673</v>
      </c>
      <c r="L103" s="177">
        <v>3.3157000000000001</v>
      </c>
      <c r="M103" s="177">
        <v>4.2083000000000004</v>
      </c>
      <c r="N103" s="177">
        <v>5.4234</v>
      </c>
      <c r="O103" s="177">
        <v>5.0076000000000001</v>
      </c>
      <c r="P103" s="177">
        <v>5.7290000000000001</v>
      </c>
      <c r="Q103" s="177">
        <v>6.5476000000000001</v>
      </c>
      <c r="R103" s="177">
        <v>5.1410999999999998</v>
      </c>
      <c r="T103" s="106"/>
      <c r="U103" s="107"/>
      <c r="V103" s="107"/>
      <c r="W103" s="107"/>
      <c r="X103" s="107"/>
      <c r="Y103" s="107"/>
      <c r="Z103" s="107"/>
      <c r="AA103" s="107"/>
      <c r="AB103" s="107"/>
      <c r="AC103" s="107"/>
      <c r="AD103" s="107"/>
      <c r="AE103" s="107"/>
      <c r="AF103" s="107"/>
      <c r="AG103" s="107"/>
      <c r="AH103" s="107"/>
    </row>
    <row r="104" spans="1:34" x14ac:dyDescent="0.3">
      <c r="A104" s="173" t="s">
        <v>1591</v>
      </c>
      <c r="B104" s="173" t="s">
        <v>1572</v>
      </c>
      <c r="C104" s="173">
        <v>130205</v>
      </c>
      <c r="D104" s="176">
        <v>44958</v>
      </c>
      <c r="E104" s="177">
        <v>16.353400000000001</v>
      </c>
      <c r="F104" s="177">
        <v>0.26550000000000001</v>
      </c>
      <c r="G104" s="177">
        <v>9.98E-2</v>
      </c>
      <c r="H104" s="177">
        <v>0.1255</v>
      </c>
      <c r="I104" s="177">
        <v>0.33310000000000001</v>
      </c>
      <c r="J104" s="177">
        <v>0.66669999999999996</v>
      </c>
      <c r="K104" s="177">
        <v>1.7863</v>
      </c>
      <c r="L104" s="177">
        <v>2.948</v>
      </c>
      <c r="M104" s="177">
        <v>3.6455000000000002</v>
      </c>
      <c r="N104" s="177">
        <v>4.6738</v>
      </c>
      <c r="O104" s="177">
        <v>4.2535999999999996</v>
      </c>
      <c r="P104" s="177">
        <v>4.9875999999999996</v>
      </c>
      <c r="Q104" s="177">
        <v>5.8819999999999997</v>
      </c>
      <c r="R104" s="177">
        <v>4.3878000000000004</v>
      </c>
      <c r="T104" s="106"/>
      <c r="U104" s="107"/>
      <c r="V104" s="107"/>
      <c r="W104" s="107"/>
      <c r="X104" s="107"/>
      <c r="Y104" s="107"/>
      <c r="Z104" s="107"/>
      <c r="AA104" s="107"/>
      <c r="AB104" s="107"/>
      <c r="AC104" s="107"/>
      <c r="AD104" s="107"/>
      <c r="AE104" s="107"/>
      <c r="AF104" s="107"/>
      <c r="AG104" s="107"/>
      <c r="AH104" s="107"/>
    </row>
    <row r="105" spans="1:34" x14ac:dyDescent="0.3">
      <c r="A105" s="173" t="s">
        <v>1591</v>
      </c>
      <c r="B105" s="173" t="s">
        <v>1663</v>
      </c>
      <c r="C105" s="173">
        <v>118931</v>
      </c>
      <c r="D105" s="176">
        <v>44958</v>
      </c>
      <c r="E105" s="177">
        <v>26.638999999999999</v>
      </c>
      <c r="F105" s="177">
        <v>0.27479999999999999</v>
      </c>
      <c r="G105" s="177">
        <v>0.16539999999999999</v>
      </c>
      <c r="H105" s="177">
        <v>0.15790000000000001</v>
      </c>
      <c r="I105" s="177">
        <v>0.36919999999999997</v>
      </c>
      <c r="J105" s="177">
        <v>0.75649999999999995</v>
      </c>
      <c r="K105" s="177">
        <v>1.9167000000000001</v>
      </c>
      <c r="L105" s="177">
        <v>3.2359</v>
      </c>
      <c r="M105" s="177">
        <v>4.0993000000000004</v>
      </c>
      <c r="N105" s="177">
        <v>5.1055000000000001</v>
      </c>
      <c r="O105" s="177">
        <v>4.4450000000000003</v>
      </c>
      <c r="P105" s="177">
        <v>5.1947000000000001</v>
      </c>
      <c r="Q105" s="177">
        <v>6.3502999999999998</v>
      </c>
      <c r="R105" s="177">
        <v>4.7690999999999999</v>
      </c>
      <c r="T105" s="106"/>
      <c r="U105" s="107"/>
      <c r="V105" s="107"/>
      <c r="W105" s="107"/>
      <c r="X105" s="107"/>
      <c r="Y105" s="107"/>
      <c r="Z105" s="107"/>
      <c r="AA105" s="107"/>
      <c r="AB105" s="107"/>
      <c r="AC105" s="107"/>
      <c r="AD105" s="107"/>
      <c r="AE105" s="107"/>
      <c r="AF105" s="107"/>
      <c r="AG105" s="107"/>
      <c r="AH105" s="107"/>
    </row>
    <row r="106" spans="1:34" x14ac:dyDescent="0.3">
      <c r="A106" s="173" t="s">
        <v>1591</v>
      </c>
      <c r="B106" s="173" t="s">
        <v>1573</v>
      </c>
      <c r="C106" s="173">
        <v>106793</v>
      </c>
      <c r="D106" s="176">
        <v>44958</v>
      </c>
      <c r="E106" s="177">
        <v>25.853000000000002</v>
      </c>
      <c r="F106" s="177">
        <v>0.27150000000000002</v>
      </c>
      <c r="G106" s="177">
        <v>0.1588</v>
      </c>
      <c r="H106" s="177">
        <v>0.1472</v>
      </c>
      <c r="I106" s="177">
        <v>0.3493</v>
      </c>
      <c r="J106" s="177">
        <v>0.70899999999999996</v>
      </c>
      <c r="K106" s="177">
        <v>1.7835000000000001</v>
      </c>
      <c r="L106" s="177">
        <v>2.9630999999999998</v>
      </c>
      <c r="M106" s="177">
        <v>3.6774</v>
      </c>
      <c r="N106" s="177">
        <v>4.5410000000000004</v>
      </c>
      <c r="O106" s="177">
        <v>3.8742000000000001</v>
      </c>
      <c r="P106" s="177">
        <v>4.6417999999999999</v>
      </c>
      <c r="Q106" s="177">
        <v>6.4101999999999997</v>
      </c>
      <c r="R106" s="177">
        <v>4.1997</v>
      </c>
      <c r="T106" s="106"/>
      <c r="U106" s="107"/>
      <c r="V106" s="107"/>
      <c r="W106" s="107"/>
      <c r="X106" s="107"/>
      <c r="Y106" s="107"/>
      <c r="Z106" s="107"/>
      <c r="AA106" s="107"/>
      <c r="AB106" s="107"/>
      <c r="AC106" s="107"/>
      <c r="AD106" s="107"/>
      <c r="AE106" s="107"/>
      <c r="AF106" s="107"/>
      <c r="AG106" s="107"/>
      <c r="AH106" s="107"/>
    </row>
    <row r="107" spans="1:34" x14ac:dyDescent="0.3">
      <c r="A107" s="173" t="s">
        <v>1591</v>
      </c>
      <c r="B107" s="173" t="s">
        <v>1551</v>
      </c>
      <c r="C107" s="173">
        <v>129052</v>
      </c>
      <c r="D107" s="176">
        <v>44958</v>
      </c>
      <c r="E107" s="177">
        <v>16.806000000000001</v>
      </c>
      <c r="F107" s="177">
        <v>0.27450000000000002</v>
      </c>
      <c r="G107" s="177">
        <v>0.16689999999999999</v>
      </c>
      <c r="H107" s="177">
        <v>0.16089999999999999</v>
      </c>
      <c r="I107" s="177">
        <v>0.37030000000000002</v>
      </c>
      <c r="J107" s="177">
        <v>0.75539999999999996</v>
      </c>
      <c r="K107" s="177">
        <v>1.9162999999999999</v>
      </c>
      <c r="L107" s="177">
        <v>3.2372999999999998</v>
      </c>
      <c r="M107" s="177">
        <v>4.1006</v>
      </c>
      <c r="N107" s="177">
        <v>5.1097999999999999</v>
      </c>
      <c r="O107" s="177">
        <v>4.4444999999999997</v>
      </c>
      <c r="P107" s="177">
        <v>5.1974999999999998</v>
      </c>
      <c r="Q107" s="177">
        <v>6.0439999999999996</v>
      </c>
      <c r="R107" s="177">
        <v>4.7683999999999997</v>
      </c>
      <c r="T107" s="106"/>
      <c r="U107" s="107"/>
      <c r="V107" s="107"/>
      <c r="W107" s="107"/>
      <c r="X107" s="107"/>
      <c r="Y107" s="107"/>
      <c r="Z107" s="107"/>
      <c r="AA107" s="107"/>
      <c r="AB107" s="107"/>
      <c r="AC107" s="107"/>
      <c r="AD107" s="107"/>
      <c r="AE107" s="107"/>
      <c r="AF107" s="107"/>
      <c r="AG107" s="107"/>
      <c r="AH107" s="107"/>
    </row>
    <row r="108" spans="1:34" x14ac:dyDescent="0.3">
      <c r="A108" s="173" t="s">
        <v>1591</v>
      </c>
      <c r="B108" s="173" t="s">
        <v>2011</v>
      </c>
      <c r="C108" s="173">
        <v>151138</v>
      </c>
      <c r="D108" s="176">
        <v>44958</v>
      </c>
      <c r="E108" s="177">
        <v>16.9541</v>
      </c>
      <c r="F108" s="177">
        <v>0.24890000000000001</v>
      </c>
      <c r="G108" s="177">
        <v>0.11509999999999999</v>
      </c>
      <c r="H108" s="177">
        <v>0.16250000000000001</v>
      </c>
      <c r="I108" s="177">
        <v>0.35460000000000003</v>
      </c>
      <c r="J108" s="177">
        <v>0.72899999999999998</v>
      </c>
      <c r="K108" s="177">
        <v>1.857</v>
      </c>
      <c r="L108" s="177">
        <v>3.1585000000000001</v>
      </c>
      <c r="M108" s="177">
        <v>3.9045000000000001</v>
      </c>
      <c r="N108" s="177">
        <v>4.9530000000000003</v>
      </c>
      <c r="O108" s="177">
        <v>4.7782999999999998</v>
      </c>
      <c r="P108" s="177">
        <v>5.4972000000000003</v>
      </c>
      <c r="Q108" s="177">
        <v>6.3331</v>
      </c>
      <c r="R108" s="177">
        <v>4.7850999999999999</v>
      </c>
      <c r="T108" s="106"/>
      <c r="U108" s="107"/>
      <c r="V108" s="107"/>
      <c r="W108" s="107"/>
      <c r="X108" s="107"/>
      <c r="Y108" s="107"/>
      <c r="Z108" s="107"/>
      <c r="AA108" s="107"/>
      <c r="AB108" s="107"/>
      <c r="AC108" s="107"/>
      <c r="AD108" s="107"/>
      <c r="AE108" s="107"/>
      <c r="AF108" s="107"/>
      <c r="AG108" s="107"/>
      <c r="AH108" s="107"/>
    </row>
    <row r="109" spans="1:34" x14ac:dyDescent="0.3">
      <c r="A109" s="173" t="s">
        <v>1591</v>
      </c>
      <c r="B109" s="173" t="s">
        <v>2012</v>
      </c>
      <c r="C109" s="173">
        <v>151134</v>
      </c>
      <c r="D109" s="176">
        <v>44958</v>
      </c>
      <c r="E109" s="177">
        <v>16.093800000000002</v>
      </c>
      <c r="F109" s="177">
        <v>0.2467</v>
      </c>
      <c r="G109" s="177">
        <v>0.1057</v>
      </c>
      <c r="H109" s="177">
        <v>0.14929999999999999</v>
      </c>
      <c r="I109" s="177">
        <v>0.32850000000000001</v>
      </c>
      <c r="J109" s="177">
        <v>0.66800000000000004</v>
      </c>
      <c r="K109" s="177">
        <v>1.6857</v>
      </c>
      <c r="L109" s="177">
        <v>2.8094999999999999</v>
      </c>
      <c r="M109" s="177">
        <v>3.3708</v>
      </c>
      <c r="N109" s="177">
        <v>4.2480000000000002</v>
      </c>
      <c r="O109" s="177">
        <v>4.1193999999999997</v>
      </c>
      <c r="P109" s="177">
        <v>4.8593999999999999</v>
      </c>
      <c r="Q109" s="177">
        <v>5.6909000000000001</v>
      </c>
      <c r="R109" s="177">
        <v>4.0827</v>
      </c>
      <c r="T109" s="106"/>
      <c r="U109" s="107"/>
      <c r="V109" s="107"/>
      <c r="W109" s="107"/>
      <c r="X109" s="107"/>
      <c r="Y109" s="107"/>
      <c r="Z109" s="107"/>
      <c r="AA109" s="107"/>
      <c r="AB109" s="107"/>
      <c r="AC109" s="107"/>
      <c r="AD109" s="107"/>
      <c r="AE109" s="107"/>
      <c r="AF109" s="107"/>
      <c r="AG109" s="107"/>
      <c r="AH109" s="107"/>
    </row>
    <row r="110" spans="1:34" x14ac:dyDescent="0.3">
      <c r="A110" s="173" t="s">
        <v>1591</v>
      </c>
      <c r="B110" s="173" t="s">
        <v>1574</v>
      </c>
      <c r="C110" s="173">
        <v>104683</v>
      </c>
      <c r="D110" s="176">
        <v>44958</v>
      </c>
      <c r="E110" s="177">
        <v>28.9498</v>
      </c>
      <c r="F110" s="177">
        <v>0.26700000000000002</v>
      </c>
      <c r="G110" s="177">
        <v>0.12</v>
      </c>
      <c r="H110" s="177">
        <v>0.12620000000000001</v>
      </c>
      <c r="I110" s="177">
        <v>0.30909999999999999</v>
      </c>
      <c r="J110" s="177">
        <v>0.64100000000000001</v>
      </c>
      <c r="K110" s="177">
        <v>1.7210000000000001</v>
      </c>
      <c r="L110" s="177">
        <v>2.9436</v>
      </c>
      <c r="M110" s="177">
        <v>3.6413000000000002</v>
      </c>
      <c r="N110" s="177">
        <v>4.4980000000000002</v>
      </c>
      <c r="O110" s="177">
        <v>4.1322000000000001</v>
      </c>
      <c r="P110" s="177">
        <v>4.8897000000000004</v>
      </c>
      <c r="Q110" s="177">
        <v>6.8246000000000002</v>
      </c>
      <c r="R110" s="177">
        <v>4.3129</v>
      </c>
      <c r="T110" s="106"/>
      <c r="U110" s="107"/>
      <c r="V110" s="107"/>
      <c r="W110" s="107"/>
      <c r="X110" s="107"/>
      <c r="Y110" s="107"/>
      <c r="Z110" s="107"/>
      <c r="AA110" s="107"/>
      <c r="AB110" s="107"/>
      <c r="AC110" s="107"/>
      <c r="AD110" s="107"/>
      <c r="AE110" s="107"/>
      <c r="AF110" s="107"/>
      <c r="AG110" s="107"/>
      <c r="AH110" s="107"/>
    </row>
    <row r="111" spans="1:34" x14ac:dyDescent="0.3">
      <c r="A111" s="173" t="s">
        <v>1591</v>
      </c>
      <c r="B111" s="173" t="s">
        <v>1552</v>
      </c>
      <c r="C111" s="173">
        <v>120364</v>
      </c>
      <c r="D111" s="176">
        <v>44958</v>
      </c>
      <c r="E111" s="177">
        <v>30.613700000000001</v>
      </c>
      <c r="F111" s="177">
        <v>0.26889999999999997</v>
      </c>
      <c r="G111" s="177">
        <v>0.1285</v>
      </c>
      <c r="H111" s="177">
        <v>0.13769999999999999</v>
      </c>
      <c r="I111" s="177">
        <v>0.33229999999999998</v>
      </c>
      <c r="J111" s="177">
        <v>0.69569999999999999</v>
      </c>
      <c r="K111" s="177">
        <v>1.8704000000000001</v>
      </c>
      <c r="L111" s="177">
        <v>3.2429000000000001</v>
      </c>
      <c r="M111" s="177">
        <v>4.0952999999999999</v>
      </c>
      <c r="N111" s="177">
        <v>5.0983999999999998</v>
      </c>
      <c r="O111" s="177">
        <v>4.6981000000000002</v>
      </c>
      <c r="P111" s="177">
        <v>5.4802999999999997</v>
      </c>
      <c r="Q111" s="177">
        <v>6.8601999999999999</v>
      </c>
      <c r="R111" s="177">
        <v>4.8917000000000002</v>
      </c>
      <c r="T111" s="106"/>
      <c r="U111" s="107"/>
      <c r="V111" s="107"/>
      <c r="W111" s="107"/>
      <c r="X111" s="107"/>
      <c r="Y111" s="107"/>
      <c r="Z111" s="107"/>
      <c r="AA111" s="107"/>
      <c r="AB111" s="107"/>
      <c r="AC111" s="107"/>
      <c r="AD111" s="107"/>
      <c r="AE111" s="107"/>
      <c r="AF111" s="107"/>
      <c r="AG111" s="107"/>
      <c r="AH111" s="107"/>
    </row>
    <row r="112" spans="1:34" x14ac:dyDescent="0.3">
      <c r="A112" s="173" t="s">
        <v>1591</v>
      </c>
      <c r="B112" s="173" t="s">
        <v>1553</v>
      </c>
      <c r="C112" s="173">
        <v>118474</v>
      </c>
      <c r="D112" s="176">
        <v>44958</v>
      </c>
      <c r="E112" s="177">
        <v>29.1737</v>
      </c>
      <c r="F112" s="177">
        <v>0.28320000000000001</v>
      </c>
      <c r="G112" s="177">
        <v>0.13039999999999999</v>
      </c>
      <c r="H112" s="177">
        <v>0.14660000000000001</v>
      </c>
      <c r="I112" s="177">
        <v>0.36259999999999998</v>
      </c>
      <c r="J112" s="177">
        <v>0.72119999999999995</v>
      </c>
      <c r="K112" s="177">
        <v>1.9475</v>
      </c>
      <c r="L112" s="177">
        <v>3.2715999999999998</v>
      </c>
      <c r="M112" s="177">
        <v>4.1193</v>
      </c>
      <c r="N112" s="177">
        <v>5.1623000000000001</v>
      </c>
      <c r="O112" s="177">
        <v>4.5903999999999998</v>
      </c>
      <c r="P112" s="177">
        <v>5.5039999999999996</v>
      </c>
      <c r="Q112" s="177">
        <v>6.7431999999999999</v>
      </c>
      <c r="R112" s="177">
        <v>4.8395000000000001</v>
      </c>
      <c r="T112" s="106"/>
      <c r="U112" s="107"/>
      <c r="V112" s="107"/>
      <c r="W112" s="107"/>
      <c r="X112" s="107"/>
      <c r="Y112" s="107"/>
      <c r="Z112" s="107"/>
      <c r="AA112" s="107"/>
      <c r="AB112" s="107"/>
      <c r="AC112" s="107"/>
      <c r="AD112" s="107"/>
      <c r="AE112" s="107"/>
      <c r="AF112" s="107"/>
      <c r="AG112" s="107"/>
      <c r="AH112" s="107"/>
    </row>
    <row r="113" spans="1:34" x14ac:dyDescent="0.3">
      <c r="A113" s="173" t="s">
        <v>1591</v>
      </c>
      <c r="B113" s="173" t="s">
        <v>1575</v>
      </c>
      <c r="C113" s="173">
        <v>108845</v>
      </c>
      <c r="D113" s="176">
        <v>44958</v>
      </c>
      <c r="E113" s="177">
        <v>27.4221</v>
      </c>
      <c r="F113" s="177">
        <v>0.28160000000000002</v>
      </c>
      <c r="G113" s="177">
        <v>0.1212</v>
      </c>
      <c r="H113" s="177">
        <v>0.1333</v>
      </c>
      <c r="I113" s="177">
        <v>0.33629999999999999</v>
      </c>
      <c r="J113" s="177">
        <v>0.65890000000000004</v>
      </c>
      <c r="K113" s="177">
        <v>1.7714000000000001</v>
      </c>
      <c r="L113" s="177">
        <v>2.9152999999999998</v>
      </c>
      <c r="M113" s="177">
        <v>3.5758000000000001</v>
      </c>
      <c r="N113" s="177">
        <v>4.4325000000000001</v>
      </c>
      <c r="O113" s="177">
        <v>3.8483999999999998</v>
      </c>
      <c r="P113" s="177">
        <v>4.7609000000000004</v>
      </c>
      <c r="Q113" s="177">
        <v>6.4553000000000003</v>
      </c>
      <c r="R113" s="177">
        <v>4.1246999999999998</v>
      </c>
      <c r="T113" s="106"/>
      <c r="U113" s="107"/>
      <c r="V113" s="107"/>
      <c r="W113" s="107"/>
      <c r="X113" s="107"/>
      <c r="Y113" s="107"/>
      <c r="Z113" s="107"/>
      <c r="AA113" s="107"/>
      <c r="AB113" s="107"/>
      <c r="AC113" s="107"/>
      <c r="AD113" s="107"/>
      <c r="AE113" s="107"/>
      <c r="AF113" s="107"/>
      <c r="AG113" s="107"/>
      <c r="AH113" s="107"/>
    </row>
    <row r="114" spans="1:34" x14ac:dyDescent="0.3">
      <c r="A114" s="173" t="s">
        <v>1591</v>
      </c>
      <c r="B114" s="173" t="s">
        <v>1554</v>
      </c>
      <c r="C114" s="173">
        <v>133181</v>
      </c>
      <c r="D114" s="176">
        <v>44958</v>
      </c>
      <c r="E114" s="177">
        <v>15.7478</v>
      </c>
      <c r="F114" s="177">
        <v>0.2495</v>
      </c>
      <c r="G114" s="177">
        <v>0.1125</v>
      </c>
      <c r="H114" s="177">
        <v>0.12839999999999999</v>
      </c>
      <c r="I114" s="177">
        <v>0.28789999999999999</v>
      </c>
      <c r="J114" s="177">
        <v>0.57540000000000002</v>
      </c>
      <c r="K114" s="177">
        <v>1.5817000000000001</v>
      </c>
      <c r="L114" s="177">
        <v>2.5874999999999999</v>
      </c>
      <c r="M114" s="177">
        <v>3.1006999999999998</v>
      </c>
      <c r="N114" s="177">
        <v>3.7383999999999999</v>
      </c>
      <c r="O114" s="177">
        <v>3.4035000000000002</v>
      </c>
      <c r="P114" s="177">
        <v>4.5437000000000003</v>
      </c>
      <c r="Q114" s="177">
        <v>5.7474999999999996</v>
      </c>
      <c r="R114" s="177">
        <v>3.5939000000000001</v>
      </c>
      <c r="T114" s="106"/>
      <c r="U114" s="107"/>
      <c r="V114" s="107"/>
      <c r="W114" s="107"/>
      <c r="X114" s="107"/>
      <c r="Y114" s="107"/>
      <c r="Z114" s="107"/>
      <c r="AA114" s="107"/>
      <c r="AB114" s="107"/>
      <c r="AC114" s="107"/>
      <c r="AD114" s="107"/>
      <c r="AE114" s="107"/>
      <c r="AF114" s="107"/>
      <c r="AG114" s="107"/>
      <c r="AH114" s="107"/>
    </row>
    <row r="115" spans="1:34" x14ac:dyDescent="0.3">
      <c r="A115" s="173" t="s">
        <v>1591</v>
      </c>
      <c r="B115" s="173" t="s">
        <v>1576</v>
      </c>
      <c r="C115" s="173">
        <v>133184</v>
      </c>
      <c r="D115" s="176">
        <v>44958</v>
      </c>
      <c r="E115" s="177">
        <v>14.977499999999999</v>
      </c>
      <c r="F115" s="177">
        <v>0.24759999999999999</v>
      </c>
      <c r="G115" s="177">
        <v>0.1043</v>
      </c>
      <c r="H115" s="177">
        <v>0.1163</v>
      </c>
      <c r="I115" s="177">
        <v>0.26379999999999998</v>
      </c>
      <c r="J115" s="177">
        <v>0.5181</v>
      </c>
      <c r="K115" s="177">
        <v>1.4207000000000001</v>
      </c>
      <c r="L115" s="177">
        <v>2.2522000000000002</v>
      </c>
      <c r="M115" s="177">
        <v>2.5785999999999998</v>
      </c>
      <c r="N115" s="177">
        <v>3.0415000000000001</v>
      </c>
      <c r="O115" s="177">
        <v>2.6938</v>
      </c>
      <c r="P115" s="177">
        <v>3.9030999999999998</v>
      </c>
      <c r="Q115" s="177">
        <v>5.0968999999999998</v>
      </c>
      <c r="R115" s="177">
        <v>2.8847</v>
      </c>
      <c r="T115" s="106"/>
      <c r="U115" s="107"/>
      <c r="V115" s="107"/>
      <c r="W115" s="107"/>
      <c r="X115" s="107"/>
      <c r="Y115" s="107"/>
      <c r="Z115" s="107"/>
      <c r="AA115" s="107"/>
      <c r="AB115" s="107"/>
      <c r="AC115" s="107"/>
      <c r="AD115" s="107"/>
      <c r="AE115" s="107"/>
      <c r="AF115" s="107"/>
      <c r="AG115" s="107"/>
      <c r="AH115" s="107"/>
    </row>
    <row r="116" spans="1:34" x14ac:dyDescent="0.3">
      <c r="A116" s="173" t="s">
        <v>1591</v>
      </c>
      <c r="B116" s="173" t="s">
        <v>1577</v>
      </c>
      <c r="C116" s="173">
        <v>105603</v>
      </c>
      <c r="D116" s="176">
        <v>44958</v>
      </c>
      <c r="E116" s="177">
        <v>26.900700000000001</v>
      </c>
      <c r="F116" s="177">
        <v>0.2777</v>
      </c>
      <c r="G116" s="177">
        <v>0.15</v>
      </c>
      <c r="H116" s="177">
        <v>0.15790000000000001</v>
      </c>
      <c r="I116" s="177">
        <v>0.37759999999999999</v>
      </c>
      <c r="J116" s="177">
        <v>0.70979999999999999</v>
      </c>
      <c r="K116" s="177">
        <v>1.9128000000000001</v>
      </c>
      <c r="L116" s="177">
        <v>3.3069000000000002</v>
      </c>
      <c r="M116" s="177">
        <v>4.1795</v>
      </c>
      <c r="N116" s="177">
        <v>5.3677000000000001</v>
      </c>
      <c r="O116" s="177">
        <v>4.3479000000000001</v>
      </c>
      <c r="P116" s="177">
        <v>4.9397000000000002</v>
      </c>
      <c r="Q116" s="177">
        <v>6.4760999999999997</v>
      </c>
      <c r="R116" s="177">
        <v>4.6510999999999996</v>
      </c>
      <c r="T116" s="106"/>
      <c r="U116" s="107"/>
      <c r="V116" s="107"/>
      <c r="W116" s="107"/>
      <c r="X116" s="107"/>
      <c r="Y116" s="107"/>
      <c r="Z116" s="107"/>
      <c r="AA116" s="107"/>
      <c r="AB116" s="107"/>
      <c r="AC116" s="107"/>
      <c r="AD116" s="107"/>
      <c r="AE116" s="107"/>
      <c r="AF116" s="107"/>
      <c r="AG116" s="107"/>
      <c r="AH116" s="107"/>
    </row>
    <row r="117" spans="1:34" x14ac:dyDescent="0.3">
      <c r="A117" s="173" t="s">
        <v>1591</v>
      </c>
      <c r="B117" s="173" t="s">
        <v>1555</v>
      </c>
      <c r="C117" s="173">
        <v>120401</v>
      </c>
      <c r="D117" s="176">
        <v>44958</v>
      </c>
      <c r="E117" s="177">
        <v>28.6252</v>
      </c>
      <c r="F117" s="177">
        <v>0.2792</v>
      </c>
      <c r="G117" s="177">
        <v>0.15890000000000001</v>
      </c>
      <c r="H117" s="177">
        <v>0.1704</v>
      </c>
      <c r="I117" s="177">
        <v>0.40339999999999998</v>
      </c>
      <c r="J117" s="177">
        <v>0.77059999999999995</v>
      </c>
      <c r="K117" s="177">
        <v>2.0848</v>
      </c>
      <c r="L117" s="177">
        <v>3.657</v>
      </c>
      <c r="M117" s="177">
        <v>4.7187999999999999</v>
      </c>
      <c r="N117" s="177">
        <v>6.0876000000000001</v>
      </c>
      <c r="O117" s="177">
        <v>5.0555000000000003</v>
      </c>
      <c r="P117" s="177">
        <v>5.6197999999999997</v>
      </c>
      <c r="Q117" s="177">
        <v>6.7253999999999996</v>
      </c>
      <c r="R117" s="177">
        <v>5.3444000000000003</v>
      </c>
      <c r="T117" s="106"/>
      <c r="U117" s="107"/>
      <c r="V117" s="107"/>
      <c r="W117" s="107"/>
      <c r="X117" s="107"/>
      <c r="Y117" s="107"/>
      <c r="Z117" s="107"/>
      <c r="AA117" s="107"/>
      <c r="AB117" s="107"/>
      <c r="AC117" s="107"/>
      <c r="AD117" s="107"/>
      <c r="AE117" s="107"/>
      <c r="AF117" s="107"/>
      <c r="AG117" s="107"/>
      <c r="AH117" s="107"/>
    </row>
    <row r="118" spans="1:34" x14ac:dyDescent="0.3">
      <c r="A118" s="173" t="s">
        <v>1591</v>
      </c>
      <c r="B118" s="173" t="s">
        <v>1556</v>
      </c>
      <c r="C118" s="173">
        <v>147617</v>
      </c>
      <c r="D118" s="176">
        <v>44958</v>
      </c>
      <c r="E118" s="177">
        <v>11.3088</v>
      </c>
      <c r="F118" s="177">
        <v>0.24199999999999999</v>
      </c>
      <c r="G118" s="177">
        <v>0.15140000000000001</v>
      </c>
      <c r="H118" s="177">
        <v>0.12039999999999999</v>
      </c>
      <c r="I118" s="177">
        <v>0.27310000000000001</v>
      </c>
      <c r="J118" s="177">
        <v>0.51819999999999999</v>
      </c>
      <c r="K118" s="177">
        <v>1.2462</v>
      </c>
      <c r="L118" s="177">
        <v>2.1248999999999998</v>
      </c>
      <c r="M118" s="177">
        <v>2.8483999999999998</v>
      </c>
      <c r="N118" s="177">
        <v>3.4439000000000002</v>
      </c>
      <c r="O118" s="177">
        <v>3.3708999999999998</v>
      </c>
      <c r="P118" s="177"/>
      <c r="Q118" s="177">
        <v>3.6838000000000002</v>
      </c>
      <c r="R118" s="177">
        <v>3.427</v>
      </c>
      <c r="T118" s="106"/>
      <c r="U118" s="107"/>
      <c r="V118" s="107"/>
      <c r="W118" s="107"/>
      <c r="X118" s="107"/>
      <c r="Y118" s="107"/>
      <c r="Z118" s="107"/>
      <c r="AA118" s="107"/>
      <c r="AB118" s="107"/>
      <c r="AC118" s="107"/>
      <c r="AD118" s="107"/>
      <c r="AE118" s="107"/>
      <c r="AF118" s="107"/>
      <c r="AG118" s="107"/>
      <c r="AH118" s="107"/>
    </row>
    <row r="119" spans="1:34" x14ac:dyDescent="0.3">
      <c r="A119" s="173" t="s">
        <v>1591</v>
      </c>
      <c r="B119" s="173" t="s">
        <v>1578</v>
      </c>
      <c r="C119" s="173">
        <v>147618</v>
      </c>
      <c r="D119" s="176">
        <v>44958</v>
      </c>
      <c r="E119" s="177">
        <v>11.021800000000001</v>
      </c>
      <c r="F119" s="177">
        <v>0.24010000000000001</v>
      </c>
      <c r="G119" s="177">
        <v>0.14169999999999999</v>
      </c>
      <c r="H119" s="177">
        <v>0.10630000000000001</v>
      </c>
      <c r="I119" s="177">
        <v>0.2447</v>
      </c>
      <c r="J119" s="177">
        <v>0.45019999999999999</v>
      </c>
      <c r="K119" s="177">
        <v>1.0552999999999999</v>
      </c>
      <c r="L119" s="177">
        <v>1.74</v>
      </c>
      <c r="M119" s="177">
        <v>2.2515999999999998</v>
      </c>
      <c r="N119" s="177">
        <v>2.6476999999999999</v>
      </c>
      <c r="O119" s="177">
        <v>2.5922999999999998</v>
      </c>
      <c r="P119" s="177"/>
      <c r="Q119" s="177">
        <v>2.9028</v>
      </c>
      <c r="R119" s="177">
        <v>2.6435</v>
      </c>
      <c r="T119" s="106"/>
      <c r="U119" s="107"/>
      <c r="V119" s="107"/>
      <c r="W119" s="107"/>
      <c r="X119" s="107"/>
      <c r="Y119" s="107"/>
      <c r="Z119" s="107"/>
      <c r="AA119" s="107"/>
      <c r="AB119" s="107"/>
      <c r="AC119" s="107"/>
      <c r="AD119" s="107"/>
      <c r="AE119" s="107"/>
      <c r="AF119" s="107"/>
      <c r="AG119" s="107"/>
      <c r="AH119" s="107"/>
    </row>
    <row r="120" spans="1:34" x14ac:dyDescent="0.3">
      <c r="A120" s="173" t="s">
        <v>1591</v>
      </c>
      <c r="B120" s="173" t="s">
        <v>1579</v>
      </c>
      <c r="C120" s="173">
        <v>103780</v>
      </c>
      <c r="D120" s="176">
        <v>44958</v>
      </c>
      <c r="E120" s="177">
        <v>27.864100000000001</v>
      </c>
      <c r="F120" s="177">
        <v>0.29409999999999997</v>
      </c>
      <c r="G120" s="177">
        <v>0.16789999999999999</v>
      </c>
      <c r="H120" s="177">
        <v>0.14380000000000001</v>
      </c>
      <c r="I120" s="177">
        <v>0.36559999999999998</v>
      </c>
      <c r="J120" s="177">
        <v>0.70689999999999997</v>
      </c>
      <c r="K120" s="177">
        <v>1.7436</v>
      </c>
      <c r="L120" s="177">
        <v>2.8761000000000001</v>
      </c>
      <c r="M120" s="177">
        <v>3.5024000000000002</v>
      </c>
      <c r="N120" s="177">
        <v>4.3293999999999997</v>
      </c>
      <c r="O120" s="177">
        <v>3.1516000000000002</v>
      </c>
      <c r="P120" s="177">
        <v>4.0151000000000003</v>
      </c>
      <c r="Q120" s="177">
        <v>6.3861999999999997</v>
      </c>
      <c r="R120" s="177">
        <v>3.7242000000000002</v>
      </c>
      <c r="T120" s="106"/>
      <c r="U120" s="107"/>
      <c r="V120" s="107"/>
      <c r="W120" s="107"/>
      <c r="X120" s="107"/>
      <c r="Y120" s="107"/>
      <c r="Z120" s="107"/>
      <c r="AA120" s="107"/>
      <c r="AB120" s="107"/>
      <c r="AC120" s="107"/>
      <c r="AD120" s="107"/>
      <c r="AE120" s="107"/>
      <c r="AF120" s="107"/>
      <c r="AG120" s="107"/>
      <c r="AH120" s="107"/>
    </row>
    <row r="121" spans="1:34" x14ac:dyDescent="0.3">
      <c r="A121" s="173" t="s">
        <v>1591</v>
      </c>
      <c r="B121" s="173" t="s">
        <v>1557</v>
      </c>
      <c r="C121" s="173">
        <v>120482</v>
      </c>
      <c r="D121" s="176">
        <v>44958</v>
      </c>
      <c r="E121" s="177">
        <v>29.220800000000001</v>
      </c>
      <c r="F121" s="177">
        <v>0.2959</v>
      </c>
      <c r="G121" s="177">
        <v>0.17760000000000001</v>
      </c>
      <c r="H121" s="177">
        <v>0.1573</v>
      </c>
      <c r="I121" s="177">
        <v>0.39300000000000002</v>
      </c>
      <c r="J121" s="177">
        <v>0.76659999999999995</v>
      </c>
      <c r="K121" s="177">
        <v>1.9027000000000001</v>
      </c>
      <c r="L121" s="177">
        <v>3.1928000000000001</v>
      </c>
      <c r="M121" s="177">
        <v>4.0141999999999998</v>
      </c>
      <c r="N121" s="177">
        <v>4.9964000000000004</v>
      </c>
      <c r="O121" s="177">
        <v>3.6518999999999999</v>
      </c>
      <c r="P121" s="177">
        <v>4.4836</v>
      </c>
      <c r="Q121" s="177">
        <v>6.1737000000000002</v>
      </c>
      <c r="R121" s="177">
        <v>4.2713999999999999</v>
      </c>
      <c r="T121" s="106"/>
      <c r="U121" s="107"/>
      <c r="V121" s="107"/>
      <c r="W121" s="107"/>
      <c r="X121" s="107"/>
      <c r="Y121" s="107"/>
      <c r="Z121" s="107"/>
      <c r="AA121" s="107"/>
      <c r="AB121" s="107"/>
      <c r="AC121" s="107"/>
      <c r="AD121" s="107"/>
      <c r="AE121" s="107"/>
      <c r="AF121" s="107"/>
      <c r="AG121" s="107"/>
      <c r="AH121" s="107"/>
    </row>
    <row r="122" spans="1:34" x14ac:dyDescent="0.3">
      <c r="A122" s="173" t="s">
        <v>1591</v>
      </c>
      <c r="B122" s="173" t="s">
        <v>1580</v>
      </c>
      <c r="C122" s="173">
        <v>105968</v>
      </c>
      <c r="D122" s="176">
        <v>44958</v>
      </c>
      <c r="E122" s="177">
        <v>31.485700000000001</v>
      </c>
      <c r="F122" s="177">
        <v>0.28760000000000002</v>
      </c>
      <c r="G122" s="177">
        <v>9.1200000000000003E-2</v>
      </c>
      <c r="H122" s="177">
        <v>0.1164</v>
      </c>
      <c r="I122" s="177">
        <v>0.31159999999999999</v>
      </c>
      <c r="J122" s="177">
        <v>0.65469999999999995</v>
      </c>
      <c r="K122" s="177">
        <v>1.8011999999999999</v>
      </c>
      <c r="L122" s="177">
        <v>3.0167000000000002</v>
      </c>
      <c r="M122" s="177">
        <v>3.7694000000000001</v>
      </c>
      <c r="N122" s="177">
        <v>4.7961999999999998</v>
      </c>
      <c r="O122" s="177">
        <v>4.2960000000000003</v>
      </c>
      <c r="P122" s="177">
        <v>5.0369000000000002</v>
      </c>
      <c r="Q122" s="177">
        <v>6.8327</v>
      </c>
      <c r="R122" s="177">
        <v>4.5126999999999997</v>
      </c>
      <c r="T122" s="106"/>
      <c r="U122" s="107"/>
      <c r="V122" s="107"/>
      <c r="W122" s="107"/>
      <c r="X122" s="107"/>
      <c r="Y122" s="107"/>
      <c r="Z122" s="107"/>
      <c r="AA122" s="107"/>
      <c r="AB122" s="107"/>
      <c r="AC122" s="107"/>
      <c r="AD122" s="107"/>
      <c r="AE122" s="107"/>
      <c r="AF122" s="107"/>
      <c r="AG122" s="107"/>
      <c r="AH122" s="107"/>
    </row>
    <row r="123" spans="1:34" x14ac:dyDescent="0.3">
      <c r="A123" s="173" t="s">
        <v>1591</v>
      </c>
      <c r="B123" s="173" t="s">
        <v>1558</v>
      </c>
      <c r="C123" s="173">
        <v>119771</v>
      </c>
      <c r="D123" s="176">
        <v>44958</v>
      </c>
      <c r="E123" s="177">
        <v>33.170200000000001</v>
      </c>
      <c r="F123" s="177">
        <v>0.28899999999999998</v>
      </c>
      <c r="G123" s="177">
        <v>9.9000000000000005E-2</v>
      </c>
      <c r="H123" s="177">
        <v>0.12740000000000001</v>
      </c>
      <c r="I123" s="177">
        <v>0.33389999999999997</v>
      </c>
      <c r="J123" s="177">
        <v>0.70799999999999996</v>
      </c>
      <c r="K123" s="177">
        <v>1.952</v>
      </c>
      <c r="L123" s="177">
        <v>3.3220000000000001</v>
      </c>
      <c r="M123" s="177">
        <v>4.2351000000000001</v>
      </c>
      <c r="N123" s="177">
        <v>5.4123000000000001</v>
      </c>
      <c r="O123" s="177">
        <v>4.8960999999999997</v>
      </c>
      <c r="P123" s="177">
        <v>5.6052</v>
      </c>
      <c r="Q123" s="177">
        <v>6.8887</v>
      </c>
      <c r="R123" s="177">
        <v>5.1238000000000001</v>
      </c>
      <c r="T123" s="106"/>
      <c r="U123" s="107"/>
      <c r="V123" s="107"/>
      <c r="W123" s="107"/>
      <c r="X123" s="107"/>
      <c r="Y123" s="107"/>
      <c r="Z123" s="107"/>
      <c r="AA123" s="107"/>
      <c r="AB123" s="107"/>
      <c r="AC123" s="107"/>
      <c r="AD123" s="107"/>
      <c r="AE123" s="107"/>
      <c r="AF123" s="107"/>
      <c r="AG123" s="107"/>
      <c r="AH123" s="107"/>
    </row>
    <row r="124" spans="1:34" x14ac:dyDescent="0.3">
      <c r="A124" s="173" t="s">
        <v>1591</v>
      </c>
      <c r="B124" s="173" t="s">
        <v>1559</v>
      </c>
      <c r="C124" s="173">
        <v>145895</v>
      </c>
      <c r="D124" s="176">
        <v>44958</v>
      </c>
      <c r="E124" s="177">
        <v>12.115500000000001</v>
      </c>
      <c r="F124" s="177">
        <v>0.22420000000000001</v>
      </c>
      <c r="G124" s="177">
        <v>0.1149</v>
      </c>
      <c r="H124" s="177">
        <v>8.1799999999999998E-2</v>
      </c>
      <c r="I124" s="177">
        <v>0.3221</v>
      </c>
      <c r="J124" s="177">
        <v>0.67390000000000005</v>
      </c>
      <c r="K124" s="177">
        <v>1.8084</v>
      </c>
      <c r="L124" s="177">
        <v>3.1861999999999999</v>
      </c>
      <c r="M124" s="177">
        <v>4.0796999999999999</v>
      </c>
      <c r="N124" s="177">
        <v>5.2523999999999997</v>
      </c>
      <c r="O124" s="177">
        <v>4.3925000000000001</v>
      </c>
      <c r="P124" s="177"/>
      <c r="Q124" s="177">
        <v>4.8869999999999996</v>
      </c>
      <c r="R124" s="177">
        <v>4.7521000000000004</v>
      </c>
      <c r="T124" s="106"/>
      <c r="U124" s="107"/>
      <c r="V124" s="107"/>
      <c r="W124" s="107"/>
      <c r="X124" s="107"/>
      <c r="Y124" s="107"/>
      <c r="Z124" s="107"/>
      <c r="AA124" s="107"/>
      <c r="AB124" s="107"/>
      <c r="AC124" s="107"/>
      <c r="AD124" s="107"/>
      <c r="AE124" s="107"/>
      <c r="AF124" s="107"/>
      <c r="AG124" s="107"/>
      <c r="AH124" s="107"/>
    </row>
    <row r="125" spans="1:34" x14ac:dyDescent="0.3">
      <c r="A125" s="173" t="s">
        <v>1591</v>
      </c>
      <c r="B125" s="173" t="s">
        <v>1581</v>
      </c>
      <c r="C125" s="173">
        <v>145890</v>
      </c>
      <c r="D125" s="176">
        <v>44958</v>
      </c>
      <c r="E125" s="177">
        <v>11.774900000000001</v>
      </c>
      <c r="F125" s="177">
        <v>0.22220000000000001</v>
      </c>
      <c r="G125" s="177">
        <v>0.10539999999999999</v>
      </c>
      <c r="H125" s="177">
        <v>6.88E-2</v>
      </c>
      <c r="I125" s="177">
        <v>0.2964</v>
      </c>
      <c r="J125" s="177">
        <v>0.60750000000000004</v>
      </c>
      <c r="K125" s="177">
        <v>1.5996999999999999</v>
      </c>
      <c r="L125" s="177">
        <v>2.7523</v>
      </c>
      <c r="M125" s="177">
        <v>3.4138000000000002</v>
      </c>
      <c r="N125" s="177">
        <v>4.3634000000000004</v>
      </c>
      <c r="O125" s="177">
        <v>3.6345999999999998</v>
      </c>
      <c r="P125" s="177"/>
      <c r="Q125" s="177">
        <v>4.1459999999999999</v>
      </c>
      <c r="R125" s="177">
        <v>3.9211</v>
      </c>
      <c r="T125" s="106"/>
      <c r="U125" s="107"/>
      <c r="V125" s="107"/>
      <c r="W125" s="107"/>
      <c r="X125" s="107"/>
      <c r="Y125" s="107"/>
      <c r="Z125" s="107"/>
      <c r="AA125" s="107"/>
      <c r="AB125" s="107"/>
      <c r="AC125" s="107"/>
      <c r="AD125" s="107"/>
      <c r="AE125" s="107"/>
      <c r="AF125" s="107"/>
      <c r="AG125" s="107"/>
      <c r="AH125" s="107"/>
    </row>
    <row r="126" spans="1:34" x14ac:dyDescent="0.3">
      <c r="A126" s="173" t="s">
        <v>1591</v>
      </c>
      <c r="B126" s="173" t="s">
        <v>1560</v>
      </c>
      <c r="C126" s="173">
        <v>148468</v>
      </c>
      <c r="D126" s="176">
        <v>44958</v>
      </c>
      <c r="E126" s="177">
        <v>10.9925</v>
      </c>
      <c r="F126" s="177">
        <v>0.26629999999999998</v>
      </c>
      <c r="G126" s="177">
        <v>0.15759999999999999</v>
      </c>
      <c r="H126" s="177">
        <v>0.1704</v>
      </c>
      <c r="I126" s="177">
        <v>0.3075</v>
      </c>
      <c r="J126" s="177">
        <v>0.6925</v>
      </c>
      <c r="K126" s="177">
        <v>1.6637999999999999</v>
      </c>
      <c r="L126" s="177">
        <v>2.7682000000000002</v>
      </c>
      <c r="M126" s="177">
        <v>3.5417000000000001</v>
      </c>
      <c r="N126" s="177">
        <v>4.3982000000000001</v>
      </c>
      <c r="O126" s="177"/>
      <c r="P126" s="177"/>
      <c r="Q126" s="177">
        <v>3.9525999999999999</v>
      </c>
      <c r="R126" s="177">
        <v>4.1471</v>
      </c>
      <c r="T126" s="106"/>
      <c r="U126" s="107"/>
      <c r="V126" s="107"/>
      <c r="W126" s="107"/>
      <c r="X126" s="107"/>
      <c r="Y126" s="107"/>
      <c r="Z126" s="107"/>
      <c r="AA126" s="107"/>
      <c r="AB126" s="107"/>
      <c r="AC126" s="107"/>
      <c r="AD126" s="107"/>
      <c r="AE126" s="107"/>
      <c r="AF126" s="107"/>
      <c r="AG126" s="107"/>
      <c r="AH126" s="107"/>
    </row>
    <row r="127" spans="1:34" x14ac:dyDescent="0.3">
      <c r="A127" s="173" t="s">
        <v>1591</v>
      </c>
      <c r="B127" s="173" t="s">
        <v>1582</v>
      </c>
      <c r="C127" s="173">
        <v>148467</v>
      </c>
      <c r="D127" s="176">
        <v>44958</v>
      </c>
      <c r="E127" s="177">
        <v>10.7675</v>
      </c>
      <c r="F127" s="177">
        <v>0.26450000000000001</v>
      </c>
      <c r="G127" s="177">
        <v>0.14699999999999999</v>
      </c>
      <c r="H127" s="177">
        <v>0.15440000000000001</v>
      </c>
      <c r="I127" s="177">
        <v>0.2757</v>
      </c>
      <c r="J127" s="177">
        <v>0.61580000000000001</v>
      </c>
      <c r="K127" s="177">
        <v>1.4461999999999999</v>
      </c>
      <c r="L127" s="177">
        <v>2.3292999999999999</v>
      </c>
      <c r="M127" s="177">
        <v>2.8738999999999999</v>
      </c>
      <c r="N127" s="177">
        <v>3.5156999999999998</v>
      </c>
      <c r="O127" s="177"/>
      <c r="P127" s="177"/>
      <c r="Q127" s="177">
        <v>3.0756000000000001</v>
      </c>
      <c r="R127" s="177">
        <v>3.2705000000000002</v>
      </c>
      <c r="T127" s="106"/>
      <c r="U127" s="107"/>
      <c r="V127" s="107"/>
      <c r="W127" s="107"/>
      <c r="X127" s="107"/>
      <c r="Y127" s="107"/>
      <c r="Z127" s="107"/>
      <c r="AA127" s="107"/>
      <c r="AB127" s="107"/>
      <c r="AC127" s="107"/>
      <c r="AD127" s="107"/>
      <c r="AE127" s="107"/>
      <c r="AF127" s="107"/>
      <c r="AG127" s="107"/>
      <c r="AH127" s="107"/>
    </row>
    <row r="128" spans="1:34" x14ac:dyDescent="0.3">
      <c r="A128" s="173" t="s">
        <v>1591</v>
      </c>
      <c r="B128" s="173" t="s">
        <v>1561</v>
      </c>
      <c r="C128" s="173">
        <v>148401</v>
      </c>
      <c r="D128" s="176">
        <v>44958</v>
      </c>
      <c r="E128" s="177">
        <v>11.23</v>
      </c>
      <c r="F128" s="177">
        <v>0.3216</v>
      </c>
      <c r="G128" s="177">
        <v>0.12479999999999999</v>
      </c>
      <c r="H128" s="177">
        <v>0.15160000000000001</v>
      </c>
      <c r="I128" s="177">
        <v>0.33950000000000002</v>
      </c>
      <c r="J128" s="177">
        <v>0.69040000000000001</v>
      </c>
      <c r="K128" s="177">
        <v>1.8964000000000001</v>
      </c>
      <c r="L128" s="177">
        <v>3.1884999999999999</v>
      </c>
      <c r="M128" s="177">
        <v>3.9910999999999999</v>
      </c>
      <c r="N128" s="177">
        <v>5.1497999999999999</v>
      </c>
      <c r="O128" s="177"/>
      <c r="P128" s="177"/>
      <c r="Q128" s="177">
        <v>4.5236999999999998</v>
      </c>
      <c r="R128" s="177">
        <v>4.7889999999999997</v>
      </c>
      <c r="T128" s="106"/>
      <c r="U128" s="107"/>
      <c r="V128" s="107"/>
      <c r="W128" s="107"/>
      <c r="X128" s="107"/>
      <c r="Y128" s="107"/>
      <c r="Z128" s="107"/>
      <c r="AA128" s="107"/>
      <c r="AB128" s="107"/>
      <c r="AC128" s="107"/>
      <c r="AD128" s="107"/>
      <c r="AE128" s="107"/>
      <c r="AF128" s="107"/>
      <c r="AG128" s="107"/>
      <c r="AH128" s="107"/>
    </row>
    <row r="129" spans="1:34" x14ac:dyDescent="0.3">
      <c r="A129" s="173" t="s">
        <v>1591</v>
      </c>
      <c r="B129" s="173" t="s">
        <v>1583</v>
      </c>
      <c r="C129" s="173">
        <v>148400</v>
      </c>
      <c r="D129" s="176">
        <v>44958</v>
      </c>
      <c r="E129" s="177">
        <v>11.026</v>
      </c>
      <c r="F129" s="177">
        <v>0.30930000000000002</v>
      </c>
      <c r="G129" s="177">
        <v>0.109</v>
      </c>
      <c r="H129" s="177">
        <v>0.13619999999999999</v>
      </c>
      <c r="I129" s="177">
        <v>0.30930000000000002</v>
      </c>
      <c r="J129" s="177">
        <v>0.61140000000000005</v>
      </c>
      <c r="K129" s="177">
        <v>1.7064999999999999</v>
      </c>
      <c r="L129" s="177">
        <v>2.8065000000000002</v>
      </c>
      <c r="M129" s="177">
        <v>3.4140000000000001</v>
      </c>
      <c r="N129" s="177">
        <v>4.3930999999999996</v>
      </c>
      <c r="O129" s="177"/>
      <c r="P129" s="177"/>
      <c r="Q129" s="177">
        <v>3.7953999999999999</v>
      </c>
      <c r="R129" s="177">
        <v>4.0570000000000004</v>
      </c>
      <c r="T129" s="106"/>
      <c r="U129" s="107"/>
      <c r="V129" s="107"/>
      <c r="W129" s="107"/>
      <c r="X129" s="107"/>
      <c r="Y129" s="107"/>
      <c r="Z129" s="107"/>
      <c r="AA129" s="107"/>
      <c r="AB129" s="107"/>
      <c r="AC129" s="107"/>
      <c r="AD129" s="107"/>
      <c r="AE129" s="107"/>
      <c r="AF129" s="107"/>
      <c r="AG129" s="107"/>
      <c r="AH129" s="107"/>
    </row>
    <row r="130" spans="1:34" x14ac:dyDescent="0.3">
      <c r="A130" s="173" t="s">
        <v>1591</v>
      </c>
      <c r="B130" s="173" t="s">
        <v>1813</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1591</v>
      </c>
      <c r="B131" s="173" t="s">
        <v>1814</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1591</v>
      </c>
      <c r="B132" s="173" t="s">
        <v>1584</v>
      </c>
      <c r="C132" s="173">
        <v>113345</v>
      </c>
      <c r="D132" s="176">
        <v>44958</v>
      </c>
      <c r="E132" s="177">
        <v>22.480599999999999</v>
      </c>
      <c r="F132" s="177">
        <v>0.2591</v>
      </c>
      <c r="G132" s="177">
        <v>9.6600000000000005E-2</v>
      </c>
      <c r="H132" s="177">
        <v>0.11940000000000001</v>
      </c>
      <c r="I132" s="177">
        <v>0.29360000000000003</v>
      </c>
      <c r="J132" s="177">
        <v>0.62170000000000003</v>
      </c>
      <c r="K132" s="177">
        <v>1.7041999999999999</v>
      </c>
      <c r="L132" s="177">
        <v>2.8536000000000001</v>
      </c>
      <c r="M132" s="177">
        <v>3.5165999999999999</v>
      </c>
      <c r="N132" s="177">
        <v>4.4332000000000003</v>
      </c>
      <c r="O132" s="177">
        <v>4.1196000000000002</v>
      </c>
      <c r="P132" s="177">
        <v>4.9945000000000004</v>
      </c>
      <c r="Q132" s="177">
        <v>6.8021000000000003</v>
      </c>
      <c r="R132" s="177">
        <v>4.2835999999999999</v>
      </c>
      <c r="T132" s="106"/>
      <c r="U132" s="107"/>
      <c r="V132" s="107"/>
      <c r="W132" s="107"/>
      <c r="X132" s="107"/>
      <c r="Y132" s="107"/>
      <c r="Z132" s="107"/>
      <c r="AA132" s="107"/>
      <c r="AB132" s="107"/>
      <c r="AC132" s="107"/>
      <c r="AD132" s="107"/>
      <c r="AE132" s="107"/>
      <c r="AF132" s="107"/>
      <c r="AG132" s="107"/>
      <c r="AH132" s="107"/>
    </row>
    <row r="133" spans="1:34" x14ac:dyDescent="0.3">
      <c r="A133" s="173" t="s">
        <v>1591</v>
      </c>
      <c r="B133" s="173" t="s">
        <v>1562</v>
      </c>
      <c r="C133" s="173">
        <v>118585</v>
      </c>
      <c r="D133" s="176">
        <v>44958</v>
      </c>
      <c r="E133" s="177">
        <v>23.874700000000001</v>
      </c>
      <c r="F133" s="177">
        <v>0.2616</v>
      </c>
      <c r="G133" s="177">
        <v>0.1094</v>
      </c>
      <c r="H133" s="177">
        <v>0.13719999999999999</v>
      </c>
      <c r="I133" s="177">
        <v>0.32990000000000003</v>
      </c>
      <c r="J133" s="177">
        <v>0.70740000000000003</v>
      </c>
      <c r="K133" s="177">
        <v>1.9254</v>
      </c>
      <c r="L133" s="177">
        <v>3.2665000000000002</v>
      </c>
      <c r="M133" s="177">
        <v>4.1254</v>
      </c>
      <c r="N133" s="177">
        <v>5.2355999999999998</v>
      </c>
      <c r="O133" s="177">
        <v>4.8747999999999996</v>
      </c>
      <c r="P133" s="177">
        <v>5.7245999999999997</v>
      </c>
      <c r="Q133" s="177">
        <v>6.9349999999999996</v>
      </c>
      <c r="R133" s="177">
        <v>5.0368000000000004</v>
      </c>
      <c r="T133" s="106"/>
      <c r="U133" s="107"/>
      <c r="V133" s="107"/>
      <c r="W133" s="107"/>
      <c r="X133" s="107"/>
      <c r="Y133" s="107"/>
      <c r="Z133" s="107"/>
      <c r="AA133" s="107"/>
      <c r="AB133" s="107"/>
      <c r="AC133" s="107"/>
      <c r="AD133" s="107"/>
      <c r="AE133" s="107"/>
      <c r="AF133" s="107"/>
      <c r="AG133" s="107"/>
      <c r="AH133" s="107"/>
    </row>
    <row r="134" spans="1:34" x14ac:dyDescent="0.3">
      <c r="A134" s="173" t="s">
        <v>1591</v>
      </c>
      <c r="B134" s="173" t="s">
        <v>1563</v>
      </c>
      <c r="C134" s="173">
        <v>138875</v>
      </c>
      <c r="D134" s="176">
        <v>44958</v>
      </c>
      <c r="E134" s="177">
        <v>16.456199999999999</v>
      </c>
      <c r="F134" s="177">
        <v>0.2412</v>
      </c>
      <c r="G134" s="177">
        <v>0.1351</v>
      </c>
      <c r="H134" s="177">
        <v>0.1406</v>
      </c>
      <c r="I134" s="177">
        <v>0.29799999999999999</v>
      </c>
      <c r="J134" s="177">
        <v>0.66549999999999998</v>
      </c>
      <c r="K134" s="177">
        <v>1.78</v>
      </c>
      <c r="L134" s="177">
        <v>3.0651000000000002</v>
      </c>
      <c r="M134" s="177">
        <v>3.8835999999999999</v>
      </c>
      <c r="N134" s="177">
        <v>4.7671999999999999</v>
      </c>
      <c r="O134" s="177">
        <v>4.4302000000000001</v>
      </c>
      <c r="P134" s="177">
        <v>5.1771000000000003</v>
      </c>
      <c r="Q134" s="177">
        <v>6.0807000000000002</v>
      </c>
      <c r="R134" s="177">
        <v>4.6501999999999999</v>
      </c>
      <c r="T134" s="106"/>
      <c r="U134" s="107"/>
      <c r="V134" s="107"/>
      <c r="W134" s="107"/>
      <c r="X134" s="107"/>
      <c r="Y134" s="107"/>
      <c r="Z134" s="107"/>
      <c r="AA134" s="107"/>
      <c r="AB134" s="107"/>
      <c r="AC134" s="107"/>
      <c r="AD134" s="107"/>
      <c r="AE134" s="107"/>
      <c r="AF134" s="107"/>
      <c r="AG134" s="107"/>
      <c r="AH134" s="107"/>
    </row>
    <row r="135" spans="1:34" x14ac:dyDescent="0.3">
      <c r="A135" s="173" t="s">
        <v>1591</v>
      </c>
      <c r="B135" s="173" t="s">
        <v>1585</v>
      </c>
      <c r="C135" s="173">
        <v>138876</v>
      </c>
      <c r="D135" s="176">
        <v>44958</v>
      </c>
      <c r="E135" s="177">
        <v>15.664</v>
      </c>
      <c r="F135" s="177">
        <v>0.2387</v>
      </c>
      <c r="G135" s="177">
        <v>0.12529999999999999</v>
      </c>
      <c r="H135" s="177">
        <v>0.12659999999999999</v>
      </c>
      <c r="I135" s="177">
        <v>0.27079999999999999</v>
      </c>
      <c r="J135" s="177">
        <v>0.60309999999999997</v>
      </c>
      <c r="K135" s="177">
        <v>1.6021000000000001</v>
      </c>
      <c r="L135" s="177">
        <v>2.7126999999999999</v>
      </c>
      <c r="M135" s="177">
        <v>3.3552</v>
      </c>
      <c r="N135" s="177">
        <v>4.0568999999999997</v>
      </c>
      <c r="O135" s="177">
        <v>3.7578999999999998</v>
      </c>
      <c r="P135" s="177">
        <v>4.5430999999999999</v>
      </c>
      <c r="Q135" s="177">
        <v>5.4622999999999999</v>
      </c>
      <c r="R135" s="177">
        <v>3.9618000000000002</v>
      </c>
      <c r="T135" s="106"/>
      <c r="U135" s="107"/>
      <c r="V135" s="107"/>
      <c r="W135" s="107"/>
      <c r="X135" s="107"/>
      <c r="Y135" s="107"/>
      <c r="Z135" s="107"/>
      <c r="AA135" s="107"/>
      <c r="AB135" s="107"/>
      <c r="AC135" s="107"/>
      <c r="AD135" s="107"/>
      <c r="AE135" s="107"/>
      <c r="AF135" s="107"/>
      <c r="AG135" s="107"/>
      <c r="AH135" s="107"/>
    </row>
    <row r="136" spans="1:34" x14ac:dyDescent="0.3">
      <c r="A136" s="173" t="s">
        <v>1591</v>
      </c>
      <c r="B136" s="173" t="s">
        <v>1564</v>
      </c>
      <c r="C136" s="173">
        <v>119574</v>
      </c>
      <c r="D136" s="176">
        <v>44958</v>
      </c>
      <c r="E136" s="177">
        <v>29.891500000000001</v>
      </c>
      <c r="F136" s="177">
        <v>0.25890000000000002</v>
      </c>
      <c r="G136" s="177">
        <v>0.12330000000000001</v>
      </c>
      <c r="H136" s="177">
        <v>0.1535</v>
      </c>
      <c r="I136" s="177">
        <v>0.3448</v>
      </c>
      <c r="J136" s="177">
        <v>0.73499999999999999</v>
      </c>
      <c r="K136" s="177">
        <v>1.9967999999999999</v>
      </c>
      <c r="L136" s="177">
        <v>3.3929</v>
      </c>
      <c r="M136" s="177">
        <v>4.2626999999999997</v>
      </c>
      <c r="N136" s="177">
        <v>5.4272999999999998</v>
      </c>
      <c r="O136" s="177">
        <v>4.5282999999999998</v>
      </c>
      <c r="P136" s="177">
        <v>5.3632999999999997</v>
      </c>
      <c r="Q136" s="177">
        <v>6.6029</v>
      </c>
      <c r="R136" s="177">
        <v>5.0956999999999999</v>
      </c>
      <c r="T136" s="106"/>
      <c r="U136" s="107"/>
      <c r="V136" s="107"/>
      <c r="W136" s="107"/>
      <c r="X136" s="107"/>
      <c r="Y136" s="107"/>
      <c r="Z136" s="107"/>
      <c r="AA136" s="107"/>
      <c r="AB136" s="107"/>
      <c r="AC136" s="107"/>
      <c r="AD136" s="107"/>
      <c r="AE136" s="107"/>
      <c r="AF136" s="107"/>
      <c r="AG136" s="107"/>
      <c r="AH136" s="107"/>
    </row>
    <row r="137" spans="1:34" x14ac:dyDescent="0.3">
      <c r="A137" s="173" t="s">
        <v>1591</v>
      </c>
      <c r="B137" s="173" t="s">
        <v>1586</v>
      </c>
      <c r="C137" s="173">
        <v>104457</v>
      </c>
      <c r="D137" s="176">
        <v>44958</v>
      </c>
      <c r="E137" s="177">
        <v>28.470300000000002</v>
      </c>
      <c r="F137" s="177">
        <v>0.25779999999999997</v>
      </c>
      <c r="G137" s="177">
        <v>0.1171</v>
      </c>
      <c r="H137" s="177">
        <v>0.1449</v>
      </c>
      <c r="I137" s="177">
        <v>0.32740000000000002</v>
      </c>
      <c r="J137" s="177">
        <v>0.69320000000000004</v>
      </c>
      <c r="K137" s="177">
        <v>1.8787</v>
      </c>
      <c r="L137" s="177">
        <v>3.1536</v>
      </c>
      <c r="M137" s="177">
        <v>3.8982000000000001</v>
      </c>
      <c r="N137" s="177">
        <v>4.9438000000000004</v>
      </c>
      <c r="O137" s="177">
        <v>4.0551000000000004</v>
      </c>
      <c r="P137" s="177">
        <v>4.8452999999999999</v>
      </c>
      <c r="Q137" s="177">
        <v>6.6471999999999998</v>
      </c>
      <c r="R137" s="177">
        <v>4.6173000000000002</v>
      </c>
      <c r="T137" s="106"/>
      <c r="U137" s="107"/>
      <c r="V137" s="107"/>
      <c r="W137" s="107"/>
      <c r="X137" s="107"/>
      <c r="Y137" s="107"/>
      <c r="Z137" s="107"/>
      <c r="AA137" s="107"/>
      <c r="AB137" s="107"/>
      <c r="AC137" s="107"/>
      <c r="AD137" s="107"/>
      <c r="AE137" s="107"/>
      <c r="AF137" s="107"/>
      <c r="AG137" s="107"/>
      <c r="AH137" s="107"/>
    </row>
    <row r="138" spans="1:34" x14ac:dyDescent="0.3">
      <c r="A138" s="173" t="s">
        <v>1591</v>
      </c>
      <c r="B138" s="173" t="s">
        <v>1847</v>
      </c>
      <c r="C138" s="173">
        <v>149552</v>
      </c>
      <c r="D138" s="176">
        <v>44958</v>
      </c>
      <c r="E138" s="177">
        <v>12.2995</v>
      </c>
      <c r="F138" s="177">
        <v>0.24779999999999999</v>
      </c>
      <c r="G138" s="177">
        <v>0.14000000000000001</v>
      </c>
      <c r="H138" s="177">
        <v>0.1246</v>
      </c>
      <c r="I138" s="177">
        <v>0.30580000000000002</v>
      </c>
      <c r="J138" s="177">
        <v>0.64229999999999998</v>
      </c>
      <c r="K138" s="177">
        <v>1.6992</v>
      </c>
      <c r="L138" s="177">
        <v>2.7501000000000002</v>
      </c>
      <c r="M138" s="177">
        <v>3.5364</v>
      </c>
      <c r="N138" s="177">
        <v>4.1041999999999996</v>
      </c>
      <c r="O138" s="177">
        <v>2.823</v>
      </c>
      <c r="P138" s="177">
        <v>2.2494999999999998</v>
      </c>
      <c r="Q138" s="177">
        <v>3.0969000000000002</v>
      </c>
      <c r="R138" s="177">
        <v>3.3382000000000001</v>
      </c>
      <c r="T138" s="106"/>
      <c r="U138" s="107"/>
      <c r="V138" s="107"/>
      <c r="W138" s="107"/>
      <c r="X138" s="107"/>
      <c r="Y138" s="107"/>
      <c r="Z138" s="107"/>
      <c r="AA138" s="107"/>
      <c r="AB138" s="107"/>
      <c r="AC138" s="107"/>
      <c r="AD138" s="107"/>
      <c r="AE138" s="107"/>
      <c r="AF138" s="107"/>
      <c r="AG138" s="107"/>
      <c r="AH138" s="107"/>
    </row>
    <row r="139" spans="1:34" x14ac:dyDescent="0.3">
      <c r="A139" s="173" t="s">
        <v>1591</v>
      </c>
      <c r="B139" s="173" t="s">
        <v>1565</v>
      </c>
      <c r="C139" s="173">
        <v>149550</v>
      </c>
      <c r="D139" s="176">
        <v>44958</v>
      </c>
      <c r="E139" s="177">
        <v>12.7608</v>
      </c>
      <c r="F139" s="177">
        <v>0.2482</v>
      </c>
      <c r="G139" s="177">
        <v>0.1444</v>
      </c>
      <c r="H139" s="177">
        <v>0.1303</v>
      </c>
      <c r="I139" s="177">
        <v>0.316</v>
      </c>
      <c r="J139" s="177">
        <v>0.66739999999999999</v>
      </c>
      <c r="K139" s="177">
        <v>1.7981</v>
      </c>
      <c r="L139" s="177">
        <v>3.0392999999999999</v>
      </c>
      <c r="M139" s="177">
        <v>3.9279999999999999</v>
      </c>
      <c r="N139" s="177">
        <v>4.6833999999999998</v>
      </c>
      <c r="O139" s="177">
        <v>3.3214999999999999</v>
      </c>
      <c r="P139" s="177">
        <v>2.7498</v>
      </c>
      <c r="Q139" s="177">
        <v>3.6577000000000002</v>
      </c>
      <c r="R139" s="177">
        <v>3.8591000000000002</v>
      </c>
      <c r="T139" s="106"/>
      <c r="U139" s="107"/>
      <c r="V139" s="107"/>
      <c r="W139" s="107"/>
      <c r="X139" s="107"/>
      <c r="Y139" s="107"/>
      <c r="Z139" s="107"/>
      <c r="AA139" s="107"/>
      <c r="AB139" s="107"/>
      <c r="AC139" s="107"/>
      <c r="AD139" s="107"/>
      <c r="AE139" s="107"/>
      <c r="AF139" s="107"/>
      <c r="AG139" s="107"/>
      <c r="AH139" s="107"/>
    </row>
    <row r="140" spans="1:34" x14ac:dyDescent="0.3">
      <c r="A140" s="173" t="s">
        <v>1591</v>
      </c>
      <c r="B140" s="173" t="s">
        <v>1848</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1591</v>
      </c>
      <c r="B141" s="173" t="s">
        <v>1849</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1591</v>
      </c>
      <c r="B142" s="173" t="s">
        <v>1566</v>
      </c>
      <c r="C142" s="173">
        <v>145724</v>
      </c>
      <c r="D142" s="176">
        <v>44958</v>
      </c>
      <c r="E142" s="177">
        <v>12.537699999999999</v>
      </c>
      <c r="F142" s="177">
        <v>0.27189999999999998</v>
      </c>
      <c r="G142" s="177">
        <v>0.12540000000000001</v>
      </c>
      <c r="H142" s="177">
        <v>0.1502</v>
      </c>
      <c r="I142" s="177">
        <v>0.35859999999999997</v>
      </c>
      <c r="J142" s="177">
        <v>0.74970000000000003</v>
      </c>
      <c r="K142" s="177">
        <v>1.9565999999999999</v>
      </c>
      <c r="L142" s="177">
        <v>3.3022999999999998</v>
      </c>
      <c r="M142" s="177">
        <v>4.1718000000000002</v>
      </c>
      <c r="N142" s="177">
        <v>5.2182000000000004</v>
      </c>
      <c r="O142" s="177">
        <v>5.0848000000000004</v>
      </c>
      <c r="P142" s="177"/>
      <c r="Q142" s="177">
        <v>5.6341999999999999</v>
      </c>
      <c r="R142" s="177">
        <v>5.0339999999999998</v>
      </c>
      <c r="T142" s="106"/>
      <c r="U142" s="107"/>
      <c r="V142" s="107"/>
      <c r="W142" s="107"/>
      <c r="X142" s="107"/>
      <c r="Y142" s="107"/>
      <c r="Z142" s="107"/>
      <c r="AA142" s="107"/>
      <c r="AB142" s="107"/>
      <c r="AC142" s="107"/>
      <c r="AD142" s="107"/>
      <c r="AE142" s="107"/>
      <c r="AF142" s="107"/>
      <c r="AG142" s="107"/>
      <c r="AH142" s="107"/>
    </row>
    <row r="143" spans="1:34" x14ac:dyDescent="0.3">
      <c r="A143" s="173" t="s">
        <v>1591</v>
      </c>
      <c r="B143" s="173" t="s">
        <v>1587</v>
      </c>
      <c r="C143" s="173">
        <v>145723</v>
      </c>
      <c r="D143" s="176">
        <v>44958</v>
      </c>
      <c r="E143" s="177">
        <v>12.1455</v>
      </c>
      <c r="F143" s="177">
        <v>0.27</v>
      </c>
      <c r="G143" s="177">
        <v>0.11210000000000001</v>
      </c>
      <c r="H143" s="177">
        <v>0.12939999999999999</v>
      </c>
      <c r="I143" s="177">
        <v>0.31219999999999998</v>
      </c>
      <c r="J143" s="177">
        <v>0.66220000000000001</v>
      </c>
      <c r="K143" s="177">
        <v>1.7399</v>
      </c>
      <c r="L143" s="177">
        <v>2.8765000000000001</v>
      </c>
      <c r="M143" s="177">
        <v>3.5325000000000002</v>
      </c>
      <c r="N143" s="177">
        <v>4.3760000000000003</v>
      </c>
      <c r="O143" s="177">
        <v>4.2664</v>
      </c>
      <c r="P143" s="177"/>
      <c r="Q143" s="177">
        <v>4.8235999999999999</v>
      </c>
      <c r="R143" s="177">
        <v>4.2053000000000003</v>
      </c>
      <c r="T143" s="106"/>
      <c r="U143" s="107"/>
      <c r="V143" s="107"/>
      <c r="W143" s="107"/>
      <c r="X143" s="107"/>
      <c r="Y143" s="107"/>
      <c r="Z143" s="107"/>
      <c r="AA143" s="107"/>
      <c r="AB143" s="107"/>
      <c r="AC143" s="107"/>
      <c r="AD143" s="107"/>
      <c r="AE143" s="107"/>
      <c r="AF143" s="107"/>
      <c r="AG143" s="107"/>
      <c r="AH143" s="107"/>
    </row>
    <row r="144" spans="1:34" x14ac:dyDescent="0.3">
      <c r="A144" s="173" t="s">
        <v>1591</v>
      </c>
      <c r="B144" s="173" t="s">
        <v>1567</v>
      </c>
      <c r="C144" s="173">
        <v>146297</v>
      </c>
      <c r="D144" s="176">
        <v>44958</v>
      </c>
      <c r="E144" s="177">
        <v>12.127800000000001</v>
      </c>
      <c r="F144" s="177">
        <v>0.28449999999999998</v>
      </c>
      <c r="G144" s="177">
        <v>0.11310000000000001</v>
      </c>
      <c r="H144" s="177">
        <v>0.13789999999999999</v>
      </c>
      <c r="I144" s="177">
        <v>0.29859999999999998</v>
      </c>
      <c r="J144" s="177">
        <v>0.66490000000000005</v>
      </c>
      <c r="K144" s="177">
        <v>1.8262</v>
      </c>
      <c r="L144" s="177">
        <v>3.0855000000000001</v>
      </c>
      <c r="M144" s="177">
        <v>3.7841</v>
      </c>
      <c r="N144" s="177">
        <v>4.6276000000000002</v>
      </c>
      <c r="O144" s="177">
        <v>4.4371999999999998</v>
      </c>
      <c r="P144" s="177"/>
      <c r="Q144" s="177">
        <v>5.0042999999999997</v>
      </c>
      <c r="R144" s="177">
        <v>4.5111999999999997</v>
      </c>
      <c r="T144" s="106"/>
      <c r="U144" s="107"/>
      <c r="V144" s="107"/>
      <c r="W144" s="107"/>
      <c r="X144" s="107"/>
      <c r="Y144" s="107"/>
      <c r="Z144" s="107"/>
      <c r="AA144" s="107"/>
      <c r="AB144" s="107"/>
      <c r="AC144" s="107"/>
      <c r="AD144" s="107"/>
      <c r="AE144" s="107"/>
      <c r="AF144" s="107"/>
      <c r="AG144" s="107"/>
      <c r="AH144" s="107"/>
    </row>
    <row r="145" spans="1:34" x14ac:dyDescent="0.3">
      <c r="A145" s="173" t="s">
        <v>1591</v>
      </c>
      <c r="B145" s="173" t="s">
        <v>1588</v>
      </c>
      <c r="C145" s="173">
        <v>146294</v>
      </c>
      <c r="D145" s="176">
        <v>44958</v>
      </c>
      <c r="E145" s="177">
        <v>11.882400000000001</v>
      </c>
      <c r="F145" s="177">
        <v>0.28360000000000002</v>
      </c>
      <c r="G145" s="177">
        <v>0.1062</v>
      </c>
      <c r="H145" s="177">
        <v>0.12720000000000001</v>
      </c>
      <c r="I145" s="177">
        <v>0.27679999999999999</v>
      </c>
      <c r="J145" s="177">
        <v>0.61219999999999997</v>
      </c>
      <c r="K145" s="177">
        <v>1.6789000000000001</v>
      </c>
      <c r="L145" s="177">
        <v>2.7808999999999999</v>
      </c>
      <c r="M145" s="177">
        <v>3.3180000000000001</v>
      </c>
      <c r="N145" s="177">
        <v>3.9908000000000001</v>
      </c>
      <c r="O145" s="177">
        <v>3.9167000000000001</v>
      </c>
      <c r="P145" s="177"/>
      <c r="Q145" s="177">
        <v>4.4623999999999997</v>
      </c>
      <c r="R145" s="177">
        <v>3.9756</v>
      </c>
      <c r="T145" s="106"/>
      <c r="U145" s="107"/>
      <c r="V145" s="107"/>
      <c r="W145" s="107"/>
      <c r="X145" s="107"/>
      <c r="Y145" s="107"/>
      <c r="Z145" s="107"/>
      <c r="AA145" s="107"/>
      <c r="AB145" s="107"/>
      <c r="AC145" s="107"/>
      <c r="AD145" s="107"/>
      <c r="AE145" s="107"/>
      <c r="AF145" s="107"/>
      <c r="AG145" s="107"/>
      <c r="AH145" s="107"/>
    </row>
    <row r="146" spans="1:34" x14ac:dyDescent="0.3">
      <c r="A146" s="173" t="s">
        <v>1591</v>
      </c>
      <c r="B146" s="173" t="s">
        <v>1568</v>
      </c>
      <c r="C146" s="173">
        <v>120795</v>
      </c>
      <c r="D146" s="176">
        <v>44958</v>
      </c>
      <c r="E146" s="177">
        <v>31.023199999999999</v>
      </c>
      <c r="F146" s="177">
        <v>0.25950000000000001</v>
      </c>
      <c r="G146" s="177">
        <v>0.16600000000000001</v>
      </c>
      <c r="H146" s="177">
        <v>0.16339999999999999</v>
      </c>
      <c r="I146" s="177">
        <v>0.35880000000000001</v>
      </c>
      <c r="J146" s="177">
        <v>0.71450000000000002</v>
      </c>
      <c r="K146" s="177">
        <v>1.8771</v>
      </c>
      <c r="L146" s="177">
        <v>3.0996000000000001</v>
      </c>
      <c r="M146" s="177">
        <v>3.9620000000000002</v>
      </c>
      <c r="N146" s="177">
        <v>4.9538000000000002</v>
      </c>
      <c r="O146" s="177">
        <v>4.7144000000000004</v>
      </c>
      <c r="P146" s="177">
        <v>5.4771000000000001</v>
      </c>
      <c r="Q146" s="177">
        <v>6.5384000000000002</v>
      </c>
      <c r="R146" s="177">
        <v>4.8571</v>
      </c>
      <c r="T146" s="106"/>
      <c r="U146" s="107"/>
      <c r="V146" s="107"/>
      <c r="W146" s="107"/>
      <c r="X146" s="107"/>
      <c r="Y146" s="107"/>
      <c r="Z146" s="107"/>
      <c r="AA146" s="107"/>
      <c r="AB146" s="107"/>
      <c r="AC146" s="107"/>
      <c r="AD146" s="107"/>
      <c r="AE146" s="107"/>
      <c r="AF146" s="107"/>
      <c r="AG146" s="107"/>
      <c r="AH146" s="107"/>
    </row>
    <row r="147" spans="1:34" x14ac:dyDescent="0.3">
      <c r="A147" s="173" t="s">
        <v>1591</v>
      </c>
      <c r="B147" s="173" t="s">
        <v>1589</v>
      </c>
      <c r="C147" s="173">
        <v>104075</v>
      </c>
      <c r="D147" s="176">
        <v>44958</v>
      </c>
      <c r="E147" s="177">
        <v>29.523399999999999</v>
      </c>
      <c r="F147" s="177">
        <v>0.25769999999999998</v>
      </c>
      <c r="G147" s="177">
        <v>0.1578</v>
      </c>
      <c r="H147" s="177">
        <v>0.152</v>
      </c>
      <c r="I147" s="177">
        <v>0.33610000000000001</v>
      </c>
      <c r="J147" s="177">
        <v>0.66080000000000005</v>
      </c>
      <c r="K147" s="177">
        <v>1.7286999999999999</v>
      </c>
      <c r="L147" s="177">
        <v>2.8041999999999998</v>
      </c>
      <c r="M147" s="177">
        <v>3.5106000000000002</v>
      </c>
      <c r="N147" s="177">
        <v>4.351</v>
      </c>
      <c r="O147" s="177">
        <v>4.1173999999999999</v>
      </c>
      <c r="P147" s="177">
        <v>4.9119000000000002</v>
      </c>
      <c r="Q147" s="177">
        <v>6.7366999999999999</v>
      </c>
      <c r="R147" s="177">
        <v>4.2504</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0.26325686274509802</v>
      </c>
      <c r="G148" s="179">
        <v>0.12911960784313728</v>
      </c>
      <c r="H148" s="179">
        <v>0.1379313725490196</v>
      </c>
      <c r="I148" s="179">
        <v>0.32642941176470586</v>
      </c>
      <c r="J148" s="179">
        <v>0.67408235294117647</v>
      </c>
      <c r="K148" s="179">
        <v>1.764578431372549</v>
      </c>
      <c r="L148" s="179">
        <v>2.9483117647058825</v>
      </c>
      <c r="M148" s="179">
        <v>3.6761019607843131</v>
      </c>
      <c r="N148" s="179">
        <v>4.5899372549019617</v>
      </c>
      <c r="O148" s="179">
        <v>4.1091702127659575</v>
      </c>
      <c r="P148" s="179">
        <v>4.9265108108108118</v>
      </c>
      <c r="Q148" s="179">
        <v>5.5704196078431378</v>
      </c>
      <c r="R148" s="179">
        <v>4.3051411764705882</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0.2616</v>
      </c>
      <c r="G149" s="179">
        <v>0.12479999999999999</v>
      </c>
      <c r="H149" s="179">
        <v>0.13780000000000001</v>
      </c>
      <c r="I149" s="179">
        <v>0.32850000000000001</v>
      </c>
      <c r="J149" s="179">
        <v>0.67610000000000003</v>
      </c>
      <c r="K149" s="179">
        <v>1.7863</v>
      </c>
      <c r="L149" s="179">
        <v>3.0167000000000002</v>
      </c>
      <c r="M149" s="179">
        <v>3.6774</v>
      </c>
      <c r="N149" s="179">
        <v>4.6276000000000002</v>
      </c>
      <c r="O149" s="179">
        <v>4.1322000000000001</v>
      </c>
      <c r="P149" s="179">
        <v>4.9875999999999996</v>
      </c>
      <c r="Q149" s="179">
        <v>5.8819999999999997</v>
      </c>
      <c r="R149" s="179">
        <v>4.3034999999999997</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44958</v>
      </c>
      <c r="E152" s="177">
        <v>74.86</v>
      </c>
      <c r="F152" s="177">
        <v>-0.39910000000000001</v>
      </c>
      <c r="G152" s="177">
        <v>-0.10680000000000001</v>
      </c>
      <c r="H152" s="177">
        <v>-0.87390000000000001</v>
      </c>
      <c r="I152" s="177">
        <v>-1.5777000000000001</v>
      </c>
      <c r="J152" s="177">
        <v>-1.3311999999999999</v>
      </c>
      <c r="K152" s="177">
        <v>-1.0443</v>
      </c>
      <c r="L152" s="177">
        <v>2.3656999999999999</v>
      </c>
      <c r="M152" s="177">
        <v>4.1603000000000003</v>
      </c>
      <c r="N152" s="177">
        <v>2.5198999999999998</v>
      </c>
      <c r="O152" s="177">
        <v>10.2052</v>
      </c>
      <c r="P152" s="177">
        <v>8.016</v>
      </c>
      <c r="Q152" s="177">
        <v>9.2363999999999997</v>
      </c>
      <c r="R152" s="177">
        <v>7.8826999999999998</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44958</v>
      </c>
      <c r="E153" s="177">
        <v>82.63</v>
      </c>
      <c r="F153" s="177">
        <v>-0.39779999999999999</v>
      </c>
      <c r="G153" s="177">
        <v>-8.4599999999999995E-2</v>
      </c>
      <c r="H153" s="177">
        <v>-0.85189999999999999</v>
      </c>
      <c r="I153" s="177">
        <v>-1.5371999999999999</v>
      </c>
      <c r="J153" s="177">
        <v>-1.2194</v>
      </c>
      <c r="K153" s="177">
        <v>-0.74470000000000003</v>
      </c>
      <c r="L153" s="177">
        <v>2.9914000000000001</v>
      </c>
      <c r="M153" s="177">
        <v>5.1406000000000001</v>
      </c>
      <c r="N153" s="177">
        <v>3.8195999999999999</v>
      </c>
      <c r="O153" s="177">
        <v>11.5397</v>
      </c>
      <c r="P153" s="177">
        <v>9.2744</v>
      </c>
      <c r="Q153" s="177">
        <v>11.5723</v>
      </c>
      <c r="R153" s="177">
        <v>9.2422000000000004</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44958</v>
      </c>
      <c r="E154" s="177">
        <v>321.488</v>
      </c>
      <c r="F154" s="177">
        <v>-0.55220000000000002</v>
      </c>
      <c r="G154" s="177">
        <v>0.19819999999999999</v>
      </c>
      <c r="H154" s="177">
        <v>-1.0912999999999999</v>
      </c>
      <c r="I154" s="177">
        <v>-1.7021999999999999</v>
      </c>
      <c r="J154" s="177">
        <v>-1.2404999999999999</v>
      </c>
      <c r="K154" s="177">
        <v>0.56530000000000002</v>
      </c>
      <c r="L154" s="177">
        <v>6.9394999999999998</v>
      </c>
      <c r="M154" s="177">
        <v>10.7476</v>
      </c>
      <c r="N154" s="177">
        <v>11.981999999999999</v>
      </c>
      <c r="O154" s="177">
        <v>17.2515</v>
      </c>
      <c r="P154" s="177">
        <v>10.5113</v>
      </c>
      <c r="Q154" s="177">
        <v>16.7529</v>
      </c>
      <c r="R154" s="177">
        <v>19.587299999999999</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1664</v>
      </c>
      <c r="C155" s="173"/>
      <c r="D155" s="176">
        <v>44958</v>
      </c>
      <c r="E155" s="177">
        <v>321.488</v>
      </c>
      <c r="F155" s="177">
        <v>-0.55220000000000002</v>
      </c>
      <c r="G155" s="177">
        <v>0.19819999999999999</v>
      </c>
      <c r="H155" s="177">
        <v>-1.0912999999999999</v>
      </c>
      <c r="I155" s="177">
        <v>-1.7021999999999999</v>
      </c>
      <c r="J155" s="177">
        <v>-1.2404999999999999</v>
      </c>
      <c r="K155" s="177">
        <v>0.56530000000000002</v>
      </c>
      <c r="L155" s="177">
        <v>6.9394999999999998</v>
      </c>
      <c r="M155" s="177">
        <v>10.7476</v>
      </c>
      <c r="N155" s="177">
        <v>11.981999999999999</v>
      </c>
      <c r="O155" s="177">
        <v>17.2515</v>
      </c>
      <c r="P155" s="177">
        <v>10.3093</v>
      </c>
      <c r="Q155" s="177">
        <v>17.902200000000001</v>
      </c>
      <c r="R155" s="177">
        <v>19.587299999999999</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1665</v>
      </c>
      <c r="C156" s="173">
        <v>118968</v>
      </c>
      <c r="D156" s="176">
        <v>44958</v>
      </c>
      <c r="E156" s="177">
        <v>342.25599999999997</v>
      </c>
      <c r="F156" s="177">
        <v>-0.55010000000000003</v>
      </c>
      <c r="G156" s="177">
        <v>0.20880000000000001</v>
      </c>
      <c r="H156" s="177">
        <v>-1.0766</v>
      </c>
      <c r="I156" s="177">
        <v>-1.6729000000000001</v>
      </c>
      <c r="J156" s="177">
        <v>-1.1775</v>
      </c>
      <c r="K156" s="177">
        <v>0.73370000000000002</v>
      </c>
      <c r="L156" s="177">
        <v>7.3014000000000001</v>
      </c>
      <c r="M156" s="177">
        <v>11.3256</v>
      </c>
      <c r="N156" s="177">
        <v>12.7363</v>
      </c>
      <c r="O156" s="177">
        <v>17.9741</v>
      </c>
      <c r="P156" s="177">
        <v>11.284599999999999</v>
      </c>
      <c r="Q156" s="177">
        <v>13.677099999999999</v>
      </c>
      <c r="R156" s="177">
        <v>20.3475</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44958</v>
      </c>
      <c r="E157" s="177">
        <v>342.25599999999997</v>
      </c>
      <c r="F157" s="177">
        <v>-0.55010000000000003</v>
      </c>
      <c r="G157" s="177">
        <v>0.20880000000000001</v>
      </c>
      <c r="H157" s="177">
        <v>-1.0766</v>
      </c>
      <c r="I157" s="177">
        <v>-1.6729000000000001</v>
      </c>
      <c r="J157" s="177">
        <v>-1.1775</v>
      </c>
      <c r="K157" s="177">
        <v>0.73370000000000002</v>
      </c>
      <c r="L157" s="177">
        <v>7.3014000000000001</v>
      </c>
      <c r="M157" s="177">
        <v>11.3256</v>
      </c>
      <c r="N157" s="177">
        <v>12.7363</v>
      </c>
      <c r="O157" s="177">
        <v>17.9741</v>
      </c>
      <c r="P157" s="177">
        <v>11.118399999999999</v>
      </c>
      <c r="Q157" s="177">
        <v>14.2697</v>
      </c>
      <c r="R157" s="177">
        <v>20.3475</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2013</v>
      </c>
      <c r="C158" s="173">
        <v>151129</v>
      </c>
      <c r="D158" s="176">
        <v>44958</v>
      </c>
      <c r="E158" s="177">
        <v>35.227899999999998</v>
      </c>
      <c r="F158" s="177">
        <v>0.1424</v>
      </c>
      <c r="G158" s="177">
        <v>0.32040000000000002</v>
      </c>
      <c r="H158" s="177">
        <v>-0.1069</v>
      </c>
      <c r="I158" s="177">
        <v>-0.70189999999999997</v>
      </c>
      <c r="J158" s="177">
        <v>-0.21099999999999999</v>
      </c>
      <c r="K158" s="177">
        <v>0.253</v>
      </c>
      <c r="L158" s="177">
        <v>2.5110000000000001</v>
      </c>
      <c r="M158" s="177">
        <v>3.4047000000000001</v>
      </c>
      <c r="N158" s="177">
        <v>3.238</v>
      </c>
      <c r="O158" s="177">
        <v>8.6534999999999993</v>
      </c>
      <c r="P158" s="177">
        <v>7.7428999999999997</v>
      </c>
      <c r="Q158" s="177">
        <v>11.237500000000001</v>
      </c>
      <c r="R158" s="177">
        <v>6.452</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2014</v>
      </c>
      <c r="C159" s="173">
        <v>151127</v>
      </c>
      <c r="D159" s="176">
        <v>44958</v>
      </c>
      <c r="E159" s="177">
        <v>31.419499999999999</v>
      </c>
      <c r="F159" s="177">
        <v>0.1386</v>
      </c>
      <c r="G159" s="177">
        <v>0.30170000000000002</v>
      </c>
      <c r="H159" s="177">
        <v>-0.13289999999999999</v>
      </c>
      <c r="I159" s="177">
        <v>-0.75370000000000004</v>
      </c>
      <c r="J159" s="177">
        <v>-0.33310000000000001</v>
      </c>
      <c r="K159" s="177">
        <v>-8.7400000000000005E-2</v>
      </c>
      <c r="L159" s="177">
        <v>1.8163</v>
      </c>
      <c r="M159" s="177">
        <v>2.347</v>
      </c>
      <c r="N159" s="177">
        <v>1.8492999999999999</v>
      </c>
      <c r="O159" s="177">
        <v>7.2050999999999998</v>
      </c>
      <c r="P159" s="177">
        <v>6.3949999999999996</v>
      </c>
      <c r="Q159" s="177">
        <v>10.0175</v>
      </c>
      <c r="R159" s="177">
        <v>5.0118</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44958</v>
      </c>
      <c r="E160" s="177">
        <v>52.45</v>
      </c>
      <c r="F160" s="177">
        <v>-9.5200000000000007E-2</v>
      </c>
      <c r="G160" s="177">
        <v>5.7200000000000001E-2</v>
      </c>
      <c r="H160" s="177">
        <v>-0.45550000000000002</v>
      </c>
      <c r="I160" s="177">
        <v>-0.7944</v>
      </c>
      <c r="J160" s="177">
        <v>-0.77559999999999996</v>
      </c>
      <c r="K160" s="177">
        <v>-0.34200000000000003</v>
      </c>
      <c r="L160" s="177">
        <v>2.9643000000000002</v>
      </c>
      <c r="M160" s="177">
        <v>5.7460000000000004</v>
      </c>
      <c r="N160" s="177">
        <v>5.7032999999999996</v>
      </c>
      <c r="O160" s="177">
        <v>11.163399999999999</v>
      </c>
      <c r="P160" s="177">
        <v>9.4013000000000009</v>
      </c>
      <c r="Q160" s="177">
        <v>10.841100000000001</v>
      </c>
      <c r="R160" s="177">
        <v>10.2254</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44958</v>
      </c>
      <c r="E161" s="177">
        <v>57.65</v>
      </c>
      <c r="F161" s="177">
        <v>-0.104</v>
      </c>
      <c r="G161" s="177">
        <v>5.21E-2</v>
      </c>
      <c r="H161" s="177">
        <v>-0.44900000000000001</v>
      </c>
      <c r="I161" s="177">
        <v>-0.77449999999999997</v>
      </c>
      <c r="J161" s="177">
        <v>-0.72330000000000005</v>
      </c>
      <c r="K161" s="177">
        <v>-0.17319999999999999</v>
      </c>
      <c r="L161" s="177">
        <v>3.2968999999999999</v>
      </c>
      <c r="M161" s="177">
        <v>6.2869000000000002</v>
      </c>
      <c r="N161" s="177">
        <v>6.4046000000000003</v>
      </c>
      <c r="O161" s="177">
        <v>11.8628</v>
      </c>
      <c r="P161" s="177">
        <v>10.189500000000001</v>
      </c>
      <c r="Q161" s="177">
        <v>12.6761</v>
      </c>
      <c r="R161" s="177">
        <v>10.940799999999999</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44958</v>
      </c>
      <c r="E162" s="177">
        <v>11.279400000000001</v>
      </c>
      <c r="F162" s="177">
        <v>2.0400000000000001E-2</v>
      </c>
      <c r="G162" s="177">
        <v>1.5100000000000001E-2</v>
      </c>
      <c r="H162" s="177">
        <v>-0.74450000000000005</v>
      </c>
      <c r="I162" s="177">
        <v>-1.3555999999999999</v>
      </c>
      <c r="J162" s="177">
        <v>-0.73750000000000004</v>
      </c>
      <c r="K162" s="177">
        <v>-2.3E-2</v>
      </c>
      <c r="L162" s="177">
        <v>2.6949999999999998</v>
      </c>
      <c r="M162" s="177">
        <v>3.5007000000000001</v>
      </c>
      <c r="N162" s="177">
        <v>-2.3090000000000002</v>
      </c>
      <c r="O162" s="177">
        <v>3.2204000000000002</v>
      </c>
      <c r="P162" s="177"/>
      <c r="Q162" s="177">
        <v>3.9725999999999999</v>
      </c>
      <c r="R162" s="177">
        <v>9.4286999999999992</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44958</v>
      </c>
      <c r="E163" s="177">
        <v>10.5708</v>
      </c>
      <c r="F163" s="177">
        <v>1.4200000000000001E-2</v>
      </c>
      <c r="G163" s="177">
        <v>-5.7000000000000002E-3</v>
      </c>
      <c r="H163" s="177">
        <v>-0.77629999999999999</v>
      </c>
      <c r="I163" s="177">
        <v>-1.4249000000000001</v>
      </c>
      <c r="J163" s="177">
        <v>-0.91020000000000001</v>
      </c>
      <c r="K163" s="177">
        <v>-0.44169999999999998</v>
      </c>
      <c r="L163" s="177">
        <v>1.748</v>
      </c>
      <c r="M163" s="177">
        <v>2.0131000000000001</v>
      </c>
      <c r="N163" s="177">
        <v>-4.1962000000000002</v>
      </c>
      <c r="O163" s="177">
        <v>1.0766</v>
      </c>
      <c r="P163" s="177"/>
      <c r="Q163" s="177">
        <v>1.8124</v>
      </c>
      <c r="R163" s="177">
        <v>7.1430999999999996</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44958</v>
      </c>
      <c r="E164" s="177">
        <v>15.813000000000001</v>
      </c>
      <c r="F164" s="177">
        <v>8.8599999999999998E-2</v>
      </c>
      <c r="G164" s="177">
        <v>0.56599999999999995</v>
      </c>
      <c r="H164" s="177">
        <v>2.53E-2</v>
      </c>
      <c r="I164" s="177">
        <v>-0.35920000000000002</v>
      </c>
      <c r="J164" s="177">
        <v>0.26</v>
      </c>
      <c r="K164" s="177">
        <v>0.75180000000000002</v>
      </c>
      <c r="L164" s="177">
        <v>3.7734999999999999</v>
      </c>
      <c r="M164" s="177">
        <v>6.0137</v>
      </c>
      <c r="N164" s="177">
        <v>5.0837000000000003</v>
      </c>
      <c r="O164" s="177">
        <v>11.226900000000001</v>
      </c>
      <c r="P164" s="177"/>
      <c r="Q164" s="177">
        <v>10.7164</v>
      </c>
      <c r="R164" s="177">
        <v>9.2814999999999994</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44958</v>
      </c>
      <c r="E165" s="177">
        <v>14.991</v>
      </c>
      <c r="F165" s="177">
        <v>8.6800000000000002E-2</v>
      </c>
      <c r="G165" s="177">
        <v>0.55000000000000004</v>
      </c>
      <c r="H165" s="177">
        <v>6.7000000000000002E-3</v>
      </c>
      <c r="I165" s="177">
        <v>-0.39860000000000001</v>
      </c>
      <c r="J165" s="177">
        <v>0.1537</v>
      </c>
      <c r="K165" s="177">
        <v>0.44890000000000002</v>
      </c>
      <c r="L165" s="177">
        <v>3.1444000000000001</v>
      </c>
      <c r="M165" s="177">
        <v>5.0305</v>
      </c>
      <c r="N165" s="177">
        <v>3.7869999999999999</v>
      </c>
      <c r="O165" s="177">
        <v>9.8414000000000001</v>
      </c>
      <c r="P165" s="177"/>
      <c r="Q165" s="177">
        <v>9.4110999999999994</v>
      </c>
      <c r="R165" s="177">
        <v>7.9008000000000003</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44958</v>
      </c>
      <c r="E166" s="177">
        <v>125.7948</v>
      </c>
      <c r="F166" s="177">
        <v>-0.11840000000000001</v>
      </c>
      <c r="G166" s="177">
        <v>0.28560000000000002</v>
      </c>
      <c r="H166" s="177">
        <v>-0.56779999999999997</v>
      </c>
      <c r="I166" s="177">
        <v>-1.6073999999999999</v>
      </c>
      <c r="J166" s="177">
        <v>-1.2350000000000001</v>
      </c>
      <c r="K166" s="177">
        <v>-1.3935</v>
      </c>
      <c r="L166" s="177">
        <v>1.7038</v>
      </c>
      <c r="M166" s="177">
        <v>4.6872999999999996</v>
      </c>
      <c r="N166" s="177">
        <v>3.3368000000000002</v>
      </c>
      <c r="O166" s="177">
        <v>9.7639999999999993</v>
      </c>
      <c r="P166" s="177">
        <v>6.9192999999999998</v>
      </c>
      <c r="Q166" s="177">
        <v>14.905099999999999</v>
      </c>
      <c r="R166" s="177">
        <v>9.0913000000000004</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44958</v>
      </c>
      <c r="E167" s="177">
        <v>138.3526</v>
      </c>
      <c r="F167" s="177">
        <v>-0.1152</v>
      </c>
      <c r="G167" s="177">
        <v>0.30170000000000002</v>
      </c>
      <c r="H167" s="177">
        <v>-0.5454</v>
      </c>
      <c r="I167" s="177">
        <v>-1.5627</v>
      </c>
      <c r="J167" s="177">
        <v>-1.1245000000000001</v>
      </c>
      <c r="K167" s="177">
        <v>-1.0702</v>
      </c>
      <c r="L167" s="177">
        <v>2.4037999999999999</v>
      </c>
      <c r="M167" s="177">
        <v>5.7313000000000001</v>
      </c>
      <c r="N167" s="177">
        <v>4.7664</v>
      </c>
      <c r="O167" s="177">
        <v>11.313000000000001</v>
      </c>
      <c r="P167" s="177">
        <v>8.3333999999999993</v>
      </c>
      <c r="Q167" s="177">
        <v>11.7729</v>
      </c>
      <c r="R167" s="177">
        <v>10.6416</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1850</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1851</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44958</v>
      </c>
      <c r="E170" s="177">
        <v>16.263300000000001</v>
      </c>
      <c r="F170" s="177">
        <v>-6.7999999999999996E-3</v>
      </c>
      <c r="G170" s="177">
        <v>0.22989999999999999</v>
      </c>
      <c r="H170" s="177">
        <v>-0.50590000000000002</v>
      </c>
      <c r="I170" s="177">
        <v>-1.4710000000000001</v>
      </c>
      <c r="J170" s="177">
        <v>-0.76400000000000001</v>
      </c>
      <c r="K170" s="177">
        <v>-0.68089999999999995</v>
      </c>
      <c r="L170" s="177">
        <v>3.1509999999999998</v>
      </c>
      <c r="M170" s="177">
        <v>5.2183999999999999</v>
      </c>
      <c r="N170" s="177">
        <v>5.3103999999999996</v>
      </c>
      <c r="O170" s="177">
        <v>13.647</v>
      </c>
      <c r="P170" s="177"/>
      <c r="Q170" s="177">
        <v>12.8813</v>
      </c>
      <c r="R170" s="177">
        <v>11.16</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44958</v>
      </c>
      <c r="E171" s="177">
        <v>15.183999999999999</v>
      </c>
      <c r="F171" s="177">
        <v>-1.12E-2</v>
      </c>
      <c r="G171" s="177">
        <v>0.2079</v>
      </c>
      <c r="H171" s="177">
        <v>-0.53580000000000005</v>
      </c>
      <c r="I171" s="177">
        <v>-1.5305</v>
      </c>
      <c r="J171" s="177">
        <v>-0.90200000000000002</v>
      </c>
      <c r="K171" s="177">
        <v>-1.0652999999999999</v>
      </c>
      <c r="L171" s="177">
        <v>2.3601000000000001</v>
      </c>
      <c r="M171" s="177">
        <v>4</v>
      </c>
      <c r="N171" s="177">
        <v>3.6833</v>
      </c>
      <c r="O171" s="177">
        <v>11.7813</v>
      </c>
      <c r="P171" s="177"/>
      <c r="Q171" s="177">
        <v>10.9665</v>
      </c>
      <c r="R171" s="177">
        <v>9.3754000000000008</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44958</v>
      </c>
      <c r="E172" s="177">
        <v>16.03</v>
      </c>
      <c r="F172" s="177">
        <v>0.1875</v>
      </c>
      <c r="G172" s="177">
        <v>0.25019999999999998</v>
      </c>
      <c r="H172" s="177">
        <v>-0.18679999999999999</v>
      </c>
      <c r="I172" s="177">
        <v>-0.68149999999999999</v>
      </c>
      <c r="J172" s="177">
        <v>-0.37290000000000001</v>
      </c>
      <c r="K172" s="177">
        <v>0</v>
      </c>
      <c r="L172" s="177">
        <v>2.2974000000000001</v>
      </c>
      <c r="M172" s="177">
        <v>4.5662000000000003</v>
      </c>
      <c r="N172" s="177">
        <v>3.754</v>
      </c>
      <c r="O172" s="177">
        <v>12.271800000000001</v>
      </c>
      <c r="P172" s="177">
        <v>9.9135000000000009</v>
      </c>
      <c r="Q172" s="177">
        <v>9.7021999999999995</v>
      </c>
      <c r="R172" s="177">
        <v>6.6245000000000003</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44958</v>
      </c>
      <c r="E173" s="177">
        <v>15.3</v>
      </c>
      <c r="F173" s="177">
        <v>0.19650000000000001</v>
      </c>
      <c r="G173" s="177">
        <v>0.19650000000000001</v>
      </c>
      <c r="H173" s="177">
        <v>-0.19570000000000001</v>
      </c>
      <c r="I173" s="177">
        <v>-0.71379999999999999</v>
      </c>
      <c r="J173" s="177">
        <v>-0.5202</v>
      </c>
      <c r="K173" s="177">
        <v>-0.32569999999999999</v>
      </c>
      <c r="L173" s="177">
        <v>1.6611</v>
      </c>
      <c r="M173" s="177">
        <v>3.5183</v>
      </c>
      <c r="N173" s="177">
        <v>2.4096000000000002</v>
      </c>
      <c r="O173" s="177">
        <v>11.068899999999999</v>
      </c>
      <c r="P173" s="177">
        <v>8.9160000000000004</v>
      </c>
      <c r="Q173" s="177">
        <v>8.7034000000000002</v>
      </c>
      <c r="R173" s="177">
        <v>5.2565</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-0.12886500000000004</v>
      </c>
      <c r="G174" s="179">
        <v>0.19755999999999999</v>
      </c>
      <c r="H174" s="179">
        <v>-0.56160500000000013</v>
      </c>
      <c r="I174" s="179">
        <v>-1.1997399999999998</v>
      </c>
      <c r="J174" s="179">
        <v>-0.77910999999999986</v>
      </c>
      <c r="K174" s="179">
        <v>-0.16700999999999999</v>
      </c>
      <c r="L174" s="179">
        <v>3.4682749999999998</v>
      </c>
      <c r="M174" s="179">
        <v>5.7755700000000001</v>
      </c>
      <c r="N174" s="179">
        <v>4.9298650000000013</v>
      </c>
      <c r="O174" s="179">
        <v>11.314609999999998</v>
      </c>
      <c r="P174" s="179">
        <v>9.1660642857142864</v>
      </c>
      <c r="Q174" s="179">
        <v>11.151335</v>
      </c>
      <c r="R174" s="179">
        <v>10.776394999999999</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-5.3200000000000004E-2</v>
      </c>
      <c r="G175" s="179">
        <v>0.20835000000000001</v>
      </c>
      <c r="H175" s="179">
        <v>-0.54059999999999997</v>
      </c>
      <c r="I175" s="179">
        <v>-1.4479500000000001</v>
      </c>
      <c r="J175" s="179">
        <v>-0.83879999999999999</v>
      </c>
      <c r="K175" s="179">
        <v>-0.1303</v>
      </c>
      <c r="L175" s="179">
        <v>2.82965</v>
      </c>
      <c r="M175" s="179">
        <v>5.0855499999999996</v>
      </c>
      <c r="N175" s="179">
        <v>3.8033000000000001</v>
      </c>
      <c r="O175" s="179">
        <v>11.269950000000001</v>
      </c>
      <c r="P175" s="179">
        <v>9.3378499999999995</v>
      </c>
      <c r="Q175" s="179">
        <v>11.102</v>
      </c>
      <c r="R175" s="179">
        <v>9.3284500000000001</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44958</v>
      </c>
      <c r="E178" s="177">
        <v>306.12900000000002</v>
      </c>
      <c r="F178" s="177">
        <v>38.838999999999999</v>
      </c>
      <c r="G178" s="177">
        <v>13.4597</v>
      </c>
      <c r="H178" s="177">
        <v>8.6774000000000004</v>
      </c>
      <c r="I178" s="177">
        <v>5.7742000000000004</v>
      </c>
      <c r="J178" s="177">
        <v>6.3986999999999998</v>
      </c>
      <c r="K178" s="177">
        <v>6.6817000000000002</v>
      </c>
      <c r="L178" s="177">
        <v>5.3655999999999997</v>
      </c>
      <c r="M178" s="177">
        <v>4.2729999999999997</v>
      </c>
      <c r="N178" s="177">
        <v>4.1977000000000002</v>
      </c>
      <c r="O178" s="177">
        <v>5.9143999999999997</v>
      </c>
      <c r="P178" s="177">
        <v>7.0198</v>
      </c>
      <c r="Q178" s="177">
        <v>7.8727</v>
      </c>
      <c r="R178" s="177">
        <v>4.1749000000000001</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44958</v>
      </c>
      <c r="E179" s="177">
        <v>315.11630000000002</v>
      </c>
      <c r="F179" s="177">
        <v>39.192700000000002</v>
      </c>
      <c r="G179" s="177">
        <v>13.809900000000001</v>
      </c>
      <c r="H179" s="177">
        <v>9.0272000000000006</v>
      </c>
      <c r="I179" s="177">
        <v>6.1243999999999996</v>
      </c>
      <c r="J179" s="177">
        <v>6.7507000000000001</v>
      </c>
      <c r="K179" s="177">
        <v>7.0377000000000001</v>
      </c>
      <c r="L179" s="177">
        <v>5.7256</v>
      </c>
      <c r="M179" s="177">
        <v>4.6340000000000003</v>
      </c>
      <c r="N179" s="177">
        <v>4.5599999999999996</v>
      </c>
      <c r="O179" s="177">
        <v>6.2747999999999999</v>
      </c>
      <c r="P179" s="177">
        <v>7.3659999999999997</v>
      </c>
      <c r="Q179" s="177">
        <v>8.5693000000000001</v>
      </c>
      <c r="R179" s="177">
        <v>4.5323000000000002</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44958</v>
      </c>
      <c r="E180" s="177">
        <v>2266.9434000000001</v>
      </c>
      <c r="F180" s="177">
        <v>53.218800000000002</v>
      </c>
      <c r="G180" s="177">
        <v>9.9517000000000007</v>
      </c>
      <c r="H180" s="177">
        <v>5.0176999999999996</v>
      </c>
      <c r="I180" s="177">
        <v>5.3875999999999999</v>
      </c>
      <c r="J180" s="177">
        <v>6.9524999999999997</v>
      </c>
      <c r="K180" s="177">
        <v>7.0788000000000002</v>
      </c>
      <c r="L180" s="177">
        <v>5.2784000000000004</v>
      </c>
      <c r="M180" s="177">
        <v>4.5250000000000004</v>
      </c>
      <c r="N180" s="177">
        <v>4.4534000000000002</v>
      </c>
      <c r="O180" s="177">
        <v>5.7637</v>
      </c>
      <c r="P180" s="177">
        <v>7.2624000000000004</v>
      </c>
      <c r="Q180" s="177">
        <v>7.8971999999999998</v>
      </c>
      <c r="R180" s="177">
        <v>4.3411</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44958</v>
      </c>
      <c r="E181" s="177">
        <v>2213.5030000000002</v>
      </c>
      <c r="F181" s="177">
        <v>52.927799999999998</v>
      </c>
      <c r="G181" s="177">
        <v>9.6611999999999991</v>
      </c>
      <c r="H181" s="177">
        <v>4.7271999999999998</v>
      </c>
      <c r="I181" s="177">
        <v>5.0967000000000002</v>
      </c>
      <c r="J181" s="177">
        <v>6.6604000000000001</v>
      </c>
      <c r="K181" s="177">
        <v>6.7835000000000001</v>
      </c>
      <c r="L181" s="177">
        <v>4.9805999999999999</v>
      </c>
      <c r="M181" s="177">
        <v>4.2251000000000003</v>
      </c>
      <c r="N181" s="177">
        <v>4.1506999999999996</v>
      </c>
      <c r="O181" s="177">
        <v>5.4488000000000003</v>
      </c>
      <c r="P181" s="177">
        <v>6.9488000000000003</v>
      </c>
      <c r="Q181" s="177">
        <v>7.7404999999999999</v>
      </c>
      <c r="R181" s="177">
        <v>4.0347</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1906</v>
      </c>
      <c r="C182" s="173">
        <v>148628</v>
      </c>
      <c r="D182" s="176">
        <v>44958</v>
      </c>
      <c r="E182" s="177">
        <v>10.688700000000001</v>
      </c>
      <c r="F182" s="177">
        <v>22.893699999999999</v>
      </c>
      <c r="G182" s="177">
        <v>9.5055999999999994</v>
      </c>
      <c r="H182" s="177">
        <v>5.8605999999999998</v>
      </c>
      <c r="I182" s="177">
        <v>5.0589000000000004</v>
      </c>
      <c r="J182" s="177">
        <v>6.1706000000000003</v>
      </c>
      <c r="K182" s="177">
        <v>6.2203999999999997</v>
      </c>
      <c r="L182" s="177">
        <v>5.1212</v>
      </c>
      <c r="M182" s="177">
        <v>3.1019000000000001</v>
      </c>
      <c r="N182" s="177">
        <v>2.9998</v>
      </c>
      <c r="O182" s="177"/>
      <c r="P182" s="177"/>
      <c r="Q182" s="177">
        <v>3.1823000000000001</v>
      </c>
      <c r="R182" s="177">
        <v>3.5665</v>
      </c>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1907</v>
      </c>
      <c r="C183" s="173">
        <v>148625</v>
      </c>
      <c r="D183" s="176">
        <v>44958</v>
      </c>
      <c r="E183" s="177">
        <v>10.595000000000001</v>
      </c>
      <c r="F183" s="177">
        <v>22.406400000000001</v>
      </c>
      <c r="G183" s="177">
        <v>9.1061999999999994</v>
      </c>
      <c r="H183" s="177">
        <v>5.4192</v>
      </c>
      <c r="I183" s="177">
        <v>4.6590999999999996</v>
      </c>
      <c r="J183" s="177">
        <v>5.7610999999999999</v>
      </c>
      <c r="K183" s="177">
        <v>5.8093000000000004</v>
      </c>
      <c r="L183" s="177">
        <v>4.7054999999999998</v>
      </c>
      <c r="M183" s="177">
        <v>2.6871999999999998</v>
      </c>
      <c r="N183" s="177">
        <v>2.5811999999999999</v>
      </c>
      <c r="O183" s="177"/>
      <c r="P183" s="177"/>
      <c r="Q183" s="177">
        <v>2.7557999999999998</v>
      </c>
      <c r="R183" s="177">
        <v>3.1415999999999999</v>
      </c>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44958</v>
      </c>
      <c r="E184" s="177">
        <v>20.599499999999999</v>
      </c>
      <c r="F184" s="177">
        <v>56.255400000000002</v>
      </c>
      <c r="G184" s="177">
        <v>11.464399999999999</v>
      </c>
      <c r="H184" s="177">
        <v>6.6403999999999996</v>
      </c>
      <c r="I184" s="177">
        <v>5.5298999999999996</v>
      </c>
      <c r="J184" s="177">
        <v>6.1683000000000003</v>
      </c>
      <c r="K184" s="177">
        <v>6.6920000000000002</v>
      </c>
      <c r="L184" s="177">
        <v>5.0439999999999996</v>
      </c>
      <c r="M184" s="177">
        <v>4.3057999999999996</v>
      </c>
      <c r="N184" s="177">
        <v>3.8632</v>
      </c>
      <c r="O184" s="177">
        <v>5.8219000000000003</v>
      </c>
      <c r="P184" s="177">
        <v>7.0068000000000001</v>
      </c>
      <c r="Q184" s="177">
        <v>8.0010999999999992</v>
      </c>
      <c r="R184" s="177">
        <v>4.0505000000000004</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44958</v>
      </c>
      <c r="E185" s="177">
        <v>20.021899999999999</v>
      </c>
      <c r="F185" s="177">
        <v>56.052199999999999</v>
      </c>
      <c r="G185" s="177">
        <v>11.2104</v>
      </c>
      <c r="H185" s="177">
        <v>6.3883000000000001</v>
      </c>
      <c r="I185" s="177">
        <v>5.2843999999999998</v>
      </c>
      <c r="J185" s="177">
        <v>5.9154</v>
      </c>
      <c r="K185" s="177">
        <v>6.4377000000000004</v>
      </c>
      <c r="L185" s="177">
        <v>4.7882999999999996</v>
      </c>
      <c r="M185" s="177">
        <v>4.0476999999999999</v>
      </c>
      <c r="N185" s="177">
        <v>3.6019000000000001</v>
      </c>
      <c r="O185" s="177">
        <v>5.5526</v>
      </c>
      <c r="P185" s="177">
        <v>6.7108999999999996</v>
      </c>
      <c r="Q185" s="177">
        <v>7.6744000000000003</v>
      </c>
      <c r="R185" s="177">
        <v>3.7871000000000001</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44958</v>
      </c>
      <c r="E186" s="177">
        <v>21.1524</v>
      </c>
      <c r="F186" s="177">
        <v>40.768999999999998</v>
      </c>
      <c r="G186" s="177">
        <v>15.459300000000001</v>
      </c>
      <c r="H186" s="177">
        <v>6.7384000000000004</v>
      </c>
      <c r="I186" s="177">
        <v>6.8463000000000003</v>
      </c>
      <c r="J186" s="177">
        <v>6.7073999999999998</v>
      </c>
      <c r="K186" s="177">
        <v>9.2317</v>
      </c>
      <c r="L186" s="177">
        <v>6.5858999999999996</v>
      </c>
      <c r="M186" s="177">
        <v>5.2111999999999998</v>
      </c>
      <c r="N186" s="177">
        <v>4.6407999999999996</v>
      </c>
      <c r="O186" s="177">
        <v>6.9112</v>
      </c>
      <c r="P186" s="177">
        <v>8.0841999999999992</v>
      </c>
      <c r="Q186" s="177">
        <v>8.3035999999999994</v>
      </c>
      <c r="R186" s="177">
        <v>4.6132</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44958</v>
      </c>
      <c r="E187" s="177">
        <v>20.568000000000001</v>
      </c>
      <c r="F187" s="177">
        <v>40.505800000000001</v>
      </c>
      <c r="G187" s="177">
        <v>15.151</v>
      </c>
      <c r="H187" s="177">
        <v>6.3963999999999999</v>
      </c>
      <c r="I187" s="177">
        <v>6.5061999999999998</v>
      </c>
      <c r="J187" s="177">
        <v>6.3712999999999997</v>
      </c>
      <c r="K187" s="177">
        <v>8.8903999999999996</v>
      </c>
      <c r="L187" s="177">
        <v>6.2310999999999996</v>
      </c>
      <c r="M187" s="177">
        <v>4.8609</v>
      </c>
      <c r="N187" s="177">
        <v>4.2965</v>
      </c>
      <c r="O187" s="177">
        <v>6.5579999999999998</v>
      </c>
      <c r="P187" s="177">
        <v>7.7590000000000003</v>
      </c>
      <c r="Q187" s="177">
        <v>7.9809999999999999</v>
      </c>
      <c r="R187" s="177">
        <v>4.2790999999999997</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44958</v>
      </c>
      <c r="E188" s="177">
        <v>18.7913</v>
      </c>
      <c r="F188" s="177">
        <v>60.703299999999999</v>
      </c>
      <c r="G188" s="177">
        <v>13.8561</v>
      </c>
      <c r="H188" s="177">
        <v>7.9203000000000001</v>
      </c>
      <c r="I188" s="177">
        <v>6.1468999999999996</v>
      </c>
      <c r="J188" s="177">
        <v>6.5960999999999999</v>
      </c>
      <c r="K188" s="177">
        <v>7.0808999999999997</v>
      </c>
      <c r="L188" s="177">
        <v>4.9545000000000003</v>
      </c>
      <c r="M188" s="177">
        <v>4.0796999999999999</v>
      </c>
      <c r="N188" s="177">
        <v>3.8496999999999999</v>
      </c>
      <c r="O188" s="177">
        <v>5.1916000000000002</v>
      </c>
      <c r="P188" s="177">
        <v>6.8822000000000001</v>
      </c>
      <c r="Q188" s="177">
        <v>7.4507000000000003</v>
      </c>
      <c r="R188" s="177">
        <v>3.9622999999999999</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44958</v>
      </c>
      <c r="E189" s="177">
        <v>19.4754</v>
      </c>
      <c r="F189" s="177">
        <v>61.2</v>
      </c>
      <c r="G189" s="177">
        <v>14.2338</v>
      </c>
      <c r="H189" s="177">
        <v>8.2861999999999991</v>
      </c>
      <c r="I189" s="177">
        <v>6.5223000000000004</v>
      </c>
      <c r="J189" s="177">
        <v>6.9665999999999997</v>
      </c>
      <c r="K189" s="177">
        <v>7.4463999999999997</v>
      </c>
      <c r="L189" s="177">
        <v>5.3150000000000004</v>
      </c>
      <c r="M189" s="177">
        <v>4.4409999999999998</v>
      </c>
      <c r="N189" s="177">
        <v>4.2100999999999997</v>
      </c>
      <c r="O189" s="177">
        <v>5.5420999999999996</v>
      </c>
      <c r="P189" s="177">
        <v>7.2496</v>
      </c>
      <c r="Q189" s="177">
        <v>7.8893000000000004</v>
      </c>
      <c r="R189" s="177">
        <v>4.3154000000000003</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44958</v>
      </c>
      <c r="E190" s="177">
        <v>19.808</v>
      </c>
      <c r="F190" s="177">
        <v>39.476199999999999</v>
      </c>
      <c r="G190" s="177">
        <v>11.849299999999999</v>
      </c>
      <c r="H190" s="177">
        <v>8.1997</v>
      </c>
      <c r="I190" s="177">
        <v>6.5315000000000003</v>
      </c>
      <c r="J190" s="177">
        <v>6.2839</v>
      </c>
      <c r="K190" s="177">
        <v>6.8023999999999996</v>
      </c>
      <c r="L190" s="177">
        <v>5.9093</v>
      </c>
      <c r="M190" s="177">
        <v>4.5744999999999996</v>
      </c>
      <c r="N190" s="177">
        <v>4.4615999999999998</v>
      </c>
      <c r="O190" s="177">
        <v>6.1531000000000002</v>
      </c>
      <c r="P190" s="177">
        <v>7.2492999999999999</v>
      </c>
      <c r="Q190" s="177">
        <v>8.0196000000000005</v>
      </c>
      <c r="R190" s="177">
        <v>4.4006999999999996</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44958</v>
      </c>
      <c r="E191" s="177">
        <v>19.206</v>
      </c>
      <c r="F191" s="177">
        <v>39.000799999999998</v>
      </c>
      <c r="G191" s="177">
        <v>11.420500000000001</v>
      </c>
      <c r="H191" s="177">
        <v>7.7763</v>
      </c>
      <c r="I191" s="177">
        <v>6.1093000000000002</v>
      </c>
      <c r="J191" s="177">
        <v>5.8589000000000002</v>
      </c>
      <c r="K191" s="177">
        <v>6.3700999999999999</v>
      </c>
      <c r="L191" s="177">
        <v>5.4744999999999999</v>
      </c>
      <c r="M191" s="177">
        <v>4.1364000000000001</v>
      </c>
      <c r="N191" s="177">
        <v>4.0213999999999999</v>
      </c>
      <c r="O191" s="177">
        <v>5.6829000000000001</v>
      </c>
      <c r="P191" s="177">
        <v>6.7716000000000003</v>
      </c>
      <c r="Q191" s="177">
        <v>7.6440000000000001</v>
      </c>
      <c r="R191" s="177">
        <v>3.9445000000000001</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2015</v>
      </c>
      <c r="C192" s="173">
        <v>151107</v>
      </c>
      <c r="D192" s="176">
        <v>44958</v>
      </c>
      <c r="E192" s="177">
        <v>21.324000000000002</v>
      </c>
      <c r="F192" s="177">
        <v>59.664099999999998</v>
      </c>
      <c r="G192" s="177">
        <v>7.6421000000000001</v>
      </c>
      <c r="H192" s="177">
        <v>1.9814000000000001</v>
      </c>
      <c r="I192" s="177">
        <v>4.6543000000000001</v>
      </c>
      <c r="J192" s="177">
        <v>6.7214</v>
      </c>
      <c r="K192" s="177">
        <v>7.6635999999999997</v>
      </c>
      <c r="L192" s="177">
        <v>4.9192</v>
      </c>
      <c r="M192" s="177">
        <v>3.3496999999999999</v>
      </c>
      <c r="N192" s="177">
        <v>2.5562</v>
      </c>
      <c r="O192" s="177">
        <v>5.2089999999999996</v>
      </c>
      <c r="P192" s="177">
        <v>6.6022999999999996</v>
      </c>
      <c r="Q192" s="177">
        <v>7.5277000000000003</v>
      </c>
      <c r="R192" s="177">
        <v>3.2730000000000001</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2016</v>
      </c>
      <c r="C193" s="173">
        <v>151104</v>
      </c>
      <c r="D193" s="176">
        <v>44958</v>
      </c>
      <c r="E193" s="177">
        <v>20.430299999999999</v>
      </c>
      <c r="F193" s="177">
        <v>59.231200000000001</v>
      </c>
      <c r="G193" s="177">
        <v>7.2606999999999999</v>
      </c>
      <c r="H193" s="177">
        <v>1.5829</v>
      </c>
      <c r="I193" s="177">
        <v>4.2691999999999997</v>
      </c>
      <c r="J193" s="177">
        <v>6.3377999999999997</v>
      </c>
      <c r="K193" s="177">
        <v>7.2752999999999997</v>
      </c>
      <c r="L193" s="177">
        <v>4.5307000000000004</v>
      </c>
      <c r="M193" s="177">
        <v>2.9603999999999999</v>
      </c>
      <c r="N193" s="177">
        <v>2.1673</v>
      </c>
      <c r="O193" s="177">
        <v>4.8014000000000001</v>
      </c>
      <c r="P193" s="177">
        <v>6.1768999999999998</v>
      </c>
      <c r="Q193" s="177">
        <v>4.7553999999999998</v>
      </c>
      <c r="R193" s="177">
        <v>2.8795999999999999</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44958</v>
      </c>
      <c r="E194" s="177">
        <v>27.212800000000001</v>
      </c>
      <c r="F194" s="177">
        <v>43.106000000000002</v>
      </c>
      <c r="G194" s="177">
        <v>9.3473000000000006</v>
      </c>
      <c r="H194" s="177">
        <v>6.8303000000000003</v>
      </c>
      <c r="I194" s="177">
        <v>5.5012999999999996</v>
      </c>
      <c r="J194" s="177">
        <v>5.4610000000000003</v>
      </c>
      <c r="K194" s="177">
        <v>5.6425000000000001</v>
      </c>
      <c r="L194" s="177">
        <v>6.4844999999999997</v>
      </c>
      <c r="M194" s="177">
        <v>5.3132000000000001</v>
      </c>
      <c r="N194" s="177">
        <v>5.1913999999999998</v>
      </c>
      <c r="O194" s="177">
        <v>5.8433000000000002</v>
      </c>
      <c r="P194" s="177">
        <v>6.7666000000000004</v>
      </c>
      <c r="Q194" s="177">
        <v>7.9459</v>
      </c>
      <c r="R194" s="177">
        <v>4.5297000000000001</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44958</v>
      </c>
      <c r="E195" s="177">
        <v>28.133199999999999</v>
      </c>
      <c r="F195" s="177">
        <v>43.384700000000002</v>
      </c>
      <c r="G195" s="177">
        <v>9.7174999999999994</v>
      </c>
      <c r="H195" s="177">
        <v>7.2012</v>
      </c>
      <c r="I195" s="177">
        <v>5.8792999999999997</v>
      </c>
      <c r="J195" s="177">
        <v>5.8414999999999999</v>
      </c>
      <c r="K195" s="177">
        <v>6.0461</v>
      </c>
      <c r="L195" s="177">
        <v>6.9227999999999996</v>
      </c>
      <c r="M195" s="177">
        <v>5.7637999999999998</v>
      </c>
      <c r="N195" s="177">
        <v>5.6519000000000004</v>
      </c>
      <c r="O195" s="177">
        <v>6.3174999999999999</v>
      </c>
      <c r="P195" s="177">
        <v>7.2359</v>
      </c>
      <c r="Q195" s="177">
        <v>8.2172000000000001</v>
      </c>
      <c r="R195" s="177">
        <v>4.9950999999999999</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44958</v>
      </c>
      <c r="E196" s="177">
        <v>21.106000000000002</v>
      </c>
      <c r="F196" s="177">
        <v>30.289000000000001</v>
      </c>
      <c r="G196" s="177">
        <v>10.286899999999999</v>
      </c>
      <c r="H196" s="177">
        <v>8.0663999999999998</v>
      </c>
      <c r="I196" s="177">
        <v>6.7123999999999997</v>
      </c>
      <c r="J196" s="177">
        <v>6.3563999999999998</v>
      </c>
      <c r="K196" s="177">
        <v>6.6997999999999998</v>
      </c>
      <c r="L196" s="177">
        <v>5.6580000000000004</v>
      </c>
      <c r="M196" s="177">
        <v>4.4406999999999996</v>
      </c>
      <c r="N196" s="177">
        <v>4.2967000000000004</v>
      </c>
      <c r="O196" s="177">
        <v>6.1272000000000002</v>
      </c>
      <c r="P196" s="177">
        <v>7.6410999999999998</v>
      </c>
      <c r="Q196" s="177">
        <v>7.827</v>
      </c>
      <c r="R196" s="177">
        <v>4.3487</v>
      </c>
      <c r="S196" t="s">
        <v>1808</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44958</v>
      </c>
      <c r="E197" s="177">
        <v>20.657499999999999</v>
      </c>
      <c r="F197" s="177">
        <v>30.0623</v>
      </c>
      <c r="G197" s="177">
        <v>10.0144</v>
      </c>
      <c r="H197" s="177">
        <v>7.7859999999999996</v>
      </c>
      <c r="I197" s="177">
        <v>6.4272</v>
      </c>
      <c r="J197" s="177">
        <v>6.0564999999999998</v>
      </c>
      <c r="K197" s="177">
        <v>6.3951000000000002</v>
      </c>
      <c r="L197" s="177">
        <v>5.3490000000000002</v>
      </c>
      <c r="M197" s="177">
        <v>4.1300999999999997</v>
      </c>
      <c r="N197" s="177">
        <v>3.9811000000000001</v>
      </c>
      <c r="O197" s="177">
        <v>5.7861000000000002</v>
      </c>
      <c r="P197" s="177">
        <v>7.3147000000000002</v>
      </c>
      <c r="Q197" s="177">
        <v>7.5936000000000003</v>
      </c>
      <c r="R197" s="177">
        <v>4.0251000000000001</v>
      </c>
      <c r="S197" t="s">
        <v>1808</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44958</v>
      </c>
      <c r="E200" s="177">
        <v>1892.7230999999999</v>
      </c>
      <c r="F200" s="177">
        <v>41.168399999999998</v>
      </c>
      <c r="G200" s="177">
        <v>10.969200000000001</v>
      </c>
      <c r="H200" s="177">
        <v>6.3472999999999997</v>
      </c>
      <c r="I200" s="177">
        <v>5.58</v>
      </c>
      <c r="J200" s="177">
        <v>5.9356999999999998</v>
      </c>
      <c r="K200" s="177">
        <v>7.0305</v>
      </c>
      <c r="L200" s="177">
        <v>5.0613999999999999</v>
      </c>
      <c r="M200" s="177">
        <v>2.7924000000000002</v>
      </c>
      <c r="N200" s="177">
        <v>2.4900000000000002</v>
      </c>
      <c r="O200" s="177">
        <v>4.4063999999999997</v>
      </c>
      <c r="P200" s="177">
        <v>6.0342000000000002</v>
      </c>
      <c r="Q200" s="177">
        <v>6.5217000000000001</v>
      </c>
      <c r="R200" s="177">
        <v>2.6846999999999999</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44958</v>
      </c>
      <c r="E201" s="177">
        <v>2009.8889999999999</v>
      </c>
      <c r="F201" s="177">
        <v>41.592399999999998</v>
      </c>
      <c r="G201" s="177">
        <v>11.3933</v>
      </c>
      <c r="H201" s="177">
        <v>6.7710999999999997</v>
      </c>
      <c r="I201" s="177">
        <v>6.0042999999999997</v>
      </c>
      <c r="J201" s="177">
        <v>6.3613999999999997</v>
      </c>
      <c r="K201" s="177">
        <v>7.4606000000000003</v>
      </c>
      <c r="L201" s="177">
        <v>5.4945000000000004</v>
      </c>
      <c r="M201" s="177">
        <v>3.2235999999999998</v>
      </c>
      <c r="N201" s="177">
        <v>2.9228000000000001</v>
      </c>
      <c r="O201" s="177">
        <v>4.8647</v>
      </c>
      <c r="P201" s="177">
        <v>6.4839000000000002</v>
      </c>
      <c r="Q201" s="177">
        <v>7.1238000000000001</v>
      </c>
      <c r="R201" s="177">
        <v>3.1173000000000002</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1666</v>
      </c>
      <c r="C202" s="173">
        <v>148534</v>
      </c>
      <c r="D202" s="176">
        <v>44958</v>
      </c>
      <c r="E202" s="177">
        <v>11.1274</v>
      </c>
      <c r="F202" s="177">
        <v>16.736599999999999</v>
      </c>
      <c r="G202" s="177">
        <v>7.4865000000000004</v>
      </c>
      <c r="H202" s="177">
        <v>6.8505000000000003</v>
      </c>
      <c r="I202" s="177">
        <v>6.0824999999999996</v>
      </c>
      <c r="J202" s="177">
        <v>6.3079000000000001</v>
      </c>
      <c r="K202" s="177">
        <v>7.1467999999999998</v>
      </c>
      <c r="L202" s="177">
        <v>5.9435000000000002</v>
      </c>
      <c r="M202" s="177">
        <v>5.5167999999999999</v>
      </c>
      <c r="N202" s="177">
        <v>5.3013000000000003</v>
      </c>
      <c r="O202" s="177"/>
      <c r="P202" s="177"/>
      <c r="Q202" s="177">
        <v>4.798</v>
      </c>
      <c r="R202" s="177">
        <v>5.0930999999999997</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1667</v>
      </c>
      <c r="C203" s="173">
        <v>148535</v>
      </c>
      <c r="D203" s="176">
        <v>44958</v>
      </c>
      <c r="E203" s="177">
        <v>10.989000000000001</v>
      </c>
      <c r="F203" s="177">
        <v>15.950200000000001</v>
      </c>
      <c r="G203" s="177">
        <v>6.9817999999999998</v>
      </c>
      <c r="H203" s="177">
        <v>6.3185000000000002</v>
      </c>
      <c r="I203" s="177">
        <v>5.5396999999999998</v>
      </c>
      <c r="J203" s="177">
        <v>5.7771999999999997</v>
      </c>
      <c r="K203" s="177">
        <v>6.5918999999999999</v>
      </c>
      <c r="L203" s="177">
        <v>5.3807</v>
      </c>
      <c r="M203" s="177">
        <v>4.9481000000000002</v>
      </c>
      <c r="N203" s="177">
        <v>4.7270000000000003</v>
      </c>
      <c r="O203" s="177"/>
      <c r="P203" s="177"/>
      <c r="Q203" s="177">
        <v>4.2241999999999997</v>
      </c>
      <c r="R203" s="177">
        <v>4.5190000000000001</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44958</v>
      </c>
      <c r="E204" s="177">
        <v>54.473500000000001</v>
      </c>
      <c r="F204" s="177">
        <v>45.284500000000001</v>
      </c>
      <c r="G204" s="177">
        <v>14.5153</v>
      </c>
      <c r="H204" s="177">
        <v>7.8418000000000001</v>
      </c>
      <c r="I204" s="177">
        <v>3.7385000000000002</v>
      </c>
      <c r="J204" s="177">
        <v>4.4237000000000002</v>
      </c>
      <c r="K204" s="177">
        <v>6.0026999999999999</v>
      </c>
      <c r="L204" s="177">
        <v>5.7314999999999996</v>
      </c>
      <c r="M204" s="177">
        <v>4.3182999999999998</v>
      </c>
      <c r="N204" s="177">
        <v>4.0519999999999996</v>
      </c>
      <c r="O204" s="177">
        <v>5.7934000000000001</v>
      </c>
      <c r="P204" s="177">
        <v>7.0865</v>
      </c>
      <c r="Q204" s="177">
        <v>7.2839999999999998</v>
      </c>
      <c r="R204" s="177">
        <v>4.1597999999999997</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44958</v>
      </c>
      <c r="E205" s="177">
        <v>56.208100000000002</v>
      </c>
      <c r="F205" s="177">
        <v>45.708100000000002</v>
      </c>
      <c r="G205" s="177">
        <v>14.953099999999999</v>
      </c>
      <c r="H205" s="177">
        <v>8.2880000000000003</v>
      </c>
      <c r="I205" s="177">
        <v>4.1811999999999996</v>
      </c>
      <c r="J205" s="177">
        <v>4.8620999999999999</v>
      </c>
      <c r="K205" s="177">
        <v>6.4428000000000001</v>
      </c>
      <c r="L205" s="177">
        <v>6.1765999999999996</v>
      </c>
      <c r="M205" s="177">
        <v>4.7605000000000004</v>
      </c>
      <c r="N205" s="177">
        <v>4.4931000000000001</v>
      </c>
      <c r="O205" s="177">
        <v>6.2218</v>
      </c>
      <c r="P205" s="177">
        <v>7.4897999999999998</v>
      </c>
      <c r="Q205" s="177">
        <v>8.2197999999999993</v>
      </c>
      <c r="R205" s="177">
        <v>4.5922999999999998</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44958</v>
      </c>
      <c r="E206" s="177">
        <v>29.128699999999998</v>
      </c>
      <c r="F206" s="177">
        <v>52.453200000000002</v>
      </c>
      <c r="G206" s="177">
        <v>13.180899999999999</v>
      </c>
      <c r="H206" s="177">
        <v>7.3316999999999997</v>
      </c>
      <c r="I206" s="177">
        <v>5.7588999999999997</v>
      </c>
      <c r="J206" s="177">
        <v>6.0168999999999997</v>
      </c>
      <c r="K206" s="177">
        <v>6.3954000000000004</v>
      </c>
      <c r="L206" s="177">
        <v>4.4877000000000002</v>
      </c>
      <c r="M206" s="177">
        <v>3.6844000000000001</v>
      </c>
      <c r="N206" s="177">
        <v>3.4826000000000001</v>
      </c>
      <c r="O206" s="177">
        <v>4.6086999999999998</v>
      </c>
      <c r="P206" s="177">
        <v>6.2476000000000003</v>
      </c>
      <c r="Q206" s="177">
        <v>7.0528000000000004</v>
      </c>
      <c r="R206" s="177">
        <v>3.3498999999999999</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44958</v>
      </c>
      <c r="E207" s="177">
        <v>31.031700000000001</v>
      </c>
      <c r="F207" s="177">
        <v>52.888599999999997</v>
      </c>
      <c r="G207" s="177">
        <v>13.740500000000001</v>
      </c>
      <c r="H207" s="177">
        <v>7.8925999999999998</v>
      </c>
      <c r="I207" s="177">
        <v>6.3079999999999998</v>
      </c>
      <c r="J207" s="177">
        <v>6.5721999999999996</v>
      </c>
      <c r="K207" s="177">
        <v>6.9546999999999999</v>
      </c>
      <c r="L207" s="177">
        <v>5.0514999999999999</v>
      </c>
      <c r="M207" s="177">
        <v>4.2514000000000003</v>
      </c>
      <c r="N207" s="177">
        <v>4.0536000000000003</v>
      </c>
      <c r="O207" s="177">
        <v>5.1833</v>
      </c>
      <c r="P207" s="177">
        <v>6.8349000000000002</v>
      </c>
      <c r="Q207" s="177">
        <v>7.3533999999999997</v>
      </c>
      <c r="R207" s="177">
        <v>3.9201000000000001</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1668</v>
      </c>
      <c r="C208" s="173">
        <v>148419</v>
      </c>
      <c r="D208" s="176">
        <v>44958</v>
      </c>
      <c r="E208" s="177">
        <v>11.0021</v>
      </c>
      <c r="F208" s="177">
        <v>51.827199999999998</v>
      </c>
      <c r="G208" s="177">
        <v>12.828200000000001</v>
      </c>
      <c r="H208" s="177">
        <v>7.6890999999999998</v>
      </c>
      <c r="I208" s="177">
        <v>6.1757999999999997</v>
      </c>
      <c r="J208" s="177">
        <v>6.4107000000000003</v>
      </c>
      <c r="K208" s="177">
        <v>6.8524000000000003</v>
      </c>
      <c r="L208" s="177">
        <v>5.3760000000000003</v>
      </c>
      <c r="M208" s="177">
        <v>4.0255999999999998</v>
      </c>
      <c r="N208" s="177">
        <v>3.6204000000000001</v>
      </c>
      <c r="O208" s="177"/>
      <c r="P208" s="177"/>
      <c r="Q208" s="177">
        <v>3.8531</v>
      </c>
      <c r="R208" s="177">
        <v>3.9716999999999998</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1669</v>
      </c>
      <c r="C209" s="173">
        <v>148416</v>
      </c>
      <c r="D209" s="176">
        <v>44958</v>
      </c>
      <c r="E209" s="177">
        <v>10.88</v>
      </c>
      <c r="F209" s="177">
        <v>51.400399999999998</v>
      </c>
      <c r="G209" s="177">
        <v>12.3665</v>
      </c>
      <c r="H209" s="177">
        <v>7.1986999999999997</v>
      </c>
      <c r="I209" s="177">
        <v>5.7156000000000002</v>
      </c>
      <c r="J209" s="177">
        <v>5.9587000000000003</v>
      </c>
      <c r="K209" s="177">
        <v>6.4104000000000001</v>
      </c>
      <c r="L209" s="177">
        <v>4.9311999999999996</v>
      </c>
      <c r="M209" s="177">
        <v>3.5800999999999998</v>
      </c>
      <c r="N209" s="177">
        <v>3.1680999999999999</v>
      </c>
      <c r="O209" s="177"/>
      <c r="P209" s="177"/>
      <c r="Q209" s="177">
        <v>3.3953000000000002</v>
      </c>
      <c r="R209" s="177">
        <v>3.5177999999999998</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44958</v>
      </c>
      <c r="E210" s="177">
        <v>17.3277</v>
      </c>
      <c r="F210" s="177">
        <v>47.667999999999999</v>
      </c>
      <c r="G210" s="177">
        <v>14.0983</v>
      </c>
      <c r="H210" s="177">
        <v>9.2849000000000004</v>
      </c>
      <c r="I210" s="177">
        <v>5.9870000000000001</v>
      </c>
      <c r="J210" s="177">
        <v>6.2652999999999999</v>
      </c>
      <c r="K210" s="177">
        <v>6.9851000000000001</v>
      </c>
      <c r="L210" s="177">
        <v>5.3699000000000003</v>
      </c>
      <c r="M210" s="177">
        <v>3.8986999999999998</v>
      </c>
      <c r="N210" s="177">
        <v>3.7239</v>
      </c>
      <c r="O210" s="177">
        <v>5.8353999999999999</v>
      </c>
      <c r="P210" s="177">
        <v>7.0198</v>
      </c>
      <c r="Q210" s="177">
        <v>7.3771000000000004</v>
      </c>
      <c r="R210" s="177">
        <v>4.0260999999999996</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44958</v>
      </c>
      <c r="E211" s="177">
        <v>17.808599999999998</v>
      </c>
      <c r="F211" s="177">
        <v>48.2286</v>
      </c>
      <c r="G211" s="177">
        <v>14.622199999999999</v>
      </c>
      <c r="H211" s="177">
        <v>9.7978000000000005</v>
      </c>
      <c r="I211" s="177">
        <v>6.5015999999999998</v>
      </c>
      <c r="J211" s="177">
        <v>6.7801</v>
      </c>
      <c r="K211" s="177">
        <v>7.4767000000000001</v>
      </c>
      <c r="L211" s="177">
        <v>5.8543000000000003</v>
      </c>
      <c r="M211" s="177">
        <v>4.3815</v>
      </c>
      <c r="N211" s="177">
        <v>4.2084999999999999</v>
      </c>
      <c r="O211" s="177">
        <v>6.3371000000000004</v>
      </c>
      <c r="P211" s="177">
        <v>7.4897</v>
      </c>
      <c r="Q211" s="177">
        <v>7.7584</v>
      </c>
      <c r="R211" s="177">
        <v>4.5102000000000002</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44958</v>
      </c>
      <c r="E212" s="177">
        <v>20.415900000000001</v>
      </c>
      <c r="F212" s="177">
        <v>45.646500000000003</v>
      </c>
      <c r="G212" s="177">
        <v>10.061400000000001</v>
      </c>
      <c r="H212" s="177">
        <v>5.3945999999999996</v>
      </c>
      <c r="I212" s="177">
        <v>4.9001999999999999</v>
      </c>
      <c r="J212" s="177">
        <v>6.3478000000000003</v>
      </c>
      <c r="K212" s="177">
        <v>6.4580000000000002</v>
      </c>
      <c r="L212" s="177">
        <v>4.7354000000000003</v>
      </c>
      <c r="M212" s="177">
        <v>3.9127000000000001</v>
      </c>
      <c r="N212" s="177">
        <v>3.6219000000000001</v>
      </c>
      <c r="O212" s="177">
        <v>5.4169999999999998</v>
      </c>
      <c r="P212" s="177">
        <v>6.6833999999999998</v>
      </c>
      <c r="Q212" s="177">
        <v>7.4680999999999997</v>
      </c>
      <c r="R212" s="177">
        <v>3.9024999999999999</v>
      </c>
      <c r="S212" t="s">
        <v>1808</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44958</v>
      </c>
      <c r="E213" s="177">
        <v>21.379000000000001</v>
      </c>
      <c r="F213" s="177">
        <v>45.812600000000003</v>
      </c>
      <c r="G213" s="177">
        <v>10.1896</v>
      </c>
      <c r="H213" s="177">
        <v>5.5423999999999998</v>
      </c>
      <c r="I213" s="177">
        <v>5.0461999999999998</v>
      </c>
      <c r="J213" s="177">
        <v>6.4997999999999996</v>
      </c>
      <c r="K213" s="177">
        <v>6.6395999999999997</v>
      </c>
      <c r="L213" s="177">
        <v>4.9558999999999997</v>
      </c>
      <c r="M213" s="177">
        <v>4.2287999999999997</v>
      </c>
      <c r="N213" s="177">
        <v>3.9824999999999999</v>
      </c>
      <c r="O213" s="177">
        <v>5.8714000000000004</v>
      </c>
      <c r="P213" s="177">
        <v>7.1752000000000002</v>
      </c>
      <c r="Q213" s="177">
        <v>7.9691999999999998</v>
      </c>
      <c r="R213" s="177">
        <v>4.3292999999999999</v>
      </c>
      <c r="S213" t="s">
        <v>1808</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44958</v>
      </c>
      <c r="E214" s="177">
        <v>2745.4782</v>
      </c>
      <c r="F214" s="177">
        <v>46.742400000000004</v>
      </c>
      <c r="G214" s="177">
        <v>11.6791</v>
      </c>
      <c r="H214" s="177">
        <v>7.1779000000000002</v>
      </c>
      <c r="I214" s="177">
        <v>5.71</v>
      </c>
      <c r="J214" s="177">
        <v>6.6877000000000004</v>
      </c>
      <c r="K214" s="177">
        <v>7.3662000000000001</v>
      </c>
      <c r="L214" s="177">
        <v>5.6497999999999999</v>
      </c>
      <c r="M214" s="177">
        <v>4.0419999999999998</v>
      </c>
      <c r="N214" s="177">
        <v>3.8664000000000001</v>
      </c>
      <c r="O214" s="177">
        <v>5.5792999999999999</v>
      </c>
      <c r="P214" s="177">
        <v>7.0667999999999997</v>
      </c>
      <c r="Q214" s="177">
        <v>7.9634999999999998</v>
      </c>
      <c r="R214" s="177">
        <v>3.7302</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44958</v>
      </c>
      <c r="E215" s="177">
        <v>2611.9962999999998</v>
      </c>
      <c r="F215" s="177">
        <v>46.270600000000002</v>
      </c>
      <c r="G215" s="177">
        <v>11.2081</v>
      </c>
      <c r="H215" s="177">
        <v>6.7070999999999996</v>
      </c>
      <c r="I215" s="177">
        <v>5.2404000000000002</v>
      </c>
      <c r="J215" s="177">
        <v>6.2154999999999996</v>
      </c>
      <c r="K215" s="177">
        <v>6.8882000000000003</v>
      </c>
      <c r="L215" s="177">
        <v>5.1672000000000002</v>
      </c>
      <c r="M215" s="177">
        <v>3.5589</v>
      </c>
      <c r="N215" s="177">
        <v>3.3797999999999999</v>
      </c>
      <c r="O215" s="177">
        <v>5.0841000000000003</v>
      </c>
      <c r="P215" s="177">
        <v>6.5548999999999999</v>
      </c>
      <c r="Q215" s="177">
        <v>7.4722999999999997</v>
      </c>
      <c r="R215" s="177">
        <v>3.2441</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44958</v>
      </c>
      <c r="E216" s="177">
        <v>35.888100000000001</v>
      </c>
      <c r="F216" s="177">
        <v>52.759399999999999</v>
      </c>
      <c r="G216" s="177">
        <v>8.4512999999999998</v>
      </c>
      <c r="H216" s="177">
        <v>5.0029000000000003</v>
      </c>
      <c r="I216" s="177">
        <v>5.8101000000000003</v>
      </c>
      <c r="J216" s="177">
        <v>6.1954000000000002</v>
      </c>
      <c r="K216" s="177">
        <v>6.7309000000000001</v>
      </c>
      <c r="L216" s="177">
        <v>5.0130999999999997</v>
      </c>
      <c r="M216" s="177">
        <v>3.9094000000000002</v>
      </c>
      <c r="N216" s="177">
        <v>3.6473</v>
      </c>
      <c r="O216" s="177">
        <v>4.4419000000000004</v>
      </c>
      <c r="P216" s="177">
        <v>5.9797000000000002</v>
      </c>
      <c r="Q216" s="177">
        <v>7.3144</v>
      </c>
      <c r="R216" s="177">
        <v>3.1905999999999999</v>
      </c>
      <c r="S216" t="s">
        <v>1808</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44958</v>
      </c>
      <c r="E217" s="177">
        <v>36.284500000000001</v>
      </c>
      <c r="F217" s="177">
        <v>52.888300000000001</v>
      </c>
      <c r="G217" s="177">
        <v>8.6210000000000004</v>
      </c>
      <c r="H217" s="177">
        <v>5.1784999999999997</v>
      </c>
      <c r="I217" s="177">
        <v>5.9847000000000001</v>
      </c>
      <c r="J217" s="177">
        <v>6.3769999999999998</v>
      </c>
      <c r="K217" s="177">
        <v>6.9173999999999998</v>
      </c>
      <c r="L217" s="177">
        <v>5.2008000000000001</v>
      </c>
      <c r="M217" s="177">
        <v>4.0582000000000003</v>
      </c>
      <c r="N217" s="177">
        <v>3.8069999999999999</v>
      </c>
      <c r="O217" s="177">
        <v>4.6092000000000004</v>
      </c>
      <c r="P217" s="177">
        <v>6.1378000000000004</v>
      </c>
      <c r="Q217" s="177">
        <v>7.0906000000000002</v>
      </c>
      <c r="R217" s="177">
        <v>3.3641999999999999</v>
      </c>
      <c r="S217" t="s">
        <v>1808</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44958</v>
      </c>
      <c r="E218" s="177">
        <v>12.229699999999999</v>
      </c>
      <c r="F218" s="177">
        <v>22.099</v>
      </c>
      <c r="G218" s="177">
        <v>8.3663000000000007</v>
      </c>
      <c r="H218" s="177">
        <v>6.5743</v>
      </c>
      <c r="I218" s="177">
        <v>5.8757000000000001</v>
      </c>
      <c r="J218" s="177">
        <v>6.2575000000000003</v>
      </c>
      <c r="K218" s="177">
        <v>6.8979999999999997</v>
      </c>
      <c r="L218" s="177">
        <v>5.6692</v>
      </c>
      <c r="M218" s="177">
        <v>4.0631000000000004</v>
      </c>
      <c r="N218" s="177">
        <v>3.9066000000000001</v>
      </c>
      <c r="O218" s="177">
        <v>6.0065999999999997</v>
      </c>
      <c r="P218" s="177"/>
      <c r="Q218" s="177">
        <v>6.2599</v>
      </c>
      <c r="R218" s="177">
        <v>4.2619999999999996</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44958</v>
      </c>
      <c r="E219" s="177">
        <v>12.026899999999999</v>
      </c>
      <c r="F219" s="177">
        <v>21.256399999999999</v>
      </c>
      <c r="G219" s="177">
        <v>7.7774999999999999</v>
      </c>
      <c r="H219" s="177">
        <v>6.0768000000000004</v>
      </c>
      <c r="I219" s="177">
        <v>5.3654000000000002</v>
      </c>
      <c r="J219" s="177">
        <v>5.75</v>
      </c>
      <c r="K219" s="177">
        <v>6.3887</v>
      </c>
      <c r="L219" s="177">
        <v>5.1580000000000004</v>
      </c>
      <c r="M219" s="177">
        <v>3.5531000000000001</v>
      </c>
      <c r="N219" s="177">
        <v>3.3984999999999999</v>
      </c>
      <c r="O219" s="177">
        <v>5.4756</v>
      </c>
      <c r="P219" s="177"/>
      <c r="Q219" s="177">
        <v>5.7252000000000001</v>
      </c>
      <c r="R219" s="177">
        <v>3.7532000000000001</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1670</v>
      </c>
      <c r="C220" s="173">
        <v>148656</v>
      </c>
      <c r="D220" s="176">
        <v>44958</v>
      </c>
      <c r="E220" s="177">
        <v>1077.7469000000001</v>
      </c>
      <c r="F220" s="177">
        <v>25.906300000000002</v>
      </c>
      <c r="G220" s="177">
        <v>5.2335000000000003</v>
      </c>
      <c r="H220" s="177">
        <v>4.4878</v>
      </c>
      <c r="I220" s="177">
        <v>4.3623000000000003</v>
      </c>
      <c r="J220" s="177">
        <v>5.3874000000000004</v>
      </c>
      <c r="K220" s="177">
        <v>6.7206999999999999</v>
      </c>
      <c r="L220" s="177">
        <v>5.1634000000000002</v>
      </c>
      <c r="M220" s="177">
        <v>3.2214999999999998</v>
      </c>
      <c r="N220" s="177">
        <v>2.9954000000000001</v>
      </c>
      <c r="O220" s="177"/>
      <c r="P220" s="177"/>
      <c r="Q220" s="177">
        <v>3.8146</v>
      </c>
      <c r="R220" s="177">
        <v>3.8146</v>
      </c>
      <c r="S220" t="s">
        <v>1807</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1671</v>
      </c>
      <c r="C221" s="173">
        <v>148655</v>
      </c>
      <c r="D221" s="176">
        <v>44958</v>
      </c>
      <c r="E221" s="177">
        <v>1066.9960000000001</v>
      </c>
      <c r="F221" s="177">
        <v>25.403600000000001</v>
      </c>
      <c r="G221" s="177">
        <v>4.7327000000000004</v>
      </c>
      <c r="H221" s="177">
        <v>3.9872999999999998</v>
      </c>
      <c r="I221" s="177">
        <v>3.8614999999999999</v>
      </c>
      <c r="J221" s="177">
        <v>4.8848000000000003</v>
      </c>
      <c r="K221" s="177">
        <v>6.2123999999999997</v>
      </c>
      <c r="L221" s="177">
        <v>4.6509</v>
      </c>
      <c r="M221" s="177">
        <v>2.7101000000000002</v>
      </c>
      <c r="N221" s="177">
        <v>2.4815999999999998</v>
      </c>
      <c r="O221" s="177"/>
      <c r="P221" s="177"/>
      <c r="Q221" s="177">
        <v>3.2955000000000001</v>
      </c>
      <c r="R221" s="177">
        <v>3.2955000000000001</v>
      </c>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44958</v>
      </c>
      <c r="E222" s="177">
        <v>18.5669</v>
      </c>
      <c r="F222" s="177">
        <v>67.159300000000002</v>
      </c>
      <c r="G222" s="177">
        <v>8.3054000000000006</v>
      </c>
      <c r="H222" s="177">
        <v>2.585</v>
      </c>
      <c r="I222" s="177">
        <v>5.0648999999999997</v>
      </c>
      <c r="J222" s="177">
        <v>6.5918999999999999</v>
      </c>
      <c r="K222" s="177">
        <v>8.1560000000000006</v>
      </c>
      <c r="L222" s="177">
        <v>5.3624000000000001</v>
      </c>
      <c r="M222" s="177">
        <v>13.7111</v>
      </c>
      <c r="N222" s="177">
        <v>11.101900000000001</v>
      </c>
      <c r="O222" s="177">
        <v>7.4218000000000002</v>
      </c>
      <c r="P222" s="177">
        <v>5.6677</v>
      </c>
      <c r="Q222" s="177">
        <v>7.1173999999999999</v>
      </c>
      <c r="R222" s="177">
        <v>7.1604999999999999</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44958</v>
      </c>
      <c r="E223" s="177">
        <v>18.376000000000001</v>
      </c>
      <c r="F223" s="177">
        <v>66.861500000000007</v>
      </c>
      <c r="G223" s="177">
        <v>7.9935999999999998</v>
      </c>
      <c r="H223" s="177">
        <v>2.2709999999999999</v>
      </c>
      <c r="I223" s="177">
        <v>4.7331000000000003</v>
      </c>
      <c r="J223" s="177">
        <v>6.2588999999999997</v>
      </c>
      <c r="K223" s="177">
        <v>7.8198999999999996</v>
      </c>
      <c r="L223" s="177">
        <v>5.024</v>
      </c>
      <c r="M223" s="177">
        <v>13.397600000000001</v>
      </c>
      <c r="N223" s="177">
        <v>10.824299999999999</v>
      </c>
      <c r="O223" s="177">
        <v>7.2664</v>
      </c>
      <c r="P223" s="177">
        <v>5.5369000000000002</v>
      </c>
      <c r="Q223" s="177">
        <v>6.9943999999999997</v>
      </c>
      <c r="R223" s="177">
        <v>6.9527000000000001</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43.61114772727273</v>
      </c>
      <c r="G224" s="179">
        <v>10.776438636363638</v>
      </c>
      <c r="H224" s="179">
        <v>6.4345704545454518</v>
      </c>
      <c r="I224" s="179">
        <v>5.5579318181818183</v>
      </c>
      <c r="J224" s="179">
        <v>6.1695931818181808</v>
      </c>
      <c r="K224" s="179">
        <v>6.8916227272727291</v>
      </c>
      <c r="L224" s="179">
        <v>5.362559090909091</v>
      </c>
      <c r="M224" s="179">
        <v>4.5183909090909085</v>
      </c>
      <c r="N224" s="179">
        <v>4.1588431818181801</v>
      </c>
      <c r="O224" s="179">
        <v>5.7034361111111105</v>
      </c>
      <c r="P224" s="179">
        <v>6.8687323529411772</v>
      </c>
      <c r="Q224" s="179">
        <v>6.7794318181818163</v>
      </c>
      <c r="R224" s="179">
        <v>4.083102272727273</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45.677300000000002</v>
      </c>
      <c r="G225" s="179">
        <v>10.62805</v>
      </c>
      <c r="H225" s="179">
        <v>6.7227499999999996</v>
      </c>
      <c r="I225" s="179">
        <v>5.7127999999999997</v>
      </c>
      <c r="J225" s="179">
        <v>6.2745999999999995</v>
      </c>
      <c r="K225" s="179">
        <v>6.7929499999999994</v>
      </c>
      <c r="L225" s="179">
        <v>5.2967000000000004</v>
      </c>
      <c r="M225" s="179">
        <v>4.1332500000000003</v>
      </c>
      <c r="N225" s="179">
        <v>3.9438500000000003</v>
      </c>
      <c r="O225" s="179">
        <v>5.7749000000000006</v>
      </c>
      <c r="P225" s="179">
        <v>6.9778000000000002</v>
      </c>
      <c r="Q225" s="179">
        <v>7.4594000000000005</v>
      </c>
      <c r="R225" s="179">
        <v>4.0255999999999998</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1592</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1593</v>
      </c>
      <c r="B228" s="173" t="s">
        <v>1484</v>
      </c>
      <c r="C228" s="173">
        <v>101818</v>
      </c>
      <c r="D228" s="176">
        <v>44958</v>
      </c>
      <c r="E228" s="177">
        <v>52.700600000000001</v>
      </c>
      <c r="F228" s="177">
        <v>7.4122000000000003</v>
      </c>
      <c r="G228" s="177">
        <v>19.179600000000001</v>
      </c>
      <c r="H228" s="177">
        <v>-5.367</v>
      </c>
      <c r="I228" s="177">
        <v>-11.578900000000001</v>
      </c>
      <c r="J228" s="177">
        <v>-1.2369000000000001</v>
      </c>
      <c r="K228" s="177">
        <v>1.9032</v>
      </c>
      <c r="L228" s="177">
        <v>4.1471</v>
      </c>
      <c r="M228" s="177">
        <v>4.1517999999999997</v>
      </c>
      <c r="N228" s="177">
        <v>4.8211000000000004</v>
      </c>
      <c r="O228" s="177">
        <v>9.5440000000000005</v>
      </c>
      <c r="P228" s="177">
        <v>6.4294000000000002</v>
      </c>
      <c r="Q228" s="177">
        <v>9.2898999999999994</v>
      </c>
      <c r="R228" s="177">
        <v>8.0858000000000008</v>
      </c>
      <c r="T228" s="106"/>
      <c r="U228" s="107"/>
      <c r="V228" s="107"/>
      <c r="W228" s="107"/>
      <c r="X228" s="107"/>
      <c r="Y228" s="107"/>
      <c r="Z228" s="107"/>
      <c r="AA228" s="107"/>
      <c r="AB228" s="107"/>
      <c r="AC228" s="107"/>
      <c r="AD228" s="107"/>
      <c r="AE228" s="107"/>
      <c r="AF228" s="107"/>
      <c r="AG228" s="107"/>
      <c r="AH228" s="107"/>
    </row>
    <row r="229" spans="1:34" x14ac:dyDescent="0.3">
      <c r="A229" s="173" t="s">
        <v>1593</v>
      </c>
      <c r="B229" s="173" t="s">
        <v>1465</v>
      </c>
      <c r="C229" s="173">
        <v>120705</v>
      </c>
      <c r="D229" s="176">
        <v>44958</v>
      </c>
      <c r="E229" s="177">
        <v>57.578099999999999</v>
      </c>
      <c r="F229" s="177">
        <v>8.3063000000000002</v>
      </c>
      <c r="G229" s="177">
        <v>20.125299999999999</v>
      </c>
      <c r="H229" s="177">
        <v>-4.4245999999999999</v>
      </c>
      <c r="I229" s="177">
        <v>-10.6425</v>
      </c>
      <c r="J229" s="177">
        <v>-0.29189999999999999</v>
      </c>
      <c r="K229" s="177">
        <v>2.8620999999999999</v>
      </c>
      <c r="L229" s="177">
        <v>5.1482000000000001</v>
      </c>
      <c r="M229" s="177">
        <v>5.1593</v>
      </c>
      <c r="N229" s="177">
        <v>5.8484999999999996</v>
      </c>
      <c r="O229" s="177">
        <v>10.4963</v>
      </c>
      <c r="P229" s="177">
        <v>7.3592000000000004</v>
      </c>
      <c r="Q229" s="177">
        <v>10.546099999999999</v>
      </c>
      <c r="R229" s="177">
        <v>9.0579999999999998</v>
      </c>
      <c r="T229" s="106"/>
      <c r="U229" s="107"/>
      <c r="V229" s="107"/>
      <c r="W229" s="107"/>
      <c r="X229" s="107"/>
      <c r="Y229" s="107"/>
      <c r="Z229" s="107"/>
      <c r="AA229" s="107"/>
      <c r="AB229" s="107"/>
      <c r="AC229" s="107"/>
      <c r="AD229" s="107"/>
      <c r="AE229" s="107"/>
      <c r="AF229" s="107"/>
      <c r="AG229" s="107"/>
      <c r="AH229" s="107"/>
    </row>
    <row r="230" spans="1:34" x14ac:dyDescent="0.3">
      <c r="A230" s="173" t="s">
        <v>1593</v>
      </c>
      <c r="B230" s="173" t="s">
        <v>1672</v>
      </c>
      <c r="C230" s="173"/>
      <c r="D230" s="176">
        <v>44958</v>
      </c>
      <c r="E230" s="177">
        <v>57.578099999999999</v>
      </c>
      <c r="F230" s="177">
        <v>8.3063000000000002</v>
      </c>
      <c r="G230" s="177">
        <v>20.125299999999999</v>
      </c>
      <c r="H230" s="177">
        <v>-4.4245999999999999</v>
      </c>
      <c r="I230" s="177">
        <v>-10.6425</v>
      </c>
      <c r="J230" s="177">
        <v>-0.29189999999999999</v>
      </c>
      <c r="K230" s="177">
        <v>2.8620999999999999</v>
      </c>
      <c r="L230" s="177">
        <v>5.1482000000000001</v>
      </c>
      <c r="M230" s="177">
        <v>5.1593</v>
      </c>
      <c r="N230" s="177">
        <v>5.8484999999999996</v>
      </c>
      <c r="O230" s="177">
        <v>10.4963</v>
      </c>
      <c r="P230" s="177">
        <v>7.3592000000000004</v>
      </c>
      <c r="Q230" s="177">
        <v>10.519399999999999</v>
      </c>
      <c r="R230" s="177">
        <v>9.0579999999999998</v>
      </c>
      <c r="T230" s="106"/>
      <c r="U230" s="107"/>
      <c r="V230" s="107"/>
      <c r="W230" s="107"/>
      <c r="X230" s="107"/>
      <c r="Y230" s="107"/>
      <c r="Z230" s="107"/>
      <c r="AA230" s="107"/>
      <c r="AB230" s="107"/>
      <c r="AC230" s="107"/>
      <c r="AD230" s="107"/>
      <c r="AE230" s="107"/>
      <c r="AF230" s="107"/>
      <c r="AG230" s="107"/>
      <c r="AH230" s="107"/>
    </row>
    <row r="231" spans="1:34" x14ac:dyDescent="0.3">
      <c r="A231" s="173" t="s">
        <v>1593</v>
      </c>
      <c r="B231" s="173" t="s">
        <v>1466</v>
      </c>
      <c r="C231" s="173">
        <v>120480</v>
      </c>
      <c r="D231" s="176">
        <v>44958</v>
      </c>
      <c r="E231" s="177">
        <v>27.763300000000001</v>
      </c>
      <c r="F231" s="177">
        <v>99.661600000000007</v>
      </c>
      <c r="G231" s="177">
        <v>34.130299999999998</v>
      </c>
      <c r="H231" s="177">
        <v>9.0683000000000007</v>
      </c>
      <c r="I231" s="177">
        <v>-5.4633000000000003</v>
      </c>
      <c r="J231" s="177">
        <v>-2.9838</v>
      </c>
      <c r="K231" s="177">
        <v>-0.1414</v>
      </c>
      <c r="L231" s="177">
        <v>3.5373000000000001</v>
      </c>
      <c r="M231" s="177">
        <v>3.3184</v>
      </c>
      <c r="N231" s="177">
        <v>1.6798999999999999</v>
      </c>
      <c r="O231" s="177">
        <v>8.9430999999999994</v>
      </c>
      <c r="P231" s="177">
        <v>6.8964999999999996</v>
      </c>
      <c r="Q231" s="177">
        <v>8.8827999999999996</v>
      </c>
      <c r="R231" s="177">
        <v>6.6822999999999997</v>
      </c>
      <c r="T231" s="106"/>
      <c r="U231" s="107"/>
      <c r="V231" s="107"/>
      <c r="W231" s="107"/>
      <c r="X231" s="107"/>
      <c r="Y231" s="107"/>
      <c r="Z231" s="107"/>
      <c r="AA231" s="107"/>
      <c r="AB231" s="107"/>
      <c r="AC231" s="107"/>
      <c r="AD231" s="107"/>
      <c r="AE231" s="107"/>
      <c r="AF231" s="107"/>
      <c r="AG231" s="107"/>
      <c r="AH231" s="107"/>
    </row>
    <row r="232" spans="1:34" x14ac:dyDescent="0.3">
      <c r="A232" s="173" t="s">
        <v>1593</v>
      </c>
      <c r="B232" s="173" t="s">
        <v>1839</v>
      </c>
      <c r="C232" s="173">
        <v>112924</v>
      </c>
      <c r="D232" s="176">
        <v>44958</v>
      </c>
      <c r="E232" s="177">
        <v>24.508600000000001</v>
      </c>
      <c r="F232" s="177">
        <v>98.407700000000006</v>
      </c>
      <c r="G232" s="177">
        <v>32.821599999999997</v>
      </c>
      <c r="H232" s="177">
        <v>7.7557</v>
      </c>
      <c r="I232" s="177">
        <v>-6.7904</v>
      </c>
      <c r="J232" s="177">
        <v>-4.3155000000000001</v>
      </c>
      <c r="K232" s="177">
        <v>-1.4628000000000001</v>
      </c>
      <c r="L232" s="177">
        <v>2.1964999999999999</v>
      </c>
      <c r="M232" s="177">
        <v>1.9319</v>
      </c>
      <c r="N232" s="177">
        <v>0.30080000000000001</v>
      </c>
      <c r="O232" s="177">
        <v>7.6627000000000001</v>
      </c>
      <c r="P232" s="177">
        <v>5.7187999999999999</v>
      </c>
      <c r="Q232" s="177">
        <v>7.4005000000000001</v>
      </c>
      <c r="R232" s="177">
        <v>5.3167999999999997</v>
      </c>
      <c r="T232" s="106"/>
      <c r="U232" s="107"/>
      <c r="V232" s="107"/>
      <c r="W232" s="107"/>
      <c r="X232" s="107"/>
      <c r="Y232" s="107"/>
      <c r="Z232" s="107"/>
      <c r="AA232" s="107"/>
      <c r="AB232" s="107"/>
      <c r="AC232" s="107"/>
      <c r="AD232" s="107"/>
      <c r="AE232" s="107"/>
      <c r="AF232" s="107"/>
      <c r="AG232" s="107"/>
      <c r="AH232" s="107"/>
    </row>
    <row r="233" spans="1:34" x14ac:dyDescent="0.3">
      <c r="A233" s="173" t="s">
        <v>1593</v>
      </c>
      <c r="B233" s="173" t="s">
        <v>1962</v>
      </c>
      <c r="C233" s="173">
        <v>119393</v>
      </c>
      <c r="D233" s="176">
        <v>44958</v>
      </c>
      <c r="E233" s="177">
        <v>29.3245</v>
      </c>
      <c r="F233" s="177">
        <v>-18.287800000000001</v>
      </c>
      <c r="G233" s="177">
        <v>14.0672</v>
      </c>
      <c r="H233" s="177">
        <v>-3.98</v>
      </c>
      <c r="I233" s="177">
        <v>-16.651900000000001</v>
      </c>
      <c r="J233" s="177">
        <v>-3.0392000000000001</v>
      </c>
      <c r="K233" s="177">
        <v>0.92620000000000002</v>
      </c>
      <c r="L233" s="177">
        <v>3.8331</v>
      </c>
      <c r="M233" s="177">
        <v>3.8999000000000001</v>
      </c>
      <c r="N233" s="177">
        <v>21.631499999999999</v>
      </c>
      <c r="O233" s="177">
        <v>13.828900000000001</v>
      </c>
      <c r="P233" s="177">
        <v>6.3522999999999996</v>
      </c>
      <c r="Q233" s="177">
        <v>8.3795999999999999</v>
      </c>
      <c r="R233" s="177">
        <v>15.395200000000001</v>
      </c>
      <c r="T233" s="106"/>
      <c r="U233" s="107"/>
      <c r="V233" s="107"/>
      <c r="W233" s="107"/>
      <c r="X233" s="107"/>
      <c r="Y233" s="107"/>
      <c r="Z233" s="107"/>
      <c r="AA233" s="107"/>
      <c r="AB233" s="107"/>
      <c r="AC233" s="107"/>
      <c r="AD233" s="107"/>
      <c r="AE233" s="107"/>
      <c r="AF233" s="107"/>
      <c r="AG233" s="107"/>
      <c r="AH233" s="107"/>
    </row>
    <row r="234" spans="1:34" x14ac:dyDescent="0.3">
      <c r="A234" s="173" t="s">
        <v>1593</v>
      </c>
      <c r="B234" s="173" t="s">
        <v>1963</v>
      </c>
      <c r="C234" s="173">
        <v>111712</v>
      </c>
      <c r="D234" s="176">
        <v>44958</v>
      </c>
      <c r="E234" s="177">
        <v>27.8933</v>
      </c>
      <c r="F234" s="177">
        <v>-18.833500000000001</v>
      </c>
      <c r="G234" s="177">
        <v>13.529299999999999</v>
      </c>
      <c r="H234" s="177">
        <v>-4.5012999999999996</v>
      </c>
      <c r="I234" s="177">
        <v>-17.168500000000002</v>
      </c>
      <c r="J234" s="177">
        <v>-3.5533999999999999</v>
      </c>
      <c r="K234" s="177">
        <v>0.40579999999999999</v>
      </c>
      <c r="L234" s="177">
        <v>3.3071000000000002</v>
      </c>
      <c r="M234" s="177">
        <v>3.3311999999999999</v>
      </c>
      <c r="N234" s="177">
        <v>20.944500000000001</v>
      </c>
      <c r="O234" s="177">
        <v>13.1912</v>
      </c>
      <c r="P234" s="177">
        <v>5.7473999999999998</v>
      </c>
      <c r="Q234" s="177">
        <v>7.6676000000000002</v>
      </c>
      <c r="R234" s="177">
        <v>14.787800000000001</v>
      </c>
      <c r="T234" s="106"/>
      <c r="U234" s="107"/>
      <c r="V234" s="107"/>
      <c r="W234" s="107"/>
      <c r="X234" s="107"/>
      <c r="Y234" s="107"/>
      <c r="Z234" s="107"/>
      <c r="AA234" s="107"/>
      <c r="AB234" s="107"/>
      <c r="AC234" s="107"/>
      <c r="AD234" s="107"/>
      <c r="AE234" s="107"/>
      <c r="AF234" s="107"/>
      <c r="AG234" s="107"/>
      <c r="AH234" s="107"/>
    </row>
    <row r="235" spans="1:34" x14ac:dyDescent="0.3">
      <c r="A235" s="173" t="s">
        <v>1593</v>
      </c>
      <c r="B235" s="173" t="s">
        <v>1908</v>
      </c>
      <c r="C235" s="173">
        <v>150206</v>
      </c>
      <c r="D235" s="176">
        <v>44958</v>
      </c>
      <c r="E235" s="177">
        <v>41.777999999999999</v>
      </c>
      <c r="F235" s="177">
        <v>25.266400000000001</v>
      </c>
      <c r="G235" s="177">
        <v>20.290299999999998</v>
      </c>
      <c r="H235" s="177">
        <v>-2.3578000000000001</v>
      </c>
      <c r="I235" s="177">
        <v>-6.5609000000000002</v>
      </c>
      <c r="J235" s="177">
        <v>0.43169999999999997</v>
      </c>
      <c r="K235" s="177">
        <v>1.7273000000000001</v>
      </c>
      <c r="L235" s="177">
        <v>4.9793000000000003</v>
      </c>
      <c r="M235" s="177">
        <v>5.0865999999999998</v>
      </c>
      <c r="N235" s="177">
        <v>3.8938000000000001</v>
      </c>
      <c r="O235" s="177">
        <v>7.2766000000000002</v>
      </c>
      <c r="P235" s="177">
        <v>7.4424999999999999</v>
      </c>
      <c r="Q235" s="177">
        <v>9.2474000000000007</v>
      </c>
      <c r="R235" s="177">
        <v>5.8738999999999999</v>
      </c>
      <c r="T235" s="106"/>
      <c r="U235" s="107"/>
      <c r="V235" s="107"/>
      <c r="W235" s="107"/>
      <c r="X235" s="107"/>
      <c r="Y235" s="107"/>
      <c r="Z235" s="107"/>
      <c r="AA235" s="107"/>
      <c r="AB235" s="107"/>
      <c r="AC235" s="107"/>
      <c r="AD235" s="107"/>
      <c r="AE235" s="107"/>
      <c r="AF235" s="107"/>
      <c r="AG235" s="107"/>
      <c r="AH235" s="107"/>
    </row>
    <row r="236" spans="1:34" x14ac:dyDescent="0.3">
      <c r="A236" s="173" t="s">
        <v>1593</v>
      </c>
      <c r="B236" s="173" t="s">
        <v>1909</v>
      </c>
      <c r="C236" s="173">
        <v>150203</v>
      </c>
      <c r="D236" s="176">
        <v>44958</v>
      </c>
      <c r="E236" s="177">
        <v>35.569000000000003</v>
      </c>
      <c r="F236" s="177">
        <v>23.514500000000002</v>
      </c>
      <c r="G236" s="177">
        <v>18.662400000000002</v>
      </c>
      <c r="H236" s="177">
        <v>-3.9697</v>
      </c>
      <c r="I236" s="177">
        <v>-8.1691000000000003</v>
      </c>
      <c r="J236" s="177">
        <v>-1.1803999999999999</v>
      </c>
      <c r="K236" s="177">
        <v>0.11269999999999999</v>
      </c>
      <c r="L236" s="177">
        <v>3.3828999999999998</v>
      </c>
      <c r="M236" s="177">
        <v>3.5226999999999999</v>
      </c>
      <c r="N236" s="177">
        <v>2.3576999999999999</v>
      </c>
      <c r="O236" s="177">
        <v>5.5965999999999996</v>
      </c>
      <c r="P236" s="177">
        <v>5.6626000000000003</v>
      </c>
      <c r="Q236" s="177">
        <v>7.1516000000000002</v>
      </c>
      <c r="R236" s="177">
        <v>4.1567999999999996</v>
      </c>
      <c r="T236" s="106"/>
      <c r="U236" s="107"/>
      <c r="V236" s="107"/>
      <c r="W236" s="107"/>
      <c r="X236" s="107"/>
      <c r="Y236" s="107"/>
      <c r="Z236" s="107"/>
      <c r="AA236" s="107"/>
      <c r="AB236" s="107"/>
      <c r="AC236" s="107"/>
      <c r="AD236" s="107"/>
      <c r="AE236" s="107"/>
      <c r="AF236" s="107"/>
      <c r="AG236" s="107"/>
      <c r="AH236" s="107"/>
    </row>
    <row r="237" spans="1:34" x14ac:dyDescent="0.3">
      <c r="A237" s="173" t="s">
        <v>1593</v>
      </c>
      <c r="B237" s="173" t="s">
        <v>1485</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1593</v>
      </c>
      <c r="B238" s="173" t="s">
        <v>1467</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1593</v>
      </c>
      <c r="B239" s="173" t="s">
        <v>1468</v>
      </c>
      <c r="C239" s="173">
        <v>118309</v>
      </c>
      <c r="D239" s="176">
        <v>44958</v>
      </c>
      <c r="E239" s="177">
        <v>86.049800000000005</v>
      </c>
      <c r="F239" s="177">
        <v>37.110399999999998</v>
      </c>
      <c r="G239" s="177">
        <v>20.9206</v>
      </c>
      <c r="H239" s="177">
        <v>-5.7260999999999997</v>
      </c>
      <c r="I239" s="177">
        <v>-13.080399999999999</v>
      </c>
      <c r="J239" s="177">
        <v>-3.0813999999999999</v>
      </c>
      <c r="K239" s="177">
        <v>2.6642000000000001</v>
      </c>
      <c r="L239" s="177">
        <v>4.9943999999999997</v>
      </c>
      <c r="M239" s="177">
        <v>4.9945000000000004</v>
      </c>
      <c r="N239" s="177">
        <v>3.5312999999999999</v>
      </c>
      <c r="O239" s="177">
        <v>9.4829000000000008</v>
      </c>
      <c r="P239" s="177">
        <v>9.1632999999999996</v>
      </c>
      <c r="Q239" s="177">
        <v>9.6225000000000005</v>
      </c>
      <c r="R239" s="177">
        <v>7.4459</v>
      </c>
      <c r="T239" s="106"/>
      <c r="U239" s="107"/>
      <c r="V239" s="107"/>
      <c r="W239" s="107"/>
      <c r="X239" s="107"/>
      <c r="Y239" s="107"/>
      <c r="Z239" s="107"/>
      <c r="AA239" s="107"/>
      <c r="AB239" s="107"/>
      <c r="AC239" s="107"/>
      <c r="AD239" s="107"/>
      <c r="AE239" s="107"/>
      <c r="AF239" s="107"/>
      <c r="AG239" s="107"/>
      <c r="AH239" s="107"/>
    </row>
    <row r="240" spans="1:34" x14ac:dyDescent="0.3">
      <c r="A240" s="173" t="s">
        <v>1593</v>
      </c>
      <c r="B240" s="173" t="s">
        <v>1486</v>
      </c>
      <c r="C240" s="173">
        <v>100601</v>
      </c>
      <c r="D240" s="176">
        <v>44958</v>
      </c>
      <c r="E240" s="177">
        <v>88.971706948159195</v>
      </c>
      <c r="F240" s="177">
        <v>35.889699999999998</v>
      </c>
      <c r="G240" s="177">
        <v>19.664000000000001</v>
      </c>
      <c r="H240" s="177">
        <v>-6.9710000000000001</v>
      </c>
      <c r="I240" s="177">
        <v>-14.3141</v>
      </c>
      <c r="J240" s="177">
        <v>-4.3175999999999997</v>
      </c>
      <c r="K240" s="177">
        <v>1.4169</v>
      </c>
      <c r="L240" s="177">
        <v>3.7277</v>
      </c>
      <c r="M240" s="177">
        <v>3.7145000000000001</v>
      </c>
      <c r="N240" s="177">
        <v>2.2564000000000002</v>
      </c>
      <c r="O240" s="177">
        <v>8.17</v>
      </c>
      <c r="P240" s="177">
        <v>7.9424999999999999</v>
      </c>
      <c r="Q240" s="177">
        <v>8.3013999999999992</v>
      </c>
      <c r="R240" s="177">
        <v>6.0968999999999998</v>
      </c>
      <c r="T240" s="106"/>
      <c r="U240" s="107"/>
      <c r="V240" s="107"/>
      <c r="W240" s="107"/>
      <c r="X240" s="107"/>
      <c r="Y240" s="107"/>
      <c r="Z240" s="107"/>
      <c r="AA240" s="107"/>
      <c r="AB240" s="107"/>
      <c r="AC240" s="107"/>
      <c r="AD240" s="107"/>
      <c r="AE240" s="107"/>
      <c r="AF240" s="107"/>
      <c r="AG240" s="107"/>
      <c r="AH240" s="107"/>
    </row>
    <row r="241" spans="1:34" x14ac:dyDescent="0.3">
      <c r="A241" s="173" t="s">
        <v>1593</v>
      </c>
      <c r="B241" s="173" t="s">
        <v>1469</v>
      </c>
      <c r="C241" s="173">
        <v>118994</v>
      </c>
      <c r="D241" s="176">
        <v>44958</v>
      </c>
      <c r="E241" s="177">
        <v>50.043199999999999</v>
      </c>
      <c r="F241" s="177">
        <v>7.8059000000000003</v>
      </c>
      <c r="G241" s="177">
        <v>0.81699999999999995</v>
      </c>
      <c r="H241" s="177">
        <v>-18.967300000000002</v>
      </c>
      <c r="I241" s="177">
        <v>-11.3855</v>
      </c>
      <c r="J241" s="177">
        <v>1.1992</v>
      </c>
      <c r="K241" s="177">
        <v>4.7317</v>
      </c>
      <c r="L241" s="177">
        <v>5.5084999999999997</v>
      </c>
      <c r="M241" s="177">
        <v>4.4786000000000001</v>
      </c>
      <c r="N241" s="177">
        <v>2.9596</v>
      </c>
      <c r="O241" s="177">
        <v>7.7845000000000004</v>
      </c>
      <c r="P241" s="177">
        <v>5.8772000000000002</v>
      </c>
      <c r="Q241" s="177">
        <v>8.1357999999999997</v>
      </c>
      <c r="R241" s="177">
        <v>6.8601000000000001</v>
      </c>
      <c r="T241" s="106"/>
      <c r="U241" s="107"/>
      <c r="V241" s="107"/>
      <c r="W241" s="107"/>
      <c r="X241" s="107"/>
      <c r="Y241" s="107"/>
      <c r="Z241" s="107"/>
      <c r="AA241" s="107"/>
      <c r="AB241" s="107"/>
      <c r="AC241" s="107"/>
      <c r="AD241" s="107"/>
      <c r="AE241" s="107"/>
      <c r="AF241" s="107"/>
      <c r="AG241" s="107"/>
      <c r="AH241" s="107"/>
    </row>
    <row r="242" spans="1:34" x14ac:dyDescent="0.3">
      <c r="A242" s="173" t="s">
        <v>1593</v>
      </c>
      <c r="B242" s="173" t="s">
        <v>1487</v>
      </c>
      <c r="C242" s="173">
        <v>102448</v>
      </c>
      <c r="D242" s="176">
        <v>44958</v>
      </c>
      <c r="E242" s="177">
        <v>45.143500000000003</v>
      </c>
      <c r="F242" s="177">
        <v>7.0355999999999996</v>
      </c>
      <c r="G242" s="177">
        <v>0.1132</v>
      </c>
      <c r="H242" s="177">
        <v>-19.642399999999999</v>
      </c>
      <c r="I242" s="177">
        <v>-12.0146</v>
      </c>
      <c r="J242" s="177">
        <v>0.59319999999999995</v>
      </c>
      <c r="K242" s="177">
        <v>4.1166</v>
      </c>
      <c r="L242" s="177">
        <v>4.8353000000000002</v>
      </c>
      <c r="M242" s="177">
        <v>3.8048999999999999</v>
      </c>
      <c r="N242" s="177">
        <v>2.2907999999999999</v>
      </c>
      <c r="O242" s="177">
        <v>6.4241999999999999</v>
      </c>
      <c r="P242" s="177">
        <v>4.4366000000000003</v>
      </c>
      <c r="Q242" s="177">
        <v>8.4151000000000007</v>
      </c>
      <c r="R242" s="177">
        <v>5.7121000000000004</v>
      </c>
      <c r="T242" s="106"/>
      <c r="U242" s="107"/>
      <c r="V242" s="107"/>
      <c r="W242" s="107"/>
      <c r="X242" s="107"/>
      <c r="Y242" s="107"/>
      <c r="Z242" s="107"/>
      <c r="AA242" s="107"/>
      <c r="AB242" s="107"/>
      <c r="AC242" s="107"/>
      <c r="AD242" s="107"/>
      <c r="AE242" s="107"/>
      <c r="AF242" s="107"/>
      <c r="AG242" s="107"/>
      <c r="AH242" s="107"/>
    </row>
    <row r="243" spans="1:34" x14ac:dyDescent="0.3">
      <c r="A243" s="173" t="s">
        <v>1593</v>
      </c>
      <c r="B243" s="173" t="s">
        <v>1488</v>
      </c>
      <c r="C243" s="173">
        <v>100948</v>
      </c>
      <c r="D243" s="176">
        <v>44958</v>
      </c>
      <c r="E243" s="177">
        <v>70.363500000000002</v>
      </c>
      <c r="F243" s="177">
        <v>-20.893000000000001</v>
      </c>
      <c r="G243" s="177">
        <v>10.108599999999999</v>
      </c>
      <c r="H243" s="177">
        <v>-14.8748</v>
      </c>
      <c r="I243" s="177">
        <v>-17.938800000000001</v>
      </c>
      <c r="J243" s="177">
        <v>-4.5212000000000003</v>
      </c>
      <c r="K243" s="177">
        <v>1.2669999999999999</v>
      </c>
      <c r="L243" s="177">
        <v>5.4470999999999998</v>
      </c>
      <c r="M243" s="177">
        <v>5.1243999999999996</v>
      </c>
      <c r="N243" s="177">
        <v>3.0908000000000002</v>
      </c>
      <c r="O243" s="177">
        <v>5.8947000000000003</v>
      </c>
      <c r="P243" s="177">
        <v>5.9020999999999999</v>
      </c>
      <c r="Q243" s="177">
        <v>9.1182999999999996</v>
      </c>
      <c r="R243" s="177">
        <v>5.4839000000000002</v>
      </c>
      <c r="T243" s="106"/>
      <c r="U243" s="107"/>
      <c r="V243" s="107"/>
      <c r="W243" s="107"/>
      <c r="X243" s="107"/>
      <c r="Y243" s="107"/>
      <c r="Z243" s="107"/>
      <c r="AA243" s="107"/>
      <c r="AB243" s="107"/>
      <c r="AC243" s="107"/>
      <c r="AD243" s="107"/>
      <c r="AE243" s="107"/>
      <c r="AF243" s="107"/>
      <c r="AG243" s="107"/>
      <c r="AH243" s="107"/>
    </row>
    <row r="244" spans="1:34" x14ac:dyDescent="0.3">
      <c r="A244" s="173" t="s">
        <v>1593</v>
      </c>
      <c r="B244" s="173" t="s">
        <v>1470</v>
      </c>
      <c r="C244" s="173">
        <v>118574</v>
      </c>
      <c r="D244" s="176">
        <v>44958</v>
      </c>
      <c r="E244" s="177">
        <v>75.967600000000004</v>
      </c>
      <c r="F244" s="177">
        <v>-20.072500000000002</v>
      </c>
      <c r="G244" s="177">
        <v>10.903700000000001</v>
      </c>
      <c r="H244" s="177">
        <v>-14.0739</v>
      </c>
      <c r="I244" s="177">
        <v>-17.135400000000001</v>
      </c>
      <c r="J244" s="177">
        <v>-3.7162000000000002</v>
      </c>
      <c r="K244" s="177">
        <v>2.0973999999999999</v>
      </c>
      <c r="L244" s="177">
        <v>6.2967000000000004</v>
      </c>
      <c r="M244" s="177">
        <v>5.9829999999999997</v>
      </c>
      <c r="N244" s="177">
        <v>3.9561000000000002</v>
      </c>
      <c r="O244" s="177">
        <v>6.7488999999999999</v>
      </c>
      <c r="P244" s="177">
        <v>6.7180999999999997</v>
      </c>
      <c r="Q244" s="177">
        <v>8.7920999999999996</v>
      </c>
      <c r="R244" s="177">
        <v>6.3177000000000003</v>
      </c>
      <c r="T244" s="106"/>
      <c r="U244" s="107"/>
      <c r="V244" s="107"/>
      <c r="W244" s="107"/>
      <c r="X244" s="107"/>
      <c r="Y244" s="107"/>
      <c r="Z244" s="107"/>
      <c r="AA244" s="107"/>
      <c r="AB244" s="107"/>
      <c r="AC244" s="107"/>
      <c r="AD244" s="107"/>
      <c r="AE244" s="107"/>
      <c r="AF244" s="107"/>
      <c r="AG244" s="107"/>
      <c r="AH244" s="107"/>
    </row>
    <row r="245" spans="1:34" x14ac:dyDescent="0.3">
      <c r="A245" s="173" t="s">
        <v>1593</v>
      </c>
      <c r="B245" s="173" t="s">
        <v>1489</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1593</v>
      </c>
      <c r="B246" s="173" t="s">
        <v>1471</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1593</v>
      </c>
      <c r="B247" s="173" t="s">
        <v>1490</v>
      </c>
      <c r="C247" s="173">
        <v>102147</v>
      </c>
      <c r="D247" s="176">
        <v>44958</v>
      </c>
      <c r="E247" s="177">
        <v>62.903199999999998</v>
      </c>
      <c r="F247" s="177">
        <v>-43.062199999999997</v>
      </c>
      <c r="G247" s="177">
        <v>12.2174</v>
      </c>
      <c r="H247" s="177">
        <v>-12.9984</v>
      </c>
      <c r="I247" s="177">
        <v>-12.9702</v>
      </c>
      <c r="J247" s="177">
        <v>-0.11600000000000001</v>
      </c>
      <c r="K247" s="177">
        <v>5.3845999999999998</v>
      </c>
      <c r="L247" s="177">
        <v>8.2893000000000008</v>
      </c>
      <c r="M247" s="177">
        <v>6.9600999999999997</v>
      </c>
      <c r="N247" s="177">
        <v>5.1757999999999997</v>
      </c>
      <c r="O247" s="177">
        <v>9.5901999999999994</v>
      </c>
      <c r="P247" s="177">
        <v>7.4454000000000002</v>
      </c>
      <c r="Q247" s="177">
        <v>10.098699999999999</v>
      </c>
      <c r="R247" s="177">
        <v>9.1415000000000006</v>
      </c>
      <c r="T247" s="106"/>
      <c r="U247" s="107"/>
      <c r="V247" s="107"/>
      <c r="W247" s="107"/>
      <c r="X247" s="107"/>
      <c r="Y247" s="107"/>
      <c r="Z247" s="107"/>
      <c r="AA247" s="107"/>
      <c r="AB247" s="107"/>
      <c r="AC247" s="107"/>
      <c r="AD247" s="107"/>
      <c r="AE247" s="107"/>
      <c r="AF247" s="107"/>
      <c r="AG247" s="107"/>
      <c r="AH247" s="107"/>
    </row>
    <row r="248" spans="1:34" x14ac:dyDescent="0.3">
      <c r="A248" s="173" t="s">
        <v>1593</v>
      </c>
      <c r="B248" s="173" t="s">
        <v>1472</v>
      </c>
      <c r="C248" s="173">
        <v>119118</v>
      </c>
      <c r="D248" s="176">
        <v>44958</v>
      </c>
      <c r="E248" s="177">
        <v>66.053899999999999</v>
      </c>
      <c r="F248" s="177">
        <v>-42.609299999999998</v>
      </c>
      <c r="G248" s="177">
        <v>12.687099999999999</v>
      </c>
      <c r="H248" s="177">
        <v>-12.529199999999999</v>
      </c>
      <c r="I248" s="177">
        <v>-12.503</v>
      </c>
      <c r="J248" s="177">
        <v>0.3518</v>
      </c>
      <c r="K248" s="177">
        <v>5.8720999999999997</v>
      </c>
      <c r="L248" s="177">
        <v>8.7873000000000001</v>
      </c>
      <c r="M248" s="177">
        <v>7.4230999999999998</v>
      </c>
      <c r="N248" s="177">
        <v>5.6662999999999997</v>
      </c>
      <c r="O248" s="177">
        <v>10.0656</v>
      </c>
      <c r="P248" s="177">
        <v>7.9463999999999997</v>
      </c>
      <c r="Q248" s="177">
        <v>9.4840999999999998</v>
      </c>
      <c r="R248" s="177">
        <v>9.6303999999999998</v>
      </c>
      <c r="T248" s="106"/>
      <c r="U248" s="107"/>
      <c r="V248" s="107"/>
      <c r="W248" s="107"/>
      <c r="X248" s="107"/>
      <c r="Y248" s="107"/>
      <c r="Z248" s="107"/>
      <c r="AA248" s="107"/>
      <c r="AB248" s="107"/>
      <c r="AC248" s="107"/>
      <c r="AD248" s="107"/>
      <c r="AE248" s="107"/>
      <c r="AF248" s="107"/>
      <c r="AG248" s="107"/>
      <c r="AH248" s="107"/>
    </row>
    <row r="249" spans="1:34" x14ac:dyDescent="0.3">
      <c r="A249" s="173" t="s">
        <v>1593</v>
      </c>
      <c r="B249" s="173" t="s">
        <v>2017</v>
      </c>
      <c r="C249" s="173">
        <v>102262</v>
      </c>
      <c r="D249" s="176">
        <v>44958</v>
      </c>
      <c r="E249" s="177">
        <v>46.4754</v>
      </c>
      <c r="F249" s="177">
        <v>37.264200000000002</v>
      </c>
      <c r="G249" s="177">
        <v>31.930499999999999</v>
      </c>
      <c r="H249" s="177">
        <v>-3.4645000000000001</v>
      </c>
      <c r="I249" s="177">
        <v>-10.1699</v>
      </c>
      <c r="J249" s="177">
        <v>-2.1448999999999998</v>
      </c>
      <c r="K249" s="177">
        <v>1.3946000000000001</v>
      </c>
      <c r="L249" s="177">
        <v>2.1172</v>
      </c>
      <c r="M249" s="177">
        <v>2.6924000000000001</v>
      </c>
      <c r="N249" s="177">
        <v>0.47499999999999998</v>
      </c>
      <c r="O249" s="177">
        <v>6.1847000000000003</v>
      </c>
      <c r="P249" s="177">
        <v>5.7914000000000003</v>
      </c>
      <c r="Q249" s="177">
        <v>8.4446999999999992</v>
      </c>
      <c r="R249" s="177">
        <v>4.2328000000000001</v>
      </c>
      <c r="T249" s="106"/>
      <c r="U249" s="107"/>
      <c r="V249" s="107"/>
      <c r="W249" s="107"/>
      <c r="X249" s="107"/>
      <c r="Y249" s="107"/>
      <c r="Z249" s="107"/>
      <c r="AA249" s="107"/>
      <c r="AB249" s="107"/>
      <c r="AC249" s="107"/>
      <c r="AD249" s="107"/>
      <c r="AE249" s="107"/>
      <c r="AF249" s="107"/>
      <c r="AG249" s="107"/>
      <c r="AH249" s="107"/>
    </row>
    <row r="250" spans="1:34" x14ac:dyDescent="0.3">
      <c r="A250" s="173" t="s">
        <v>1593</v>
      </c>
      <c r="B250" s="173" t="s">
        <v>2018</v>
      </c>
      <c r="C250" s="173">
        <v>120073</v>
      </c>
      <c r="D250" s="176">
        <v>44958</v>
      </c>
      <c r="E250" s="177">
        <v>50.952300000000001</v>
      </c>
      <c r="F250" s="177">
        <v>38.078200000000002</v>
      </c>
      <c r="G250" s="177">
        <v>32.754899999999999</v>
      </c>
      <c r="H250" s="177">
        <v>-2.6286999999999998</v>
      </c>
      <c r="I250" s="177">
        <v>-9.3404000000000007</v>
      </c>
      <c r="J250" s="177">
        <v>-1.2598</v>
      </c>
      <c r="K250" s="177">
        <v>2.5263</v>
      </c>
      <c r="L250" s="177">
        <v>3.3460999999999999</v>
      </c>
      <c r="M250" s="177">
        <v>3.9617</v>
      </c>
      <c r="N250" s="177">
        <v>1.7464999999999999</v>
      </c>
      <c r="O250" s="177">
        <v>7.8216999999999999</v>
      </c>
      <c r="P250" s="177">
        <v>7.1650999999999998</v>
      </c>
      <c r="Q250" s="177">
        <v>8.3474000000000004</v>
      </c>
      <c r="R250" s="177">
        <v>5.7054999999999998</v>
      </c>
      <c r="T250" s="106"/>
      <c r="U250" s="107"/>
      <c r="V250" s="107"/>
      <c r="W250" s="107"/>
      <c r="X250" s="107"/>
      <c r="Y250" s="107"/>
      <c r="Z250" s="107"/>
      <c r="AA250" s="107"/>
      <c r="AB250" s="107"/>
      <c r="AC250" s="107"/>
      <c r="AD250" s="107"/>
      <c r="AE250" s="107"/>
      <c r="AF250" s="107"/>
      <c r="AG250" s="107"/>
      <c r="AH250" s="107"/>
    </row>
    <row r="251" spans="1:34" x14ac:dyDescent="0.3">
      <c r="A251" s="173" t="s">
        <v>1593</v>
      </c>
      <c r="B251" s="173" t="s">
        <v>1673</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1593</v>
      </c>
      <c r="B252" s="173" t="s">
        <v>1674</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1593</v>
      </c>
      <c r="B253" s="173" t="s">
        <v>1491</v>
      </c>
      <c r="C253" s="173">
        <v>102330</v>
      </c>
      <c r="D253" s="176">
        <v>44958</v>
      </c>
      <c r="E253" s="177">
        <v>57.960900000000002</v>
      </c>
      <c r="F253" s="177">
        <v>-73.405100000000004</v>
      </c>
      <c r="G253" s="177">
        <v>-8.2904999999999998</v>
      </c>
      <c r="H253" s="177">
        <v>-23.4284</v>
      </c>
      <c r="I253" s="177">
        <v>-19.460899999999999</v>
      </c>
      <c r="J253" s="177">
        <v>-4.1860999999999997</v>
      </c>
      <c r="K253" s="177">
        <v>1.1174999999999999</v>
      </c>
      <c r="L253" s="177">
        <v>5.2099000000000002</v>
      </c>
      <c r="M253" s="177">
        <v>5.2226999999999997</v>
      </c>
      <c r="N253" s="177">
        <v>3.8340999999999998</v>
      </c>
      <c r="O253" s="177">
        <v>8.2881</v>
      </c>
      <c r="P253" s="177">
        <v>8.0098000000000003</v>
      </c>
      <c r="Q253" s="177">
        <v>9.7675999999999998</v>
      </c>
      <c r="R253" s="177">
        <v>7.0182000000000002</v>
      </c>
      <c r="T253" s="106"/>
      <c r="U253" s="107"/>
      <c r="V253" s="107"/>
      <c r="W253" s="107"/>
      <c r="X253" s="107"/>
      <c r="Y253" s="107"/>
      <c r="Z253" s="107"/>
      <c r="AA253" s="107"/>
      <c r="AB253" s="107"/>
      <c r="AC253" s="107"/>
      <c r="AD253" s="107"/>
      <c r="AE253" s="107"/>
      <c r="AF253" s="107"/>
      <c r="AG253" s="107"/>
      <c r="AH253" s="107"/>
    </row>
    <row r="254" spans="1:34" x14ac:dyDescent="0.3">
      <c r="A254" s="173" t="s">
        <v>1593</v>
      </c>
      <c r="B254" s="173" t="s">
        <v>1473</v>
      </c>
      <c r="C254" s="173">
        <v>120616</v>
      </c>
      <c r="D254" s="176">
        <v>44958</v>
      </c>
      <c r="E254" s="177">
        <v>62.598399999999998</v>
      </c>
      <c r="F254" s="177">
        <v>-72.681899999999999</v>
      </c>
      <c r="G254" s="177">
        <v>-7.5488999999999997</v>
      </c>
      <c r="H254" s="177">
        <v>-22.690999999999999</v>
      </c>
      <c r="I254" s="177">
        <v>-18.7149</v>
      </c>
      <c r="J254" s="177">
        <v>-3.4365000000000001</v>
      </c>
      <c r="K254" s="177">
        <v>1.8734</v>
      </c>
      <c r="L254" s="177">
        <v>5.9865000000000004</v>
      </c>
      <c r="M254" s="177">
        <v>6.0092999999999996</v>
      </c>
      <c r="N254" s="177">
        <v>4.6242999999999999</v>
      </c>
      <c r="O254" s="177">
        <v>9.1601999999999997</v>
      </c>
      <c r="P254" s="177">
        <v>8.8221000000000007</v>
      </c>
      <c r="Q254" s="177">
        <v>10.4268</v>
      </c>
      <c r="R254" s="177">
        <v>7.9126000000000003</v>
      </c>
      <c r="T254" s="106"/>
      <c r="U254" s="107"/>
      <c r="V254" s="107"/>
      <c r="W254" s="107"/>
      <c r="X254" s="107"/>
      <c r="Y254" s="107"/>
      <c r="Z254" s="107"/>
      <c r="AA254" s="107"/>
      <c r="AB254" s="107"/>
      <c r="AC254" s="107"/>
      <c r="AD254" s="107"/>
      <c r="AE254" s="107"/>
      <c r="AF254" s="107"/>
      <c r="AG254" s="107"/>
      <c r="AH254" s="107"/>
    </row>
    <row r="255" spans="1:34" x14ac:dyDescent="0.3">
      <c r="A255" s="173" t="s">
        <v>1593</v>
      </c>
      <c r="B255" s="173" t="s">
        <v>1474</v>
      </c>
      <c r="C255" s="173">
        <v>118491</v>
      </c>
      <c r="D255" s="176">
        <v>44958</v>
      </c>
      <c r="E255" s="177">
        <v>28.269200000000001</v>
      </c>
      <c r="F255" s="177">
        <v>-3.6149</v>
      </c>
      <c r="G255" s="177">
        <v>9.8001000000000005</v>
      </c>
      <c r="H255" s="177">
        <v>-11.300800000000001</v>
      </c>
      <c r="I255" s="177">
        <v>-18.624700000000001</v>
      </c>
      <c r="J255" s="177">
        <v>-7.3727</v>
      </c>
      <c r="K255" s="177">
        <v>-1.6422000000000001</v>
      </c>
      <c r="L255" s="177">
        <v>0.2248</v>
      </c>
      <c r="M255" s="177">
        <v>1.5246</v>
      </c>
      <c r="N255" s="177">
        <v>8.9599999999999999E-2</v>
      </c>
      <c r="O255" s="177">
        <v>5.3502000000000001</v>
      </c>
      <c r="P255" s="177">
        <v>5.5890000000000004</v>
      </c>
      <c r="Q255" s="177">
        <v>8.0757999999999992</v>
      </c>
      <c r="R255" s="177">
        <v>3.6640999999999999</v>
      </c>
      <c r="T255" s="106"/>
      <c r="U255" s="107"/>
      <c r="V255" s="107"/>
      <c r="W255" s="107"/>
      <c r="X255" s="107"/>
      <c r="Y255" s="107"/>
      <c r="Z255" s="107"/>
      <c r="AA255" s="107"/>
      <c r="AB255" s="107"/>
      <c r="AC255" s="107"/>
      <c r="AD255" s="107"/>
      <c r="AE255" s="107"/>
      <c r="AF255" s="107"/>
      <c r="AG255" s="107"/>
      <c r="AH255" s="107"/>
    </row>
    <row r="256" spans="1:34" x14ac:dyDescent="0.3">
      <c r="A256" s="173" t="s">
        <v>1593</v>
      </c>
      <c r="B256" s="173" t="s">
        <v>1492</v>
      </c>
      <c r="C256" s="173">
        <v>112353</v>
      </c>
      <c r="D256" s="176">
        <v>44958</v>
      </c>
      <c r="E256" s="177">
        <v>25.8432</v>
      </c>
      <c r="F256" s="177">
        <v>-4.5190000000000001</v>
      </c>
      <c r="G256" s="177">
        <v>8.8521000000000001</v>
      </c>
      <c r="H256" s="177">
        <v>-12.2386</v>
      </c>
      <c r="I256" s="177">
        <v>-19.564599999999999</v>
      </c>
      <c r="J256" s="177">
        <v>-8.3043999999999993</v>
      </c>
      <c r="K256" s="177">
        <v>-2.5775999999999999</v>
      </c>
      <c r="L256" s="177">
        <v>-0.71740000000000004</v>
      </c>
      <c r="M256" s="177">
        <v>0.56889999999999996</v>
      </c>
      <c r="N256" s="177">
        <v>-0.85019999999999996</v>
      </c>
      <c r="O256" s="177">
        <v>4.3699000000000003</v>
      </c>
      <c r="P256" s="177">
        <v>4.6430999999999996</v>
      </c>
      <c r="Q256" s="177">
        <v>7.6117999999999997</v>
      </c>
      <c r="R256" s="177">
        <v>2.6928999999999998</v>
      </c>
      <c r="T256" s="106"/>
      <c r="U256" s="107"/>
      <c r="V256" s="107"/>
      <c r="W256" s="107"/>
      <c r="X256" s="107"/>
      <c r="Y256" s="107"/>
      <c r="Z256" s="107"/>
      <c r="AA256" s="107"/>
      <c r="AB256" s="107"/>
      <c r="AC256" s="107"/>
      <c r="AD256" s="107"/>
      <c r="AE256" s="107"/>
      <c r="AF256" s="107"/>
      <c r="AG256" s="107"/>
      <c r="AH256" s="107"/>
    </row>
    <row r="257" spans="1:34" x14ac:dyDescent="0.3">
      <c r="A257" s="173" t="s">
        <v>1593</v>
      </c>
      <c r="B257" s="173" t="s">
        <v>1475</v>
      </c>
      <c r="C257" s="173">
        <v>135689</v>
      </c>
      <c r="D257" s="176"/>
      <c r="E257" s="177"/>
      <c r="F257" s="177"/>
      <c r="G257" s="177"/>
      <c r="H257" s="177"/>
      <c r="I257" s="177"/>
      <c r="J257" s="177"/>
      <c r="K257" s="177"/>
      <c r="L257" s="177"/>
      <c r="M257" s="177"/>
      <c r="N257" s="177"/>
      <c r="O257" s="177"/>
      <c r="P257" s="177"/>
      <c r="Q257" s="177"/>
      <c r="R257" s="177"/>
      <c r="S257" t="s">
        <v>1808</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1593</v>
      </c>
      <c r="B258" s="173" t="s">
        <v>1493</v>
      </c>
      <c r="C258" s="173">
        <v>135692</v>
      </c>
      <c r="D258" s="176"/>
      <c r="E258" s="177"/>
      <c r="F258" s="177"/>
      <c r="G258" s="177"/>
      <c r="H258" s="177"/>
      <c r="I258" s="177"/>
      <c r="J258" s="177"/>
      <c r="K258" s="177"/>
      <c r="L258" s="177"/>
      <c r="M258" s="177"/>
      <c r="N258" s="177"/>
      <c r="O258" s="177"/>
      <c r="P258" s="177"/>
      <c r="Q258" s="177"/>
      <c r="R258" s="177"/>
      <c r="S258" t="s">
        <v>1808</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1593</v>
      </c>
      <c r="B259" s="173" t="s">
        <v>1494</v>
      </c>
      <c r="C259" s="173">
        <v>114859</v>
      </c>
      <c r="D259" s="176">
        <v>44958</v>
      </c>
      <c r="E259" s="177">
        <v>44.572099999999999</v>
      </c>
      <c r="F259" s="177">
        <v>-45.228900000000003</v>
      </c>
      <c r="G259" s="177">
        <v>20.052399999999999</v>
      </c>
      <c r="H259" s="177">
        <v>-10.9152</v>
      </c>
      <c r="I259" s="177">
        <v>-10.434100000000001</v>
      </c>
      <c r="J259" s="177">
        <v>-1.6576</v>
      </c>
      <c r="K259" s="177">
        <v>1.8537999999999999</v>
      </c>
      <c r="L259" s="177">
        <v>6.6345999999999998</v>
      </c>
      <c r="M259" s="177">
        <v>5.4652000000000003</v>
      </c>
      <c r="N259" s="177">
        <v>3.7212000000000001</v>
      </c>
      <c r="O259" s="177">
        <v>10.171099999999999</v>
      </c>
      <c r="P259" s="177">
        <v>8.4838000000000005</v>
      </c>
      <c r="Q259" s="177">
        <v>8.1034000000000006</v>
      </c>
      <c r="R259" s="177">
        <v>8.2500999999999998</v>
      </c>
      <c r="T259" s="106"/>
      <c r="U259" s="107"/>
      <c r="V259" s="107"/>
      <c r="W259" s="107"/>
      <c r="X259" s="107"/>
      <c r="Y259" s="107"/>
      <c r="Z259" s="107"/>
      <c r="AA259" s="107"/>
      <c r="AB259" s="107"/>
      <c r="AC259" s="107"/>
      <c r="AD259" s="107"/>
      <c r="AE259" s="107"/>
      <c r="AF259" s="107"/>
      <c r="AG259" s="107"/>
      <c r="AH259" s="107"/>
    </row>
    <row r="260" spans="1:34" x14ac:dyDescent="0.3">
      <c r="A260" s="173" t="s">
        <v>1593</v>
      </c>
      <c r="B260" s="173" t="s">
        <v>1476</v>
      </c>
      <c r="C260" s="173">
        <v>120154</v>
      </c>
      <c r="D260" s="176">
        <v>44958</v>
      </c>
      <c r="E260" s="177">
        <v>49.909500000000001</v>
      </c>
      <c r="F260" s="177">
        <v>-43.899700000000003</v>
      </c>
      <c r="G260" s="177">
        <v>21.4026</v>
      </c>
      <c r="H260" s="177">
        <v>-9.5627999999999993</v>
      </c>
      <c r="I260" s="177">
        <v>-9.0785</v>
      </c>
      <c r="J260" s="177">
        <v>-0.2969</v>
      </c>
      <c r="K260" s="177">
        <v>3.2280000000000002</v>
      </c>
      <c r="L260" s="177">
        <v>8.0587</v>
      </c>
      <c r="M260" s="177">
        <v>6.9112</v>
      </c>
      <c r="N260" s="177">
        <v>5.1673999999999998</v>
      </c>
      <c r="O260" s="177">
        <v>11.603199999999999</v>
      </c>
      <c r="P260" s="177">
        <v>9.8569999999999993</v>
      </c>
      <c r="Q260" s="177">
        <v>10.510300000000001</v>
      </c>
      <c r="R260" s="177">
        <v>9.7302</v>
      </c>
      <c r="T260" s="106"/>
      <c r="U260" s="107"/>
      <c r="V260" s="107"/>
      <c r="W260" s="107"/>
      <c r="X260" s="107"/>
      <c r="Y260" s="107"/>
      <c r="Z260" s="107"/>
      <c r="AA260" s="107"/>
      <c r="AB260" s="107"/>
      <c r="AC260" s="107"/>
      <c r="AD260" s="107"/>
      <c r="AE260" s="107"/>
      <c r="AF260" s="107"/>
      <c r="AG260" s="107"/>
      <c r="AH260" s="107"/>
    </row>
    <row r="261" spans="1:34" x14ac:dyDescent="0.3">
      <c r="A261" s="173" t="s">
        <v>1593</v>
      </c>
      <c r="B261" s="173" t="s">
        <v>1477</v>
      </c>
      <c r="C261" s="173">
        <v>119852</v>
      </c>
      <c r="D261" s="176"/>
      <c r="E261" s="177"/>
      <c r="F261" s="177"/>
      <c r="G261" s="177"/>
      <c r="H261" s="177"/>
      <c r="I261" s="177"/>
      <c r="J261" s="177"/>
      <c r="K261" s="177"/>
      <c r="L261" s="177"/>
      <c r="M261" s="177"/>
      <c r="N261" s="177"/>
      <c r="O261" s="177"/>
      <c r="P261" s="177"/>
      <c r="Q261" s="177"/>
      <c r="R261" s="177"/>
      <c r="T261" s="106"/>
      <c r="U261" s="107"/>
      <c r="V261" s="107"/>
      <c r="W261" s="107"/>
      <c r="X261" s="107"/>
      <c r="Y261" s="107"/>
      <c r="Z261" s="107"/>
      <c r="AA261" s="107"/>
      <c r="AB261" s="107"/>
      <c r="AC261" s="107"/>
      <c r="AD261" s="107"/>
      <c r="AE261" s="107"/>
      <c r="AF261" s="107"/>
      <c r="AG261" s="107"/>
      <c r="AH261" s="107"/>
    </row>
    <row r="262" spans="1:34" x14ac:dyDescent="0.3">
      <c r="A262" s="173" t="s">
        <v>1593</v>
      </c>
      <c r="B262" s="173" t="s">
        <v>1495</v>
      </c>
      <c r="C262" s="173">
        <v>112487</v>
      </c>
      <c r="D262" s="176"/>
      <c r="E262" s="177"/>
      <c r="F262" s="177"/>
      <c r="G262" s="177"/>
      <c r="H262" s="177"/>
      <c r="I262" s="177"/>
      <c r="J262" s="177"/>
      <c r="K262" s="177"/>
      <c r="L262" s="177"/>
      <c r="M262" s="177"/>
      <c r="N262" s="177"/>
      <c r="O262" s="177"/>
      <c r="P262" s="177"/>
      <c r="Q262" s="177"/>
      <c r="R262" s="177"/>
      <c r="T262" s="106"/>
      <c r="U262" s="107"/>
      <c r="V262" s="107"/>
      <c r="W262" s="107"/>
      <c r="X262" s="107"/>
      <c r="Y262" s="107"/>
      <c r="Z262" s="107"/>
      <c r="AA262" s="107"/>
      <c r="AB262" s="107"/>
      <c r="AC262" s="107"/>
      <c r="AD262" s="107"/>
      <c r="AE262" s="107"/>
      <c r="AF262" s="107"/>
      <c r="AG262" s="107"/>
      <c r="AH262" s="107"/>
    </row>
    <row r="263" spans="1:34" x14ac:dyDescent="0.3">
      <c r="A263" s="173" t="s">
        <v>1593</v>
      </c>
      <c r="B263" s="173" t="s">
        <v>1496</v>
      </c>
      <c r="C263" s="173">
        <v>101869</v>
      </c>
      <c r="D263" s="176">
        <v>44958</v>
      </c>
      <c r="E263" s="177">
        <v>68.704300000000003</v>
      </c>
      <c r="F263" s="177">
        <v>135.2808</v>
      </c>
      <c r="G263" s="177">
        <v>40.224499999999999</v>
      </c>
      <c r="H263" s="177">
        <v>4.1090999999999998</v>
      </c>
      <c r="I263" s="177">
        <v>-2.6271</v>
      </c>
      <c r="J263" s="177">
        <v>3.2583000000000002</v>
      </c>
      <c r="K263" s="177">
        <v>1.6148</v>
      </c>
      <c r="L263" s="177">
        <v>2.9548999999999999</v>
      </c>
      <c r="M263" s="177">
        <v>4.1510999999999996</v>
      </c>
      <c r="N263" s="177">
        <v>1.6971000000000001</v>
      </c>
      <c r="O263" s="177">
        <v>5.9398</v>
      </c>
      <c r="P263" s="177">
        <v>5.7451999999999996</v>
      </c>
      <c r="Q263" s="177">
        <v>8.0625</v>
      </c>
      <c r="R263" s="177">
        <v>4.3977000000000004</v>
      </c>
      <c r="T263" s="106"/>
      <c r="U263" s="107"/>
      <c r="V263" s="107"/>
      <c r="W263" s="107"/>
      <c r="X263" s="107"/>
      <c r="Y263" s="107"/>
      <c r="Z263" s="107"/>
      <c r="AA263" s="107"/>
      <c r="AB263" s="107"/>
      <c r="AC263" s="107"/>
      <c r="AD263" s="107"/>
      <c r="AE263" s="107"/>
      <c r="AF263" s="107"/>
      <c r="AG263" s="107"/>
      <c r="AH263" s="107"/>
    </row>
    <row r="264" spans="1:34" x14ac:dyDescent="0.3">
      <c r="A264" s="173" t="s">
        <v>1593</v>
      </c>
      <c r="B264" s="173" t="s">
        <v>1478</v>
      </c>
      <c r="C264" s="173">
        <v>120276</v>
      </c>
      <c r="D264" s="176">
        <v>44958</v>
      </c>
      <c r="E264" s="177">
        <v>74.402299999999997</v>
      </c>
      <c r="F264" s="177">
        <v>136.2492</v>
      </c>
      <c r="G264" s="177">
        <v>41.1447</v>
      </c>
      <c r="H264" s="177">
        <v>5.0227000000000004</v>
      </c>
      <c r="I264" s="177">
        <v>-1.7159</v>
      </c>
      <c r="J264" s="177">
        <v>4.1737000000000002</v>
      </c>
      <c r="K264" s="177">
        <v>2.5339999999999998</v>
      </c>
      <c r="L264" s="177">
        <v>3.8854000000000002</v>
      </c>
      <c r="M264" s="177">
        <v>5.1029999999999998</v>
      </c>
      <c r="N264" s="177">
        <v>2.6396000000000002</v>
      </c>
      <c r="O264" s="177">
        <v>6.9055999999999997</v>
      </c>
      <c r="P264" s="177">
        <v>6.6753</v>
      </c>
      <c r="Q264" s="177">
        <v>7.6711</v>
      </c>
      <c r="R264" s="177">
        <v>5.3132999999999999</v>
      </c>
      <c r="T264" s="106"/>
      <c r="U264" s="107"/>
      <c r="V264" s="107"/>
      <c r="W264" s="107"/>
      <c r="X264" s="107"/>
      <c r="Y264" s="107"/>
      <c r="Z264" s="107"/>
      <c r="AA264" s="107"/>
      <c r="AB264" s="107"/>
      <c r="AC264" s="107"/>
      <c r="AD264" s="107"/>
      <c r="AE264" s="107"/>
      <c r="AF264" s="107"/>
      <c r="AG264" s="107"/>
      <c r="AH264" s="107"/>
    </row>
    <row r="265" spans="1:34" x14ac:dyDescent="0.3">
      <c r="A265" s="173" t="s">
        <v>1593</v>
      </c>
      <c r="B265" s="173" t="s">
        <v>1815</v>
      </c>
      <c r="C265" s="173">
        <v>119156</v>
      </c>
      <c r="D265" s="176">
        <v>44958</v>
      </c>
      <c r="E265" s="177">
        <v>26.4542</v>
      </c>
      <c r="F265" s="177">
        <v>-3.8628999999999998</v>
      </c>
      <c r="G265" s="177">
        <v>8.6197999999999997</v>
      </c>
      <c r="H265" s="177">
        <v>-13.9963</v>
      </c>
      <c r="I265" s="177">
        <v>-13.695499999999999</v>
      </c>
      <c r="J265" s="177">
        <v>-4.8868999999999998</v>
      </c>
      <c r="K265" s="177">
        <v>1.2819</v>
      </c>
      <c r="L265" s="177">
        <v>6.0050999999999997</v>
      </c>
      <c r="M265" s="177">
        <v>4.4615</v>
      </c>
      <c r="N265" s="177">
        <v>3.5255999999999998</v>
      </c>
      <c r="O265" s="177">
        <v>5.9977</v>
      </c>
      <c r="P265" s="177">
        <v>6.4409999999999998</v>
      </c>
      <c r="Q265" s="177">
        <v>8.2090999999999994</v>
      </c>
      <c r="R265" s="177">
        <v>5.3555000000000001</v>
      </c>
      <c r="T265" s="106"/>
      <c r="U265" s="107"/>
      <c r="V265" s="107"/>
      <c r="W265" s="107"/>
      <c r="X265" s="107"/>
      <c r="Y265" s="107"/>
      <c r="Z265" s="107"/>
      <c r="AA265" s="107"/>
      <c r="AB265" s="107"/>
      <c r="AC265" s="107"/>
      <c r="AD265" s="107"/>
      <c r="AE265" s="107"/>
      <c r="AF265" s="107"/>
      <c r="AG265" s="107"/>
      <c r="AH265" s="107"/>
    </row>
    <row r="266" spans="1:34" x14ac:dyDescent="0.3">
      <c r="A266" s="173" t="s">
        <v>1593</v>
      </c>
      <c r="B266" s="173" t="s">
        <v>1816</v>
      </c>
      <c r="C266" s="173">
        <v>113142</v>
      </c>
      <c r="D266" s="176">
        <v>44958</v>
      </c>
      <c r="E266" s="177">
        <v>22.640699999999999</v>
      </c>
      <c r="F266" s="177">
        <v>-5.6416000000000004</v>
      </c>
      <c r="G266" s="177">
        <v>6.8418999999999999</v>
      </c>
      <c r="H266" s="177">
        <v>-15.751300000000001</v>
      </c>
      <c r="I266" s="177">
        <v>-15.4535</v>
      </c>
      <c r="J266" s="177">
        <v>-6.6429</v>
      </c>
      <c r="K266" s="177">
        <v>-0.48649999999999999</v>
      </c>
      <c r="L266" s="177">
        <v>4.1951999999999998</v>
      </c>
      <c r="M266" s="177">
        <v>2.7725</v>
      </c>
      <c r="N266" s="177">
        <v>1.8492999999999999</v>
      </c>
      <c r="O266" s="177">
        <v>4.2074999999999996</v>
      </c>
      <c r="P266" s="177">
        <v>4.694</v>
      </c>
      <c r="Q266" s="177">
        <v>6.7443</v>
      </c>
      <c r="R266" s="177">
        <v>3.5457000000000001</v>
      </c>
      <c r="T266" s="106"/>
      <c r="U266" s="107"/>
      <c r="V266" s="107"/>
      <c r="W266" s="107"/>
      <c r="X266" s="107"/>
      <c r="Y266" s="107"/>
      <c r="Z266" s="107"/>
      <c r="AA266" s="107"/>
      <c r="AB266" s="107"/>
      <c r="AC266" s="107"/>
      <c r="AD266" s="107"/>
      <c r="AE266" s="107"/>
      <c r="AF266" s="107"/>
      <c r="AG266" s="107"/>
      <c r="AH266" s="107"/>
    </row>
    <row r="267" spans="1:34" x14ac:dyDescent="0.3">
      <c r="A267" s="173" t="s">
        <v>1593</v>
      </c>
      <c r="B267" s="173" t="s">
        <v>1497</v>
      </c>
      <c r="C267" s="173">
        <v>102172</v>
      </c>
      <c r="D267" s="176">
        <v>44958</v>
      </c>
      <c r="E267" s="177">
        <v>46.2819</v>
      </c>
      <c r="F267" s="177">
        <v>25.1751</v>
      </c>
      <c r="G267" s="177">
        <v>8.3376000000000001</v>
      </c>
      <c r="H267" s="177">
        <v>-2.8488000000000002</v>
      </c>
      <c r="I267" s="177">
        <v>-3.5945999999999998</v>
      </c>
      <c r="J267" s="177">
        <v>2.3805999999999998</v>
      </c>
      <c r="K267" s="177">
        <v>4.3837000000000002</v>
      </c>
      <c r="L267" s="177">
        <v>5.7919999999999998</v>
      </c>
      <c r="M267" s="177">
        <v>5.1231</v>
      </c>
      <c r="N267" s="177">
        <v>4.4504999999999999</v>
      </c>
      <c r="O267" s="177">
        <v>3.2235</v>
      </c>
      <c r="P267" s="177">
        <v>2.4260999999999999</v>
      </c>
      <c r="Q267" s="177">
        <v>8.3666999999999998</v>
      </c>
      <c r="R267" s="177">
        <v>7.165</v>
      </c>
      <c r="T267" s="106"/>
      <c r="U267" s="107"/>
      <c r="V267" s="107"/>
      <c r="W267" s="107"/>
      <c r="X267" s="107"/>
      <c r="Y267" s="107"/>
      <c r="Z267" s="107"/>
      <c r="AA267" s="107"/>
      <c r="AB267" s="107"/>
      <c r="AC267" s="107"/>
      <c r="AD267" s="107"/>
      <c r="AE267" s="107"/>
      <c r="AF267" s="107"/>
      <c r="AG267" s="107"/>
      <c r="AH267" s="107"/>
    </row>
    <row r="268" spans="1:34" x14ac:dyDescent="0.3">
      <c r="A268" s="173" t="s">
        <v>1593</v>
      </c>
      <c r="B268" s="173" t="s">
        <v>1479</v>
      </c>
      <c r="C268" s="173">
        <v>118726</v>
      </c>
      <c r="D268" s="176">
        <v>44958</v>
      </c>
      <c r="E268" s="177">
        <v>50.117699999999999</v>
      </c>
      <c r="F268" s="177">
        <v>25.872499999999999</v>
      </c>
      <c r="G268" s="177">
        <v>9.0419</v>
      </c>
      <c r="H268" s="177">
        <v>-2.1528</v>
      </c>
      <c r="I268" s="177">
        <v>-2.8942999999999999</v>
      </c>
      <c r="J268" s="177">
        <v>3.0806</v>
      </c>
      <c r="K268" s="177">
        <v>5.0921000000000003</v>
      </c>
      <c r="L268" s="177">
        <v>6.4703999999999997</v>
      </c>
      <c r="M268" s="177">
        <v>5.8277000000000001</v>
      </c>
      <c r="N268" s="177">
        <v>5.1444000000000001</v>
      </c>
      <c r="O268" s="177">
        <v>3.8807999999999998</v>
      </c>
      <c r="P268" s="177">
        <v>3.1669</v>
      </c>
      <c r="Q268" s="177">
        <v>6.9612999999999996</v>
      </c>
      <c r="R268" s="177">
        <v>7.8545999999999996</v>
      </c>
      <c r="T268" s="106"/>
      <c r="U268" s="107"/>
      <c r="V268" s="107"/>
      <c r="W268" s="107"/>
      <c r="X268" s="107"/>
      <c r="Y268" s="107"/>
      <c r="Z268" s="107"/>
      <c r="AA268" s="107"/>
      <c r="AB268" s="107"/>
      <c r="AC268" s="107"/>
      <c r="AD268" s="107"/>
      <c r="AE268" s="107"/>
      <c r="AF268" s="107"/>
      <c r="AG268" s="107"/>
      <c r="AH268" s="107"/>
    </row>
    <row r="269" spans="1:34" x14ac:dyDescent="0.3">
      <c r="A269" s="173" t="s">
        <v>1593</v>
      </c>
      <c r="B269" s="173" t="s">
        <v>1498</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1593</v>
      </c>
      <c r="B270" s="173" t="s">
        <v>1480</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1593</v>
      </c>
      <c r="B271" s="173" t="s">
        <v>1852</v>
      </c>
      <c r="C271" s="173">
        <v>119839</v>
      </c>
      <c r="D271" s="176">
        <v>44958</v>
      </c>
      <c r="E271" s="177">
        <v>60.362499999999997</v>
      </c>
      <c r="F271" s="177">
        <v>5.6848999999999998</v>
      </c>
      <c r="G271" s="177">
        <v>28.665099999999999</v>
      </c>
      <c r="H271" s="177">
        <v>-0.88100000000000001</v>
      </c>
      <c r="I271" s="177">
        <v>-7.2488999999999999</v>
      </c>
      <c r="J271" s="177">
        <v>0.40510000000000002</v>
      </c>
      <c r="K271" s="177">
        <v>3.3477999999999999</v>
      </c>
      <c r="L271" s="177">
        <v>7.1566999999999998</v>
      </c>
      <c r="M271" s="177">
        <v>6.5810000000000004</v>
      </c>
      <c r="N271" s="177">
        <v>5.3152999999999997</v>
      </c>
      <c r="O271" s="177">
        <v>10.8786</v>
      </c>
      <c r="P271" s="177">
        <v>8.8236000000000008</v>
      </c>
      <c r="Q271" s="177">
        <v>9.6549999999999994</v>
      </c>
      <c r="R271" s="177">
        <v>9.3790999999999993</v>
      </c>
      <c r="T271" s="106"/>
      <c r="U271" s="107"/>
      <c r="V271" s="107"/>
      <c r="W271" s="107"/>
      <c r="X271" s="107"/>
      <c r="Y271" s="107"/>
      <c r="Z271" s="107"/>
      <c r="AA271" s="107"/>
      <c r="AB271" s="107"/>
      <c r="AC271" s="107"/>
      <c r="AD271" s="107"/>
      <c r="AE271" s="107"/>
      <c r="AF271" s="107"/>
      <c r="AG271" s="107"/>
      <c r="AH271" s="107"/>
    </row>
    <row r="272" spans="1:34" x14ac:dyDescent="0.3">
      <c r="A272" s="173" t="s">
        <v>1593</v>
      </c>
      <c r="B272" s="173" t="s">
        <v>1853</v>
      </c>
      <c r="C272" s="173">
        <v>100968</v>
      </c>
      <c r="D272" s="176">
        <v>44958</v>
      </c>
      <c r="E272" s="177">
        <v>55.925400000000003</v>
      </c>
      <c r="F272" s="177">
        <v>5.1566999999999998</v>
      </c>
      <c r="G272" s="177">
        <v>28.132999999999999</v>
      </c>
      <c r="H272" s="177">
        <v>-1.4168000000000001</v>
      </c>
      <c r="I272" s="177">
        <v>-7.7805999999999997</v>
      </c>
      <c r="J272" s="177">
        <v>-0.13250000000000001</v>
      </c>
      <c r="K272" s="177">
        <v>2.8048000000000002</v>
      </c>
      <c r="L272" s="177">
        <v>6.5980999999999996</v>
      </c>
      <c r="M272" s="177">
        <v>6.0309999999999997</v>
      </c>
      <c r="N272" s="177">
        <v>4.7550999999999997</v>
      </c>
      <c r="O272" s="177">
        <v>10.2448</v>
      </c>
      <c r="P272" s="177">
        <v>8.1135000000000002</v>
      </c>
      <c r="Q272" s="177">
        <v>8.1867000000000001</v>
      </c>
      <c r="R272" s="177">
        <v>8.7733000000000008</v>
      </c>
      <c r="T272" s="106"/>
      <c r="U272" s="107"/>
      <c r="V272" s="107"/>
      <c r="W272" s="107"/>
      <c r="X272" s="107"/>
      <c r="Y272" s="107"/>
      <c r="Z272" s="107"/>
      <c r="AA272" s="107"/>
      <c r="AB272" s="107"/>
      <c r="AC272" s="107"/>
      <c r="AD272" s="107"/>
      <c r="AE272" s="107"/>
      <c r="AF272" s="107"/>
      <c r="AG272" s="107"/>
      <c r="AH272" s="107"/>
    </row>
    <row r="273" spans="1:34" x14ac:dyDescent="0.3">
      <c r="A273" s="173" t="s">
        <v>1593</v>
      </c>
      <c r="B273" s="173" t="s">
        <v>1499</v>
      </c>
      <c r="C273" s="173">
        <v>112868</v>
      </c>
      <c r="D273" s="176">
        <v>44958</v>
      </c>
      <c r="E273" s="177">
        <v>24.293800000000001</v>
      </c>
      <c r="F273" s="177">
        <v>71.505799999999994</v>
      </c>
      <c r="G273" s="177">
        <v>22.606400000000001</v>
      </c>
      <c r="H273" s="177">
        <v>-3.8820000000000001</v>
      </c>
      <c r="I273" s="177">
        <v>-12.581</v>
      </c>
      <c r="J273" s="177">
        <v>-3.7252999999999998</v>
      </c>
      <c r="K273" s="177">
        <v>2.2170000000000001</v>
      </c>
      <c r="L273" s="177">
        <v>4.9907000000000004</v>
      </c>
      <c r="M273" s="177">
        <v>4.6212</v>
      </c>
      <c r="N273" s="177">
        <v>2.6288999999999998</v>
      </c>
      <c r="O273" s="177">
        <v>7.7256</v>
      </c>
      <c r="P273" s="177">
        <v>4.9276</v>
      </c>
      <c r="Q273" s="177">
        <v>7.1161000000000003</v>
      </c>
      <c r="R273" s="177">
        <v>7.8464</v>
      </c>
      <c r="T273" s="106"/>
      <c r="U273" s="107"/>
      <c r="V273" s="107"/>
      <c r="W273" s="107"/>
      <c r="X273" s="107"/>
      <c r="Y273" s="107"/>
      <c r="Z273" s="107"/>
      <c r="AA273" s="107"/>
      <c r="AB273" s="107"/>
      <c r="AC273" s="107"/>
      <c r="AD273" s="107"/>
      <c r="AE273" s="107"/>
      <c r="AF273" s="107"/>
      <c r="AG273" s="107"/>
      <c r="AH273" s="107"/>
    </row>
    <row r="274" spans="1:34" x14ac:dyDescent="0.3">
      <c r="A274" s="173" t="s">
        <v>1593</v>
      </c>
      <c r="B274" s="173" t="s">
        <v>1481</v>
      </c>
      <c r="C274" s="173">
        <v>119635</v>
      </c>
      <c r="D274" s="176">
        <v>44958</v>
      </c>
      <c r="E274" s="177">
        <v>26.1798</v>
      </c>
      <c r="F274" s="177">
        <v>72.503</v>
      </c>
      <c r="G274" s="177">
        <v>23.554200000000002</v>
      </c>
      <c r="H274" s="177">
        <v>-2.9262000000000001</v>
      </c>
      <c r="I274" s="177">
        <v>-11.6195</v>
      </c>
      <c r="J274" s="177">
        <v>-2.7688000000000001</v>
      </c>
      <c r="K274" s="177">
        <v>3.1835</v>
      </c>
      <c r="L274" s="177">
        <v>5.9767000000000001</v>
      </c>
      <c r="M274" s="177">
        <v>5.6025</v>
      </c>
      <c r="N274" s="177">
        <v>3.6065</v>
      </c>
      <c r="O274" s="177">
        <v>8.6637000000000004</v>
      </c>
      <c r="P274" s="177">
        <v>5.9625000000000004</v>
      </c>
      <c r="Q274" s="177">
        <v>8.0648</v>
      </c>
      <c r="R274" s="177">
        <v>8.8061000000000007</v>
      </c>
      <c r="T274" s="106"/>
      <c r="U274" s="107"/>
      <c r="V274" s="107"/>
      <c r="W274" s="107"/>
      <c r="X274" s="107"/>
      <c r="Y274" s="107"/>
      <c r="Z274" s="107"/>
      <c r="AA274" s="107"/>
      <c r="AB274" s="107"/>
      <c r="AC274" s="107"/>
      <c r="AD274" s="107"/>
      <c r="AE274" s="107"/>
      <c r="AF274" s="107"/>
      <c r="AG274" s="107"/>
      <c r="AH274" s="107"/>
    </row>
    <row r="275" spans="1:34" x14ac:dyDescent="0.3">
      <c r="A275" s="173" t="s">
        <v>1593</v>
      </c>
      <c r="B275" s="173" t="s">
        <v>1482</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1593</v>
      </c>
      <c r="B276" s="173" t="s">
        <v>1500</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1593</v>
      </c>
      <c r="B277" s="173" t="s">
        <v>1483</v>
      </c>
      <c r="C277" s="173">
        <v>120779</v>
      </c>
      <c r="D277" s="176">
        <v>44958</v>
      </c>
      <c r="E277" s="177">
        <v>57.050800000000002</v>
      </c>
      <c r="F277" s="177">
        <v>48.431600000000003</v>
      </c>
      <c r="G277" s="177">
        <v>23.285299999999999</v>
      </c>
      <c r="H277" s="177">
        <v>-2.7130999999999998</v>
      </c>
      <c r="I277" s="177">
        <v>-8.3861000000000008</v>
      </c>
      <c r="J277" s="177">
        <v>-0.9395</v>
      </c>
      <c r="K277" s="177">
        <v>3.4144000000000001</v>
      </c>
      <c r="L277" s="177">
        <v>6.1993999999999998</v>
      </c>
      <c r="M277" s="177">
        <v>5.8921000000000001</v>
      </c>
      <c r="N277" s="177">
        <v>3.7101000000000002</v>
      </c>
      <c r="O277" s="177">
        <v>9.9654000000000007</v>
      </c>
      <c r="P277" s="177">
        <v>7.1574</v>
      </c>
      <c r="Q277" s="177">
        <v>9.3582999999999998</v>
      </c>
      <c r="R277" s="177">
        <v>8.8175000000000008</v>
      </c>
      <c r="T277" s="106"/>
      <c r="U277" s="107"/>
      <c r="V277" s="107"/>
      <c r="W277" s="107"/>
      <c r="X277" s="107"/>
      <c r="Y277" s="107"/>
      <c r="Z277" s="107"/>
      <c r="AA277" s="107"/>
      <c r="AB277" s="107"/>
      <c r="AC277" s="107"/>
      <c r="AD277" s="107"/>
      <c r="AE277" s="107"/>
      <c r="AF277" s="107"/>
      <c r="AG277" s="107"/>
      <c r="AH277" s="107"/>
    </row>
    <row r="278" spans="1:34" x14ac:dyDescent="0.3">
      <c r="A278" s="173" t="s">
        <v>1593</v>
      </c>
      <c r="B278" s="173" t="s">
        <v>1501</v>
      </c>
      <c r="C278" s="173">
        <v>102535</v>
      </c>
      <c r="D278" s="176">
        <v>44958</v>
      </c>
      <c r="E278" s="177">
        <v>53.508000000000003</v>
      </c>
      <c r="F278" s="177">
        <v>47.812399999999997</v>
      </c>
      <c r="G278" s="177">
        <v>22.690100000000001</v>
      </c>
      <c r="H278" s="177">
        <v>-3.3111999999999999</v>
      </c>
      <c r="I278" s="177">
        <v>-8.9780999999999995</v>
      </c>
      <c r="J278" s="177">
        <v>-1.5296000000000001</v>
      </c>
      <c r="K278" s="177">
        <v>2.8151000000000002</v>
      </c>
      <c r="L278" s="177">
        <v>5.5845000000000002</v>
      </c>
      <c r="M278" s="177">
        <v>5.2774999999999999</v>
      </c>
      <c r="N278" s="177">
        <v>3.1101999999999999</v>
      </c>
      <c r="O278" s="177">
        <v>9.3034999999999997</v>
      </c>
      <c r="P278" s="177">
        <v>6.4840999999999998</v>
      </c>
      <c r="Q278" s="177">
        <v>9.1571999999999996</v>
      </c>
      <c r="R278" s="177">
        <v>8.1882999999999999</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15.97618108108108</v>
      </c>
      <c r="G279" s="179">
        <v>17.634070270270275</v>
      </c>
      <c r="H279" s="179">
        <v>-6.8908594594594588</v>
      </c>
      <c r="I279" s="179">
        <v>-11.269543243243245</v>
      </c>
      <c r="J279" s="179">
        <v>-1.7852864864864864</v>
      </c>
      <c r="K279" s="179">
        <v>2.0735702702702699</v>
      </c>
      <c r="L279" s="179">
        <v>4.8712297297297287</v>
      </c>
      <c r="M279" s="179">
        <v>4.6444432432432423</v>
      </c>
      <c r="N279" s="179">
        <v>4.2565918918918921</v>
      </c>
      <c r="O279" s="179">
        <v>8.1373594594594589</v>
      </c>
      <c r="P279" s="179">
        <v>6.5777837837837838</v>
      </c>
      <c r="Q279" s="179">
        <v>8.6457783783783757</v>
      </c>
      <c r="R279" s="179">
        <v>7.2905945945945962</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7.8059000000000003</v>
      </c>
      <c r="G280" s="179">
        <v>19.664000000000001</v>
      </c>
      <c r="H280" s="179">
        <v>-4.4245999999999999</v>
      </c>
      <c r="I280" s="179">
        <v>-11.3855</v>
      </c>
      <c r="J280" s="179">
        <v>-1.5296000000000001</v>
      </c>
      <c r="K280" s="179">
        <v>2.0973999999999999</v>
      </c>
      <c r="L280" s="179">
        <v>5.1482000000000001</v>
      </c>
      <c r="M280" s="179">
        <v>5.0865999999999998</v>
      </c>
      <c r="N280" s="179">
        <v>3.6065</v>
      </c>
      <c r="O280" s="179">
        <v>8.17</v>
      </c>
      <c r="P280" s="179">
        <v>6.4840999999999998</v>
      </c>
      <c r="Q280" s="179">
        <v>8.3795999999999999</v>
      </c>
      <c r="R280" s="179">
        <v>7.165</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44958</v>
      </c>
      <c r="E283" s="177">
        <v>78.05</v>
      </c>
      <c r="F283" s="177">
        <v>-0.2046</v>
      </c>
      <c r="G283" s="177">
        <v>0.7097</v>
      </c>
      <c r="H283" s="177">
        <v>-0.81330000000000002</v>
      </c>
      <c r="I283" s="177">
        <v>-2.3643000000000001</v>
      </c>
      <c r="J283" s="177">
        <v>-2.3765000000000001</v>
      </c>
      <c r="K283" s="177">
        <v>-3.6181999999999999</v>
      </c>
      <c r="L283" s="177">
        <v>2.1196000000000002</v>
      </c>
      <c r="M283" s="177">
        <v>5.1319999999999997</v>
      </c>
      <c r="N283" s="177">
        <v>-0.39560000000000001</v>
      </c>
      <c r="O283" s="177">
        <v>15.8864</v>
      </c>
      <c r="P283" s="177">
        <v>10.123100000000001</v>
      </c>
      <c r="Q283" s="177">
        <v>13.867800000000001</v>
      </c>
      <c r="R283" s="177">
        <v>12.7279</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44958</v>
      </c>
      <c r="E284" s="177">
        <v>88.96</v>
      </c>
      <c r="F284" s="177">
        <v>-0.21310000000000001</v>
      </c>
      <c r="G284" s="177">
        <v>0.72460000000000002</v>
      </c>
      <c r="H284" s="177">
        <v>-0.80289999999999995</v>
      </c>
      <c r="I284" s="177">
        <v>-2.3275999999999999</v>
      </c>
      <c r="J284" s="177">
        <v>-2.2847</v>
      </c>
      <c r="K284" s="177">
        <v>-3.3359000000000001</v>
      </c>
      <c r="L284" s="177">
        <v>2.7370000000000001</v>
      </c>
      <c r="M284" s="177">
        <v>6.0941999999999998</v>
      </c>
      <c r="N284" s="177">
        <v>0.82740000000000002</v>
      </c>
      <c r="O284" s="177">
        <v>17.3431</v>
      </c>
      <c r="P284" s="177">
        <v>11.4719</v>
      </c>
      <c r="Q284" s="177">
        <v>17.4985</v>
      </c>
      <c r="R284" s="177">
        <v>14.1601</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44958</v>
      </c>
      <c r="E285" s="177">
        <v>86.974999999999994</v>
      </c>
      <c r="F285" s="177">
        <v>-0.55230000000000001</v>
      </c>
      <c r="G285" s="177">
        <v>0.42609999999999998</v>
      </c>
      <c r="H285" s="177">
        <v>-0.86060000000000003</v>
      </c>
      <c r="I285" s="177">
        <v>-2.5718999999999999</v>
      </c>
      <c r="J285" s="177">
        <v>-1.8429</v>
      </c>
      <c r="K285" s="177">
        <v>-1.2837000000000001</v>
      </c>
      <c r="L285" s="177">
        <v>4.8498000000000001</v>
      </c>
      <c r="M285" s="177">
        <v>6.1227</v>
      </c>
      <c r="N285" s="177">
        <v>2.7635999999999998</v>
      </c>
      <c r="O285" s="177">
        <v>15.896800000000001</v>
      </c>
      <c r="P285" s="177">
        <v>11.841200000000001</v>
      </c>
      <c r="Q285" s="177">
        <v>13.133599999999999</v>
      </c>
      <c r="R285" s="177">
        <v>14.9664</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44958</v>
      </c>
      <c r="E286" s="177">
        <v>99.275999999999996</v>
      </c>
      <c r="F286" s="177">
        <v>-0.54900000000000004</v>
      </c>
      <c r="G286" s="177">
        <v>0.44619999999999999</v>
      </c>
      <c r="H286" s="177">
        <v>-0.83309999999999995</v>
      </c>
      <c r="I286" s="177">
        <v>-2.5177</v>
      </c>
      <c r="J286" s="177">
        <v>-1.7157</v>
      </c>
      <c r="K286" s="177">
        <v>-0.93500000000000005</v>
      </c>
      <c r="L286" s="177">
        <v>5.5925000000000002</v>
      </c>
      <c r="M286" s="177">
        <v>7.2663000000000002</v>
      </c>
      <c r="N286" s="177">
        <v>4.2202000000000002</v>
      </c>
      <c r="O286" s="177">
        <v>17.486599999999999</v>
      </c>
      <c r="P286" s="177">
        <v>13.3598</v>
      </c>
      <c r="Q286" s="177">
        <v>15.3805</v>
      </c>
      <c r="R286" s="177">
        <v>16.563199999999998</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1675</v>
      </c>
      <c r="C287" s="173">
        <v>119835</v>
      </c>
      <c r="D287" s="176">
        <v>44958</v>
      </c>
      <c r="E287" s="177">
        <v>238.65649999999999</v>
      </c>
      <c r="F287" s="177">
        <v>-0.6341</v>
      </c>
      <c r="G287" s="177">
        <v>-9.7500000000000003E-2</v>
      </c>
      <c r="H287" s="177">
        <v>-1.768</v>
      </c>
      <c r="I287" s="177">
        <v>-2.9695999999999998</v>
      </c>
      <c r="J287" s="177">
        <v>-2.2482000000000002</v>
      </c>
      <c r="K287" s="177">
        <v>-1.4735</v>
      </c>
      <c r="L287" s="177">
        <v>6.0942999999999996</v>
      </c>
      <c r="M287" s="177">
        <v>9.5469000000000008</v>
      </c>
      <c r="N287" s="177">
        <v>10.060600000000001</v>
      </c>
      <c r="O287" s="177">
        <v>29.2346</v>
      </c>
      <c r="P287" s="177">
        <v>13.339700000000001</v>
      </c>
      <c r="Q287" s="177">
        <v>14.837199999999999</v>
      </c>
      <c r="R287" s="177">
        <v>25.918299999999999</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1784</v>
      </c>
      <c r="C288" s="173">
        <v>119724</v>
      </c>
      <c r="D288" s="176">
        <v>44958</v>
      </c>
      <c r="E288" s="177">
        <v>69.8596468433106</v>
      </c>
      <c r="F288" s="177">
        <v>-0.6341</v>
      </c>
      <c r="G288" s="177">
        <v>-9.74E-2</v>
      </c>
      <c r="H288" s="177">
        <v>-1.768</v>
      </c>
      <c r="I288" s="177">
        <v>-2.9695999999999998</v>
      </c>
      <c r="J288" s="177">
        <v>-2.2482000000000002</v>
      </c>
      <c r="K288" s="177">
        <v>-1.4736</v>
      </c>
      <c r="L288" s="177">
        <v>6.0933999999999999</v>
      </c>
      <c r="M288" s="177">
        <v>9.5456000000000003</v>
      </c>
      <c r="N288" s="177">
        <v>10.059100000000001</v>
      </c>
      <c r="O288" s="177">
        <v>29.233000000000001</v>
      </c>
      <c r="P288" s="177">
        <v>13.340299999999999</v>
      </c>
      <c r="Q288" s="177">
        <v>14.8483</v>
      </c>
      <c r="R288" s="177">
        <v>25.917200000000001</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1676</v>
      </c>
      <c r="C289" s="173">
        <v>102414</v>
      </c>
      <c r="D289" s="176">
        <v>44958</v>
      </c>
      <c r="E289" s="177">
        <v>565.74314416869299</v>
      </c>
      <c r="F289" s="177">
        <v>-0.63660000000000005</v>
      </c>
      <c r="G289" s="177">
        <v>-0.1103</v>
      </c>
      <c r="H289" s="177">
        <v>-1.7856000000000001</v>
      </c>
      <c r="I289" s="177">
        <v>-3.0034000000000001</v>
      </c>
      <c r="J289" s="177">
        <v>-2.3290000000000002</v>
      </c>
      <c r="K289" s="177">
        <v>-1.6909000000000001</v>
      </c>
      <c r="L289" s="177">
        <v>5.6531000000000002</v>
      </c>
      <c r="M289" s="177">
        <v>8.9060000000000006</v>
      </c>
      <c r="N289" s="177">
        <v>9.1960999999999995</v>
      </c>
      <c r="O289" s="177">
        <v>28.337599999999998</v>
      </c>
      <c r="P289" s="177">
        <v>12.555400000000001</v>
      </c>
      <c r="Q289" s="177">
        <v>18.200399999999998</v>
      </c>
      <c r="R289" s="177">
        <v>24.973600000000001</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1785</v>
      </c>
      <c r="C290" s="173">
        <v>100915</v>
      </c>
      <c r="D290" s="176">
        <v>44958</v>
      </c>
      <c r="E290" s="177">
        <v>569.76441755696305</v>
      </c>
      <c r="F290" s="177">
        <v>-0.63660000000000005</v>
      </c>
      <c r="G290" s="177">
        <v>-0.1103</v>
      </c>
      <c r="H290" s="177">
        <v>-1.7857000000000001</v>
      </c>
      <c r="I290" s="177">
        <v>-3.0032999999999999</v>
      </c>
      <c r="J290" s="177">
        <v>-2.3290999999999999</v>
      </c>
      <c r="K290" s="177">
        <v>-1.6908000000000001</v>
      </c>
      <c r="L290" s="177">
        <v>5.6528999999999998</v>
      </c>
      <c r="M290" s="177">
        <v>8.9056999999999995</v>
      </c>
      <c r="N290" s="177">
        <v>9.1965000000000003</v>
      </c>
      <c r="O290" s="177">
        <v>28.339099999999998</v>
      </c>
      <c r="P290" s="177">
        <v>12.556800000000001</v>
      </c>
      <c r="Q290" s="177">
        <v>18.6892</v>
      </c>
      <c r="R290" s="177">
        <v>24.9757</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-0.50755000000000006</v>
      </c>
      <c r="G291" s="179">
        <v>0.23638749999999997</v>
      </c>
      <c r="H291" s="179">
        <v>-1.3021499999999999</v>
      </c>
      <c r="I291" s="179">
        <v>-2.7159249999999999</v>
      </c>
      <c r="J291" s="179">
        <v>-2.1717875000000002</v>
      </c>
      <c r="K291" s="179">
        <v>-1.9377</v>
      </c>
      <c r="L291" s="179">
        <v>4.849075</v>
      </c>
      <c r="M291" s="179">
        <v>7.6899250000000006</v>
      </c>
      <c r="N291" s="179">
        <v>5.7409875000000001</v>
      </c>
      <c r="O291" s="179">
        <v>22.719650000000001</v>
      </c>
      <c r="P291" s="179">
        <v>12.323525</v>
      </c>
      <c r="Q291" s="179">
        <v>15.8069375</v>
      </c>
      <c r="R291" s="179">
        <v>20.025299999999998</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-0.59319999999999995</v>
      </c>
      <c r="G292" s="179">
        <v>0.16435</v>
      </c>
      <c r="H292" s="179">
        <v>-1.3143</v>
      </c>
      <c r="I292" s="179">
        <v>-2.7707499999999996</v>
      </c>
      <c r="J292" s="179">
        <v>-2.2664499999999999</v>
      </c>
      <c r="K292" s="179">
        <v>-1.5822000000000001</v>
      </c>
      <c r="L292" s="179">
        <v>5.6227</v>
      </c>
      <c r="M292" s="179">
        <v>8.0860000000000003</v>
      </c>
      <c r="N292" s="179">
        <v>6.7081499999999998</v>
      </c>
      <c r="O292" s="179">
        <v>22.912099999999999</v>
      </c>
      <c r="P292" s="179">
        <v>12.556100000000001</v>
      </c>
      <c r="Q292" s="179">
        <v>15.1144</v>
      </c>
      <c r="R292" s="179">
        <v>20.7684</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44958</v>
      </c>
      <c r="E295" s="177">
        <v>93.317599999999999</v>
      </c>
      <c r="F295" s="177">
        <v>48.879300000000001</v>
      </c>
      <c r="G295" s="177">
        <v>13.236599999999999</v>
      </c>
      <c r="H295" s="177">
        <v>8.9276</v>
      </c>
      <c r="I295" s="177">
        <v>5.8297999999999996</v>
      </c>
      <c r="J295" s="177">
        <v>6.4485000000000001</v>
      </c>
      <c r="K295" s="177">
        <v>7.0980999999999996</v>
      </c>
      <c r="L295" s="177">
        <v>5.9741</v>
      </c>
      <c r="M295" s="177">
        <v>4.7537000000000003</v>
      </c>
      <c r="N295" s="177">
        <v>4.6818999999999997</v>
      </c>
      <c r="O295" s="177">
        <v>6.5281000000000002</v>
      </c>
      <c r="P295" s="177">
        <v>7.3521999999999998</v>
      </c>
      <c r="Q295" s="177">
        <v>8.9936000000000007</v>
      </c>
      <c r="R295" s="177">
        <v>4.5776000000000003</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44958</v>
      </c>
      <c r="E296" s="177">
        <v>94.495800000000003</v>
      </c>
      <c r="F296" s="177">
        <v>49.043599999999998</v>
      </c>
      <c r="G296" s="177">
        <v>13.3969</v>
      </c>
      <c r="H296" s="177">
        <v>9.0874000000000006</v>
      </c>
      <c r="I296" s="177">
        <v>5.9924999999999997</v>
      </c>
      <c r="J296" s="177">
        <v>6.6079999999999997</v>
      </c>
      <c r="K296" s="177">
        <v>7.2603</v>
      </c>
      <c r="L296" s="177">
        <v>6.1390000000000002</v>
      </c>
      <c r="M296" s="177">
        <v>4.9196999999999997</v>
      </c>
      <c r="N296" s="177">
        <v>4.8498000000000001</v>
      </c>
      <c r="O296" s="177">
        <v>6.6973000000000003</v>
      </c>
      <c r="P296" s="177">
        <v>7.5053000000000001</v>
      </c>
      <c r="Q296" s="177">
        <v>8.2360000000000007</v>
      </c>
      <c r="R296" s="177">
        <v>4.7450999999999999</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44958</v>
      </c>
      <c r="E297" s="177">
        <v>14.8049</v>
      </c>
      <c r="F297" s="177">
        <v>47.15</v>
      </c>
      <c r="G297" s="177">
        <v>11.1112</v>
      </c>
      <c r="H297" s="177">
        <v>6.8769999999999998</v>
      </c>
      <c r="I297" s="177">
        <v>5.6828000000000003</v>
      </c>
      <c r="J297" s="177">
        <v>6.7801</v>
      </c>
      <c r="K297" s="177">
        <v>7.5088999999999997</v>
      </c>
      <c r="L297" s="177">
        <v>6.0761000000000003</v>
      </c>
      <c r="M297" s="177">
        <v>5.1509999999999998</v>
      </c>
      <c r="N297" s="177">
        <v>4.8609999999999998</v>
      </c>
      <c r="O297" s="177">
        <v>6.8921000000000001</v>
      </c>
      <c r="P297" s="177">
        <v>7.3409000000000004</v>
      </c>
      <c r="Q297" s="177">
        <v>7.3135000000000003</v>
      </c>
      <c r="R297" s="177">
        <v>4.8407999999999998</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44958</v>
      </c>
      <c r="E298" s="177">
        <v>14.1991</v>
      </c>
      <c r="F298" s="177">
        <v>46.329300000000003</v>
      </c>
      <c r="G298" s="177">
        <v>10.4</v>
      </c>
      <c r="H298" s="177">
        <v>6.1767000000000003</v>
      </c>
      <c r="I298" s="177">
        <v>4.9854000000000003</v>
      </c>
      <c r="J298" s="177">
        <v>6.0621999999999998</v>
      </c>
      <c r="K298" s="177">
        <v>6.7893999999999997</v>
      </c>
      <c r="L298" s="177">
        <v>5.3545999999999996</v>
      </c>
      <c r="M298" s="177">
        <v>4.4305000000000003</v>
      </c>
      <c r="N298" s="177">
        <v>4.1402000000000001</v>
      </c>
      <c r="O298" s="177">
        <v>6.1577000000000002</v>
      </c>
      <c r="P298" s="177">
        <v>6.5536000000000003</v>
      </c>
      <c r="Q298" s="177">
        <v>6.51</v>
      </c>
      <c r="R298" s="177">
        <v>4.1288</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1910</v>
      </c>
      <c r="C299" s="173">
        <v>150235</v>
      </c>
      <c r="D299" s="176">
        <v>44958</v>
      </c>
      <c r="E299" s="177">
        <v>22.6967</v>
      </c>
      <c r="F299" s="177">
        <v>48.308799999999998</v>
      </c>
      <c r="G299" s="177">
        <v>7.5339999999999998</v>
      </c>
      <c r="H299" s="177">
        <v>4.8289999999999997</v>
      </c>
      <c r="I299" s="177">
        <v>4.0957999999999997</v>
      </c>
      <c r="J299" s="177">
        <v>5.4062999999999999</v>
      </c>
      <c r="K299" s="177">
        <v>6.2102000000000004</v>
      </c>
      <c r="L299" s="177">
        <v>4.9999000000000002</v>
      </c>
      <c r="M299" s="177">
        <v>3.0428999999999999</v>
      </c>
      <c r="N299" s="177">
        <v>2.6475</v>
      </c>
      <c r="O299" s="177">
        <v>4.3540999999999999</v>
      </c>
      <c r="P299" s="177">
        <v>3.9901</v>
      </c>
      <c r="Q299" s="177">
        <v>5.9242999999999997</v>
      </c>
      <c r="R299" s="177">
        <v>2.3946999999999998</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1911</v>
      </c>
      <c r="C300" s="173">
        <v>150237</v>
      </c>
      <c r="D300" s="176">
        <v>44958</v>
      </c>
      <c r="E300" s="177">
        <v>23.922000000000001</v>
      </c>
      <c r="F300" s="177">
        <v>48.584800000000001</v>
      </c>
      <c r="G300" s="177">
        <v>7.851</v>
      </c>
      <c r="H300" s="177">
        <v>5.1492000000000004</v>
      </c>
      <c r="I300" s="177">
        <v>4.4104000000000001</v>
      </c>
      <c r="J300" s="177">
        <v>5.7257999999999996</v>
      </c>
      <c r="K300" s="177">
        <v>6.5340999999999996</v>
      </c>
      <c r="L300" s="177">
        <v>5.327</v>
      </c>
      <c r="M300" s="177">
        <v>3.3801000000000001</v>
      </c>
      <c r="N300" s="177">
        <v>3.0036999999999998</v>
      </c>
      <c r="O300" s="177">
        <v>4.8681000000000001</v>
      </c>
      <c r="P300" s="177">
        <v>4.4664000000000001</v>
      </c>
      <c r="Q300" s="177">
        <v>6.7115</v>
      </c>
      <c r="R300" s="177">
        <v>2.9203000000000001</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44958</v>
      </c>
      <c r="E301" s="177">
        <v>19.465800000000002</v>
      </c>
      <c r="F301" s="177">
        <v>40.922600000000003</v>
      </c>
      <c r="G301" s="177">
        <v>9.5754999999999999</v>
      </c>
      <c r="H301" s="177">
        <v>6.3293999999999997</v>
      </c>
      <c r="I301" s="177">
        <v>5.1801000000000004</v>
      </c>
      <c r="J301" s="177">
        <v>6.3662999999999998</v>
      </c>
      <c r="K301" s="177">
        <v>7.1859000000000002</v>
      </c>
      <c r="L301" s="177">
        <v>5.3574999999999999</v>
      </c>
      <c r="M301" s="177">
        <v>4.2302</v>
      </c>
      <c r="N301" s="177">
        <v>4.0206</v>
      </c>
      <c r="O301" s="177">
        <v>5.6688999999999998</v>
      </c>
      <c r="P301" s="177">
        <v>6.7887000000000004</v>
      </c>
      <c r="Q301" s="177">
        <v>7.6913</v>
      </c>
      <c r="R301" s="177">
        <v>4.0316000000000001</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44958</v>
      </c>
      <c r="E302" s="177">
        <v>18.449300000000001</v>
      </c>
      <c r="F302" s="177">
        <v>40.2057</v>
      </c>
      <c r="G302" s="177">
        <v>8.9533000000000005</v>
      </c>
      <c r="H302" s="177">
        <v>5.6870000000000003</v>
      </c>
      <c r="I302" s="177">
        <v>4.5298999999999996</v>
      </c>
      <c r="J302" s="177">
        <v>5.6885000000000003</v>
      </c>
      <c r="K302" s="177">
        <v>6.4691000000000001</v>
      </c>
      <c r="L302" s="177">
        <v>4.6616</v>
      </c>
      <c r="M302" s="177">
        <v>3.5470000000000002</v>
      </c>
      <c r="N302" s="177">
        <v>3.347</v>
      </c>
      <c r="O302" s="177">
        <v>4.9882</v>
      </c>
      <c r="P302" s="177">
        <v>6.0696000000000003</v>
      </c>
      <c r="Q302" s="177">
        <v>7.0507</v>
      </c>
      <c r="R302" s="177">
        <v>3.3723000000000001</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44958</v>
      </c>
      <c r="E303" s="177">
        <v>13.536099999999999</v>
      </c>
      <c r="F303" s="177">
        <v>53.198300000000003</v>
      </c>
      <c r="G303" s="177">
        <v>2.3197000000000001</v>
      </c>
      <c r="H303" s="177">
        <v>-1.6943999999999999</v>
      </c>
      <c r="I303" s="177">
        <v>3.4714999999999998</v>
      </c>
      <c r="J303" s="177">
        <v>5.0698999999999996</v>
      </c>
      <c r="K303" s="177">
        <v>7.9374000000000002</v>
      </c>
      <c r="L303" s="177">
        <v>5.1989999999999998</v>
      </c>
      <c r="M303" s="177">
        <v>3.6497000000000002</v>
      </c>
      <c r="N303" s="177">
        <v>2.8868</v>
      </c>
      <c r="O303" s="177">
        <v>5.0130999999999997</v>
      </c>
      <c r="P303" s="177"/>
      <c r="Q303" s="177">
        <v>7.1280999999999999</v>
      </c>
      <c r="R303" s="177">
        <v>3.2458</v>
      </c>
      <c r="S303" t="s">
        <v>1807</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44958</v>
      </c>
      <c r="E304" s="177">
        <v>13.3866</v>
      </c>
      <c r="F304" s="177">
        <v>52.6995</v>
      </c>
      <c r="G304" s="177">
        <v>2.0182000000000002</v>
      </c>
      <c r="H304" s="177">
        <v>-1.9858</v>
      </c>
      <c r="I304" s="177">
        <v>3.1979000000000002</v>
      </c>
      <c r="J304" s="177">
        <v>4.8087999999999997</v>
      </c>
      <c r="K304" s="177">
        <v>7.6825999999999999</v>
      </c>
      <c r="L304" s="177">
        <v>4.9374000000000002</v>
      </c>
      <c r="M304" s="177">
        <v>3.3885999999999998</v>
      </c>
      <c r="N304" s="177">
        <v>2.6288999999999998</v>
      </c>
      <c r="O304" s="177">
        <v>4.7474999999999996</v>
      </c>
      <c r="P304" s="177"/>
      <c r="Q304" s="177">
        <v>6.8578999999999999</v>
      </c>
      <c r="R304" s="177">
        <v>2.9851000000000001</v>
      </c>
      <c r="S304" t="s">
        <v>1807</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1990</v>
      </c>
      <c r="C307" s="173">
        <v>148795</v>
      </c>
      <c r="D307" s="176">
        <v>44958</v>
      </c>
      <c r="E307" s="177">
        <v>10.9558</v>
      </c>
      <c r="F307" s="177">
        <v>58.395699999999998</v>
      </c>
      <c r="G307" s="177">
        <v>14.0863</v>
      </c>
      <c r="H307" s="177">
        <v>5.9082999999999997</v>
      </c>
      <c r="I307" s="177">
        <v>6.3453999999999997</v>
      </c>
      <c r="J307" s="177">
        <v>7.4703999999999997</v>
      </c>
      <c r="K307" s="177">
        <v>8.5490999999999993</v>
      </c>
      <c r="L307" s="177">
        <v>5.6710000000000003</v>
      </c>
      <c r="M307" s="177">
        <v>4.4839000000000002</v>
      </c>
      <c r="N307" s="177">
        <v>3.3828999999999998</v>
      </c>
      <c r="O307" s="177"/>
      <c r="P307" s="177"/>
      <c r="Q307" s="177">
        <v>4.9843000000000002</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1991</v>
      </c>
      <c r="C308" s="173">
        <v>148797</v>
      </c>
      <c r="D308" s="176">
        <v>44958</v>
      </c>
      <c r="E308" s="177">
        <v>10.922700000000001</v>
      </c>
      <c r="F308" s="177">
        <v>58.237699999999997</v>
      </c>
      <c r="G308" s="177">
        <v>13.9278</v>
      </c>
      <c r="H308" s="177">
        <v>5.7827000000000002</v>
      </c>
      <c r="I308" s="177">
        <v>6.1967999999999996</v>
      </c>
      <c r="J308" s="177">
        <v>7.3085000000000004</v>
      </c>
      <c r="K308" s="177">
        <v>8.3709000000000007</v>
      </c>
      <c r="L308" s="177">
        <v>5.4947999999999997</v>
      </c>
      <c r="M308" s="177">
        <v>4.3066000000000004</v>
      </c>
      <c r="N308" s="177">
        <v>3.2079</v>
      </c>
      <c r="O308" s="177"/>
      <c r="P308" s="177"/>
      <c r="Q308" s="177">
        <v>4.8151000000000002</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44958</v>
      </c>
      <c r="E309" s="177">
        <v>82.691100000000006</v>
      </c>
      <c r="F309" s="177">
        <v>47.3354</v>
      </c>
      <c r="G309" s="177">
        <v>11.7691</v>
      </c>
      <c r="H309" s="177">
        <v>7.4767000000000001</v>
      </c>
      <c r="I309" s="177">
        <v>5.9916</v>
      </c>
      <c r="J309" s="177">
        <v>6.4119000000000002</v>
      </c>
      <c r="K309" s="177">
        <v>6.7865000000000002</v>
      </c>
      <c r="L309" s="177">
        <v>4.9324000000000003</v>
      </c>
      <c r="M309" s="177">
        <v>3.8262999999999998</v>
      </c>
      <c r="N309" s="177">
        <v>3.6920999999999999</v>
      </c>
      <c r="O309" s="177">
        <v>5.0667</v>
      </c>
      <c r="P309" s="177">
        <v>6.5359999999999996</v>
      </c>
      <c r="Q309" s="177">
        <v>8.5924999999999994</v>
      </c>
      <c r="R309" s="177">
        <v>3.9220000000000002</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44958</v>
      </c>
      <c r="E310" s="177">
        <v>88.373699999999999</v>
      </c>
      <c r="F310" s="177">
        <v>47.931699999999999</v>
      </c>
      <c r="G310" s="177">
        <v>12.3453</v>
      </c>
      <c r="H310" s="177">
        <v>8.0486000000000004</v>
      </c>
      <c r="I310" s="177">
        <v>6.5628000000000002</v>
      </c>
      <c r="J310" s="177">
        <v>6.9824999999999999</v>
      </c>
      <c r="K310" s="177">
        <v>7.3452000000000002</v>
      </c>
      <c r="L310" s="177">
        <v>5.4854000000000003</v>
      </c>
      <c r="M310" s="177">
        <v>4.3783000000000003</v>
      </c>
      <c r="N310" s="177">
        <v>4.2622999999999998</v>
      </c>
      <c r="O310" s="177">
        <v>5.6464999999999996</v>
      </c>
      <c r="P310" s="177">
        <v>7.1317000000000004</v>
      </c>
      <c r="Q310" s="177">
        <v>8.4678000000000004</v>
      </c>
      <c r="R310" s="177">
        <v>4.4851999999999999</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44958</v>
      </c>
      <c r="E312" s="177">
        <v>26.895299999999999</v>
      </c>
      <c r="F312" s="177">
        <v>44.2956</v>
      </c>
      <c r="G312" s="177">
        <v>11.444800000000001</v>
      </c>
      <c r="H312" s="177">
        <v>7.2998000000000003</v>
      </c>
      <c r="I312" s="177">
        <v>5.1380999999999997</v>
      </c>
      <c r="J312" s="177">
        <v>5.6089000000000002</v>
      </c>
      <c r="K312" s="177">
        <v>6.7419000000000002</v>
      </c>
      <c r="L312" s="177">
        <v>5.9146000000000001</v>
      </c>
      <c r="M312" s="177">
        <v>4.3327999999999998</v>
      </c>
      <c r="N312" s="177">
        <v>4.0011000000000001</v>
      </c>
      <c r="O312" s="177">
        <v>6.1726999999999999</v>
      </c>
      <c r="P312" s="177">
        <v>7.1749999999999998</v>
      </c>
      <c r="Q312" s="177">
        <v>8.1668000000000003</v>
      </c>
      <c r="R312" s="177">
        <v>4.1007999999999996</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44958</v>
      </c>
      <c r="E313" s="177">
        <v>27.317900000000002</v>
      </c>
      <c r="F313" s="177">
        <v>44.5471</v>
      </c>
      <c r="G313" s="177">
        <v>11.75</v>
      </c>
      <c r="H313" s="177">
        <v>7.5887000000000002</v>
      </c>
      <c r="I313" s="177">
        <v>5.4225000000000003</v>
      </c>
      <c r="J313" s="177">
        <v>5.8898999999999999</v>
      </c>
      <c r="K313" s="177">
        <v>7.0294999999999996</v>
      </c>
      <c r="L313" s="177">
        <v>6.2050999999999998</v>
      </c>
      <c r="M313" s="177">
        <v>4.6252000000000004</v>
      </c>
      <c r="N313" s="177">
        <v>4.2950999999999997</v>
      </c>
      <c r="O313" s="177">
        <v>6.4720000000000004</v>
      </c>
      <c r="P313" s="177">
        <v>7.407</v>
      </c>
      <c r="Q313" s="177">
        <v>8.0986999999999991</v>
      </c>
      <c r="R313" s="177">
        <v>4.407</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1677</v>
      </c>
      <c r="C314" s="173">
        <v>150996</v>
      </c>
      <c r="D314" s="176">
        <v>44958</v>
      </c>
      <c r="E314" s="177">
        <v>64.447400000000002</v>
      </c>
      <c r="F314" s="177">
        <v>53.087800000000001</v>
      </c>
      <c r="G314" s="177">
        <v>14.5844</v>
      </c>
      <c r="H314" s="177">
        <v>6.2535999999999996</v>
      </c>
      <c r="I314" s="177">
        <v>5.4484000000000004</v>
      </c>
      <c r="J314" s="177">
        <v>6.1627999999999998</v>
      </c>
      <c r="K314" s="177">
        <v>9.0859000000000005</v>
      </c>
      <c r="L314" s="177">
        <v>6.2077</v>
      </c>
      <c r="M314" s="177">
        <v>4.8255999999999997</v>
      </c>
      <c r="N314" s="177">
        <v>4.1406000000000001</v>
      </c>
      <c r="O314" s="177">
        <v>6.3861999999999997</v>
      </c>
      <c r="P314" s="177">
        <v>7.7622</v>
      </c>
      <c r="Q314" s="177">
        <v>7.6355000000000004</v>
      </c>
      <c r="R314" s="177">
        <v>4.05</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2019</v>
      </c>
      <c r="C315" s="173">
        <v>148492</v>
      </c>
      <c r="D315" s="176"/>
      <c r="E315" s="177"/>
      <c r="F315" s="177"/>
      <c r="G315" s="177"/>
      <c r="H315" s="177"/>
      <c r="I315" s="177"/>
      <c r="J315" s="177"/>
      <c r="K315" s="177"/>
      <c r="L315" s="177"/>
      <c r="M315" s="177"/>
      <c r="N315" s="177"/>
      <c r="O315" s="177"/>
      <c r="P315" s="177"/>
      <c r="Q315" s="177"/>
      <c r="R315" s="177"/>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1678</v>
      </c>
      <c r="C316" s="173">
        <v>150992</v>
      </c>
      <c r="D316" s="176">
        <v>44958</v>
      </c>
      <c r="E316" s="177">
        <v>60.998600000000003</v>
      </c>
      <c r="F316" s="177">
        <v>52.732999999999997</v>
      </c>
      <c r="G316" s="177">
        <v>14.245100000000001</v>
      </c>
      <c r="H316" s="177">
        <v>5.9135</v>
      </c>
      <c r="I316" s="177">
        <v>5.109</v>
      </c>
      <c r="J316" s="177">
        <v>5.8220000000000001</v>
      </c>
      <c r="K316" s="177">
        <v>8.7385999999999999</v>
      </c>
      <c r="L316" s="177">
        <v>5.8574000000000002</v>
      </c>
      <c r="M316" s="177">
        <v>4.4737999999999998</v>
      </c>
      <c r="N316" s="177">
        <v>3.7871000000000001</v>
      </c>
      <c r="O316" s="177">
        <v>6.0270999999999999</v>
      </c>
      <c r="P316" s="177">
        <v>7.4146999999999998</v>
      </c>
      <c r="Q316" s="177">
        <v>7.2435</v>
      </c>
      <c r="R316" s="177">
        <v>3.6951999999999998</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2020</v>
      </c>
      <c r="C317" s="173">
        <v>148496</v>
      </c>
      <c r="D317" s="176"/>
      <c r="E317" s="177"/>
      <c r="F317" s="177"/>
      <c r="G317" s="177"/>
      <c r="H317" s="177"/>
      <c r="I317" s="177"/>
      <c r="J317" s="177"/>
      <c r="K317" s="177"/>
      <c r="L317" s="177"/>
      <c r="M317" s="177"/>
      <c r="N317" s="177"/>
      <c r="O317" s="177"/>
      <c r="P317" s="177"/>
      <c r="Q317" s="177"/>
      <c r="R317" s="177"/>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44958</v>
      </c>
      <c r="E318" s="177">
        <v>24.676400000000001</v>
      </c>
      <c r="F318" s="177">
        <v>46.800899999999999</v>
      </c>
      <c r="G318" s="177">
        <v>9.6568000000000005</v>
      </c>
      <c r="H318" s="177">
        <v>7.3003</v>
      </c>
      <c r="I318" s="177">
        <v>4.9328000000000003</v>
      </c>
      <c r="J318" s="177">
        <v>5.8305999999999996</v>
      </c>
      <c r="K318" s="177">
        <v>6.0244</v>
      </c>
      <c r="L318" s="177">
        <v>6.8399000000000001</v>
      </c>
      <c r="M318" s="177">
        <v>5.5593000000000004</v>
      </c>
      <c r="N318" s="177">
        <v>5.3587999999999996</v>
      </c>
      <c r="O318" s="177">
        <v>6.2214</v>
      </c>
      <c r="P318" s="177">
        <v>7.0881999999999996</v>
      </c>
      <c r="Q318" s="177">
        <v>6.9276999999999997</v>
      </c>
      <c r="R318" s="177">
        <v>4.6144999999999996</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44958</v>
      </c>
      <c r="E319" s="177">
        <v>25.7104</v>
      </c>
      <c r="F319" s="177">
        <v>47.051299999999998</v>
      </c>
      <c r="G319" s="177">
        <v>9.8657000000000004</v>
      </c>
      <c r="H319" s="177">
        <v>7.5350999999999999</v>
      </c>
      <c r="I319" s="177">
        <v>5.1717000000000004</v>
      </c>
      <c r="J319" s="177">
        <v>6.0644999999999998</v>
      </c>
      <c r="K319" s="177">
        <v>6.2811000000000003</v>
      </c>
      <c r="L319" s="177">
        <v>7.1313000000000004</v>
      </c>
      <c r="M319" s="177">
        <v>5.8634000000000004</v>
      </c>
      <c r="N319" s="177">
        <v>5.6718999999999999</v>
      </c>
      <c r="O319" s="177">
        <v>6.5483000000000002</v>
      </c>
      <c r="P319" s="177">
        <v>7.4165999999999999</v>
      </c>
      <c r="Q319" s="177">
        <v>8.2050000000000001</v>
      </c>
      <c r="R319" s="177">
        <v>4.9340999999999999</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44958</v>
      </c>
      <c r="E320" s="177">
        <v>16.423400000000001</v>
      </c>
      <c r="F320" s="177">
        <v>25.576000000000001</v>
      </c>
      <c r="G320" s="177">
        <v>5.7384000000000004</v>
      </c>
      <c r="H320" s="177">
        <v>5.3711000000000002</v>
      </c>
      <c r="I320" s="177">
        <v>4.6436000000000002</v>
      </c>
      <c r="J320" s="177">
        <v>5.7202000000000002</v>
      </c>
      <c r="K320" s="177">
        <v>6.8063000000000002</v>
      </c>
      <c r="L320" s="177">
        <v>5.0396000000000001</v>
      </c>
      <c r="M320" s="177">
        <v>3.5670999999999999</v>
      </c>
      <c r="N320" s="177">
        <v>3.3769999999999998</v>
      </c>
      <c r="O320" s="177">
        <v>6.1544999999999996</v>
      </c>
      <c r="P320" s="177">
        <v>6.87</v>
      </c>
      <c r="Q320" s="177">
        <v>7.2797000000000001</v>
      </c>
      <c r="R320" s="177">
        <v>4.0587999999999997</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44958</v>
      </c>
      <c r="E321" s="177">
        <v>16.069700000000001</v>
      </c>
      <c r="F321" s="177">
        <v>25.229500000000002</v>
      </c>
      <c r="G321" s="177">
        <v>5.4097999999999997</v>
      </c>
      <c r="H321" s="177">
        <v>5.0667999999999997</v>
      </c>
      <c r="I321" s="177">
        <v>4.3390000000000004</v>
      </c>
      <c r="J321" s="177">
        <v>5.4157000000000002</v>
      </c>
      <c r="K321" s="177">
        <v>6.4965999999999999</v>
      </c>
      <c r="L321" s="177">
        <v>4.7306999999999997</v>
      </c>
      <c r="M321" s="177">
        <v>3.258</v>
      </c>
      <c r="N321" s="177">
        <v>3.0604</v>
      </c>
      <c r="O321" s="177">
        <v>5.8300999999999998</v>
      </c>
      <c r="P321" s="177">
        <v>6.5430000000000001</v>
      </c>
      <c r="Q321" s="177">
        <v>6.9493999999999998</v>
      </c>
      <c r="R321" s="177">
        <v>3.7418</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44958</v>
      </c>
      <c r="E322" s="177">
        <v>2648.3341999999998</v>
      </c>
      <c r="F322" s="177">
        <v>46.925400000000003</v>
      </c>
      <c r="G322" s="177">
        <v>8.5886999999999993</v>
      </c>
      <c r="H322" s="177">
        <v>5.3663999999999996</v>
      </c>
      <c r="I322" s="177">
        <v>4.6017000000000001</v>
      </c>
      <c r="J322" s="177">
        <v>6.2133000000000003</v>
      </c>
      <c r="K322" s="177">
        <v>6.9244000000000003</v>
      </c>
      <c r="L322" s="177">
        <v>5.0750999999999999</v>
      </c>
      <c r="M322" s="177">
        <v>3.6038000000000001</v>
      </c>
      <c r="N322" s="177">
        <v>3.4782000000000002</v>
      </c>
      <c r="O322" s="177">
        <v>5.2718999999999996</v>
      </c>
      <c r="P322" s="177">
        <v>6.4492000000000003</v>
      </c>
      <c r="Q322" s="177">
        <v>6.4797000000000002</v>
      </c>
      <c r="R322" s="177">
        <v>3.6865000000000001</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44958</v>
      </c>
      <c r="E323" s="177">
        <v>2812.2222000000002</v>
      </c>
      <c r="F323" s="177">
        <v>47.3063</v>
      </c>
      <c r="G323" s="177">
        <v>8.9694000000000003</v>
      </c>
      <c r="H323" s="177">
        <v>5.7469999999999999</v>
      </c>
      <c r="I323" s="177">
        <v>4.9824999999999999</v>
      </c>
      <c r="J323" s="177">
        <v>6.5956000000000001</v>
      </c>
      <c r="K323" s="177">
        <v>7.3113000000000001</v>
      </c>
      <c r="L323" s="177">
        <v>5.4642999999999997</v>
      </c>
      <c r="M323" s="177">
        <v>3.9943</v>
      </c>
      <c r="N323" s="177">
        <v>3.8725000000000001</v>
      </c>
      <c r="O323" s="177">
        <v>5.6867999999999999</v>
      </c>
      <c r="P323" s="177">
        <v>6.9390999999999998</v>
      </c>
      <c r="Q323" s="177">
        <v>7.3289</v>
      </c>
      <c r="R323" s="177">
        <v>4.0917000000000003</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44958</v>
      </c>
      <c r="E324" s="177">
        <v>3129.9106999999999</v>
      </c>
      <c r="F324" s="177">
        <v>45.017000000000003</v>
      </c>
      <c r="G324" s="177">
        <v>8.5535999999999994</v>
      </c>
      <c r="H324" s="177">
        <v>5.8762999999999996</v>
      </c>
      <c r="I324" s="177">
        <v>4.5719000000000003</v>
      </c>
      <c r="J324" s="177">
        <v>5.1969000000000003</v>
      </c>
      <c r="K324" s="177">
        <v>6.1063000000000001</v>
      </c>
      <c r="L324" s="177">
        <v>5.4367999999999999</v>
      </c>
      <c r="M324" s="177">
        <v>4.1403999999999996</v>
      </c>
      <c r="N324" s="177">
        <v>4.0250000000000004</v>
      </c>
      <c r="O324" s="177">
        <v>5.5350999999999999</v>
      </c>
      <c r="P324" s="177">
        <v>6.8051000000000004</v>
      </c>
      <c r="Q324" s="177">
        <v>7.7032999999999996</v>
      </c>
      <c r="R324" s="177">
        <v>4.1786000000000003</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44958</v>
      </c>
      <c r="E325" s="177">
        <v>3241.8355000000001</v>
      </c>
      <c r="F325" s="177">
        <v>45.3673</v>
      </c>
      <c r="G325" s="177">
        <v>8.9040999999999997</v>
      </c>
      <c r="H325" s="177">
        <v>6.2268999999999997</v>
      </c>
      <c r="I325" s="177">
        <v>4.9206000000000003</v>
      </c>
      <c r="J325" s="177">
        <v>5.5514000000000001</v>
      </c>
      <c r="K325" s="177">
        <v>6.4664999999999999</v>
      </c>
      <c r="L325" s="177">
        <v>5.8019999999999996</v>
      </c>
      <c r="M325" s="177">
        <v>4.5091000000000001</v>
      </c>
      <c r="N325" s="177">
        <v>4.3986000000000001</v>
      </c>
      <c r="O325" s="177">
        <v>5.8932000000000002</v>
      </c>
      <c r="P325" s="177">
        <v>7.1440999999999999</v>
      </c>
      <c r="Q325" s="177">
        <v>8.0038</v>
      </c>
      <c r="R325" s="177">
        <v>4.5544000000000002</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1679</v>
      </c>
      <c r="C326" s="173">
        <v>148755</v>
      </c>
      <c r="D326" s="176">
        <v>44958</v>
      </c>
      <c r="E326" s="177">
        <v>10.7805</v>
      </c>
      <c r="F326" s="177">
        <v>45.425400000000003</v>
      </c>
      <c r="G326" s="177">
        <v>9.9677000000000007</v>
      </c>
      <c r="H326" s="177">
        <v>5.8106</v>
      </c>
      <c r="I326" s="177">
        <v>4.5545</v>
      </c>
      <c r="J326" s="177">
        <v>5.2469999999999999</v>
      </c>
      <c r="K326" s="177">
        <v>6.7862</v>
      </c>
      <c r="L326" s="177">
        <v>5.1965000000000003</v>
      </c>
      <c r="M326" s="177">
        <v>3.9182000000000001</v>
      </c>
      <c r="N326" s="177">
        <v>3.6936</v>
      </c>
      <c r="O326" s="177"/>
      <c r="P326" s="177"/>
      <c r="Q326" s="177">
        <v>4.0796999999999999</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1680</v>
      </c>
      <c r="C327" s="173">
        <v>148757</v>
      </c>
      <c r="D327" s="176">
        <v>44958</v>
      </c>
      <c r="E327" s="177">
        <v>10.691000000000001</v>
      </c>
      <c r="F327" s="177">
        <v>45.121699999999997</v>
      </c>
      <c r="G327" s="177">
        <v>9.5035000000000007</v>
      </c>
      <c r="H327" s="177">
        <v>5.3704999999999998</v>
      </c>
      <c r="I327" s="177">
        <v>4.1033999999999997</v>
      </c>
      <c r="J327" s="177">
        <v>4.79</v>
      </c>
      <c r="K327" s="177">
        <v>6.3224999999999998</v>
      </c>
      <c r="L327" s="177">
        <v>4.7342000000000004</v>
      </c>
      <c r="M327" s="177">
        <v>3.4638</v>
      </c>
      <c r="N327" s="177">
        <v>3.2378</v>
      </c>
      <c r="O327" s="177"/>
      <c r="P327" s="177"/>
      <c r="Q327" s="177">
        <v>3.6191</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1598</v>
      </c>
      <c r="C328" s="173">
        <v>100856</v>
      </c>
      <c r="D328" s="176">
        <v>44958</v>
      </c>
      <c r="E328" s="177">
        <v>49.605600000000003</v>
      </c>
      <c r="F328" s="177">
        <v>50.177100000000003</v>
      </c>
      <c r="G328" s="177">
        <v>11.924799999999999</v>
      </c>
      <c r="H328" s="177">
        <v>7.2629999999999999</v>
      </c>
      <c r="I328" s="177">
        <v>6.1374000000000004</v>
      </c>
      <c r="J328" s="177">
        <v>7.3869999999999996</v>
      </c>
      <c r="K328" s="177">
        <v>7.8186999999999998</v>
      </c>
      <c r="L328" s="177">
        <v>6.3986999999999998</v>
      </c>
      <c r="M328" s="177">
        <v>5.0248999999999997</v>
      </c>
      <c r="N328" s="177">
        <v>4.8243</v>
      </c>
      <c r="O328" s="177">
        <v>6.0216000000000003</v>
      </c>
      <c r="P328" s="177">
        <v>6.6765999999999996</v>
      </c>
      <c r="Q328" s="177">
        <v>7.4123999999999999</v>
      </c>
      <c r="R328" s="177">
        <v>4.9561000000000002</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1599</v>
      </c>
      <c r="C329" s="173">
        <v>118814</v>
      </c>
      <c r="D329" s="176">
        <v>44958</v>
      </c>
      <c r="E329" s="177">
        <v>51.609299999999998</v>
      </c>
      <c r="F329" s="177">
        <v>50.495800000000003</v>
      </c>
      <c r="G329" s="177">
        <v>12.2841</v>
      </c>
      <c r="H329" s="177">
        <v>7.6189999999999998</v>
      </c>
      <c r="I329" s="177">
        <v>6.4923999999999999</v>
      </c>
      <c r="J329" s="177">
        <v>7.7477999999999998</v>
      </c>
      <c r="K329" s="177">
        <v>8.1857000000000006</v>
      </c>
      <c r="L329" s="177">
        <v>6.7704000000000004</v>
      </c>
      <c r="M329" s="177">
        <v>5.399</v>
      </c>
      <c r="N329" s="177">
        <v>5.2020999999999997</v>
      </c>
      <c r="O329" s="177">
        <v>6.43</v>
      </c>
      <c r="P329" s="177">
        <v>7.0951000000000004</v>
      </c>
      <c r="Q329" s="177">
        <v>7.9397000000000002</v>
      </c>
      <c r="R329" s="177">
        <v>5.3528000000000002</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1887</v>
      </c>
      <c r="C330" s="173">
        <v>138318</v>
      </c>
      <c r="D330" s="176">
        <v>44958</v>
      </c>
      <c r="E330" s="177">
        <v>36.2624</v>
      </c>
      <c r="F330" s="177">
        <v>38.39</v>
      </c>
      <c r="G330" s="177">
        <v>11.1495</v>
      </c>
      <c r="H330" s="177">
        <v>6.8247</v>
      </c>
      <c r="I330" s="177">
        <v>5.4901</v>
      </c>
      <c r="J330" s="177">
        <v>6.165</v>
      </c>
      <c r="K330" s="177">
        <v>6.0503</v>
      </c>
      <c r="L330" s="177">
        <v>4.4223999999999997</v>
      </c>
      <c r="M330" s="177">
        <v>3.7050000000000001</v>
      </c>
      <c r="N330" s="177">
        <v>3.6021000000000001</v>
      </c>
      <c r="O330" s="177">
        <v>5.4382000000000001</v>
      </c>
      <c r="P330" s="177">
        <v>6.0564</v>
      </c>
      <c r="Q330" s="177">
        <v>6.6463999999999999</v>
      </c>
      <c r="R330" s="177">
        <v>4.0111999999999997</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1888</v>
      </c>
      <c r="C331" s="173">
        <v>138330</v>
      </c>
      <c r="D331" s="176">
        <v>44958</v>
      </c>
      <c r="E331" s="177">
        <v>39.700200000000002</v>
      </c>
      <c r="F331" s="177">
        <v>39.023800000000001</v>
      </c>
      <c r="G331" s="177">
        <v>11.8241</v>
      </c>
      <c r="H331" s="177">
        <v>7.5103999999999997</v>
      </c>
      <c r="I331" s="177">
        <v>6.1745000000000001</v>
      </c>
      <c r="J331" s="177">
        <v>6.8315000000000001</v>
      </c>
      <c r="K331" s="177">
        <v>6.7649999999999997</v>
      </c>
      <c r="L331" s="177">
        <v>5.1616</v>
      </c>
      <c r="M331" s="177">
        <v>4.4473000000000003</v>
      </c>
      <c r="N331" s="177">
        <v>4.343</v>
      </c>
      <c r="O331" s="177">
        <v>6.2001999999999997</v>
      </c>
      <c r="P331" s="177">
        <v>6.9382999999999999</v>
      </c>
      <c r="Q331" s="177">
        <v>7.5086000000000004</v>
      </c>
      <c r="R331" s="177">
        <v>4.7126999999999999</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1681</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1682</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44958</v>
      </c>
      <c r="E334" s="177">
        <v>13.1942</v>
      </c>
      <c r="F334" s="177">
        <v>47.088900000000002</v>
      </c>
      <c r="G334" s="177">
        <v>12.469900000000001</v>
      </c>
      <c r="H334" s="177">
        <v>7.5591999999999997</v>
      </c>
      <c r="I334" s="177">
        <v>5.8620000000000001</v>
      </c>
      <c r="J334" s="177">
        <v>6.5945</v>
      </c>
      <c r="K334" s="177">
        <v>7.4532999999999996</v>
      </c>
      <c r="L334" s="177">
        <v>5.7599</v>
      </c>
      <c r="M334" s="177">
        <v>4.3773999999999997</v>
      </c>
      <c r="N334" s="177">
        <v>4.1760000000000002</v>
      </c>
      <c r="O334" s="177">
        <v>5.8876999999999997</v>
      </c>
      <c r="P334" s="177"/>
      <c r="Q334" s="177">
        <v>7.1704999999999997</v>
      </c>
      <c r="R334" s="177">
        <v>4.1540999999999997</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44958</v>
      </c>
      <c r="E335" s="177">
        <v>12.943899999999999</v>
      </c>
      <c r="F335" s="177">
        <v>46.5871</v>
      </c>
      <c r="G335" s="177">
        <v>12.032400000000001</v>
      </c>
      <c r="H335" s="177">
        <v>7.0995999999999997</v>
      </c>
      <c r="I335" s="177">
        <v>5.4092000000000002</v>
      </c>
      <c r="J335" s="177">
        <v>6.1436000000000002</v>
      </c>
      <c r="K335" s="177">
        <v>6.9962</v>
      </c>
      <c r="L335" s="177">
        <v>5.3010999999999999</v>
      </c>
      <c r="M335" s="177">
        <v>3.9216000000000002</v>
      </c>
      <c r="N335" s="177">
        <v>3.7130000000000001</v>
      </c>
      <c r="O335" s="177">
        <v>5.3940000000000001</v>
      </c>
      <c r="P335" s="177"/>
      <c r="Q335" s="177">
        <v>6.6589</v>
      </c>
      <c r="R335" s="177">
        <v>3.6858</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44958</v>
      </c>
      <c r="E336" s="177">
        <v>33.644399999999997</v>
      </c>
      <c r="F336" s="177">
        <v>9.0067000000000004</v>
      </c>
      <c r="G336" s="177">
        <v>6.2542</v>
      </c>
      <c r="H336" s="177">
        <v>6.4551999999999996</v>
      </c>
      <c r="I336" s="177">
        <v>6.0194000000000001</v>
      </c>
      <c r="J336" s="177">
        <v>5.9294000000000002</v>
      </c>
      <c r="K336" s="177">
        <v>6.5629999999999997</v>
      </c>
      <c r="L336" s="177">
        <v>5.3583999999999996</v>
      </c>
      <c r="M336" s="177">
        <v>4.0829000000000004</v>
      </c>
      <c r="N336" s="177">
        <v>4.0385</v>
      </c>
      <c r="O336" s="177">
        <v>5.8505000000000003</v>
      </c>
      <c r="P336" s="177">
        <v>6.9847999999999999</v>
      </c>
      <c r="Q336" s="177">
        <v>6.9322999999999997</v>
      </c>
      <c r="R336" s="177">
        <v>4.1273</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44958</v>
      </c>
      <c r="E337" s="177">
        <v>34.605499999999999</v>
      </c>
      <c r="F337" s="177">
        <v>9.2841000000000005</v>
      </c>
      <c r="G337" s="177">
        <v>6.5242000000000004</v>
      </c>
      <c r="H337" s="177">
        <v>6.7138</v>
      </c>
      <c r="I337" s="177">
        <v>6.2756999999999996</v>
      </c>
      <c r="J337" s="177">
        <v>6.1871</v>
      </c>
      <c r="K337" s="177">
        <v>6.8209</v>
      </c>
      <c r="L337" s="177">
        <v>5.62</v>
      </c>
      <c r="M337" s="177">
        <v>4.3348000000000004</v>
      </c>
      <c r="N337" s="177">
        <v>4.2949999999999999</v>
      </c>
      <c r="O337" s="177">
        <v>6.1052</v>
      </c>
      <c r="P337" s="177">
        <v>7.2899000000000003</v>
      </c>
      <c r="Q337" s="177">
        <v>7.5735999999999999</v>
      </c>
      <c r="R337" s="177">
        <v>4.3891999999999998</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1807</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1807</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44958</v>
      </c>
      <c r="E340" s="177">
        <v>12.9625</v>
      </c>
      <c r="F340" s="177">
        <v>40.310600000000001</v>
      </c>
      <c r="G340" s="177">
        <v>8.5701000000000001</v>
      </c>
      <c r="H340" s="177">
        <v>5.3959000000000001</v>
      </c>
      <c r="I340" s="177">
        <v>5.5225999999999997</v>
      </c>
      <c r="J340" s="177">
        <v>6.6094999999999997</v>
      </c>
      <c r="K340" s="177">
        <v>6.8750999999999998</v>
      </c>
      <c r="L340" s="177">
        <v>4.9695999999999998</v>
      </c>
      <c r="M340" s="177">
        <v>3.4117000000000002</v>
      </c>
      <c r="N340" s="177">
        <v>3.3378999999999999</v>
      </c>
      <c r="O340" s="177">
        <v>5.5140000000000002</v>
      </c>
      <c r="P340" s="177"/>
      <c r="Q340" s="177">
        <v>5.6844999999999999</v>
      </c>
      <c r="R340" s="177">
        <v>3.645</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44958</v>
      </c>
      <c r="E341" s="177">
        <v>12.7661</v>
      </c>
      <c r="F341" s="177">
        <v>40.071800000000003</v>
      </c>
      <c r="G341" s="177">
        <v>8.3582000000000001</v>
      </c>
      <c r="H341" s="177">
        <v>5.1924999999999999</v>
      </c>
      <c r="I341" s="177">
        <v>5.3207000000000004</v>
      </c>
      <c r="J341" s="177">
        <v>6.3699000000000003</v>
      </c>
      <c r="K341" s="177">
        <v>6.6387</v>
      </c>
      <c r="L341" s="177">
        <v>4.6859000000000002</v>
      </c>
      <c r="M341" s="177">
        <v>3.1046999999999998</v>
      </c>
      <c r="N341" s="177">
        <v>2.9988999999999999</v>
      </c>
      <c r="O341" s="177">
        <v>5.2016</v>
      </c>
      <c r="P341" s="177"/>
      <c r="Q341" s="177">
        <v>5.3413000000000004</v>
      </c>
      <c r="R341" s="177">
        <v>3.3163</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44958</v>
      </c>
      <c r="E342" s="177">
        <v>13.8444</v>
      </c>
      <c r="F342" s="177">
        <v>41.703400000000002</v>
      </c>
      <c r="G342" s="177">
        <v>9.1864000000000008</v>
      </c>
      <c r="H342" s="177">
        <v>5.4291999999999998</v>
      </c>
      <c r="I342" s="177">
        <v>5.2458</v>
      </c>
      <c r="J342" s="177">
        <v>6.0811000000000002</v>
      </c>
      <c r="K342" s="177">
        <v>6.8596000000000004</v>
      </c>
      <c r="L342" s="177">
        <v>5.4668000000000001</v>
      </c>
      <c r="M342" s="177">
        <v>4.3441999999999998</v>
      </c>
      <c r="N342" s="177">
        <v>4.2821999999999996</v>
      </c>
      <c r="O342" s="177">
        <v>6.0639000000000003</v>
      </c>
      <c r="P342" s="177"/>
      <c r="Q342" s="177">
        <v>7.5178000000000003</v>
      </c>
      <c r="R342" s="177">
        <v>4.2831999999999999</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44958</v>
      </c>
      <c r="E343" s="177">
        <v>13.6488</v>
      </c>
      <c r="F343" s="177">
        <v>41.229599999999998</v>
      </c>
      <c r="G343" s="177">
        <v>8.8355999999999995</v>
      </c>
      <c r="H343" s="177">
        <v>5.0860000000000003</v>
      </c>
      <c r="I343" s="177">
        <v>4.9184000000000001</v>
      </c>
      <c r="J343" s="177">
        <v>5.7346000000000004</v>
      </c>
      <c r="K343" s="177">
        <v>6.5327000000000002</v>
      </c>
      <c r="L343" s="177">
        <v>5.1456999999999997</v>
      </c>
      <c r="M343" s="177">
        <v>4.0171000000000001</v>
      </c>
      <c r="N343" s="177">
        <v>3.9457</v>
      </c>
      <c r="O343" s="177">
        <v>5.7382</v>
      </c>
      <c r="P343" s="177"/>
      <c r="Q343" s="177">
        <v>7.1775000000000002</v>
      </c>
      <c r="R343" s="177">
        <v>3.9443000000000001</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43.876889999999996</v>
      </c>
      <c r="G344" s="179">
        <v>9.8780099999999997</v>
      </c>
      <c r="H344" s="179">
        <v>6.0368624999999998</v>
      </c>
      <c r="I344" s="179">
        <v>5.2320149999999988</v>
      </c>
      <c r="J344" s="179">
        <v>6.1256874999999997</v>
      </c>
      <c r="K344" s="179">
        <v>7.0602099999999979</v>
      </c>
      <c r="L344" s="179">
        <v>5.5076374999999995</v>
      </c>
      <c r="M344" s="179">
        <v>4.1948474999999998</v>
      </c>
      <c r="N344" s="179">
        <v>3.9192249999999986</v>
      </c>
      <c r="O344" s="179">
        <v>5.7964638888888906</v>
      </c>
      <c r="P344" s="179">
        <v>6.778207142857144</v>
      </c>
      <c r="Q344" s="179">
        <v>7.0140225000000003</v>
      </c>
      <c r="R344" s="179">
        <v>4.0650194444444452</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46.694000000000003</v>
      </c>
      <c r="G345" s="179">
        <v>9.7612500000000004</v>
      </c>
      <c r="H345" s="179">
        <v>6.2018000000000004</v>
      </c>
      <c r="I345" s="179">
        <v>5.2129500000000002</v>
      </c>
      <c r="J345" s="179">
        <v>6.1123500000000002</v>
      </c>
      <c r="K345" s="179">
        <v>6.8402500000000002</v>
      </c>
      <c r="L345" s="179">
        <v>5.3975999999999997</v>
      </c>
      <c r="M345" s="179">
        <v>4.2683999999999997</v>
      </c>
      <c r="N345" s="179">
        <v>3.9733999999999998</v>
      </c>
      <c r="O345" s="179">
        <v>5.8690999999999995</v>
      </c>
      <c r="P345" s="179">
        <v>6.9619499999999999</v>
      </c>
      <c r="Q345" s="179">
        <v>7.2104999999999997</v>
      </c>
      <c r="R345" s="179">
        <v>4.0962499999999995</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44958</v>
      </c>
      <c r="E348" s="177">
        <v>18.526700000000002</v>
      </c>
      <c r="F348" s="177">
        <v>43.394399999999997</v>
      </c>
      <c r="G348" s="177">
        <v>14.331200000000001</v>
      </c>
      <c r="H348" s="177">
        <v>9.8127999999999993</v>
      </c>
      <c r="I348" s="177">
        <v>7.5080999999999998</v>
      </c>
      <c r="J348" s="177">
        <v>7.5374999999999996</v>
      </c>
      <c r="K348" s="177">
        <v>8.0090000000000003</v>
      </c>
      <c r="L348" s="177">
        <v>6.7641</v>
      </c>
      <c r="M348" s="177">
        <v>9.3017000000000003</v>
      </c>
      <c r="N348" s="177">
        <v>8.5609999999999999</v>
      </c>
      <c r="O348" s="177">
        <v>8.4139999999999997</v>
      </c>
      <c r="P348" s="177">
        <v>7.2693000000000003</v>
      </c>
      <c r="Q348" s="177">
        <v>8.2161000000000008</v>
      </c>
      <c r="R348" s="177">
        <v>7.7150999999999996</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44958</v>
      </c>
      <c r="E349" s="177">
        <v>17.2668</v>
      </c>
      <c r="F349" s="177">
        <v>42.750500000000002</v>
      </c>
      <c r="G349" s="177">
        <v>13.5115</v>
      </c>
      <c r="H349" s="177">
        <v>8.9844000000000008</v>
      </c>
      <c r="I349" s="177">
        <v>6.6605999999999996</v>
      </c>
      <c r="J349" s="177">
        <v>6.5726000000000004</v>
      </c>
      <c r="K349" s="177">
        <v>7.1029999999999998</v>
      </c>
      <c r="L349" s="177">
        <v>5.8632</v>
      </c>
      <c r="M349" s="177">
        <v>8.3743999999999996</v>
      </c>
      <c r="N349" s="177">
        <v>7.5739000000000001</v>
      </c>
      <c r="O349" s="177">
        <v>7.5015000000000001</v>
      </c>
      <c r="P349" s="177">
        <v>6.3174999999999999</v>
      </c>
      <c r="Q349" s="177">
        <v>7.2434000000000003</v>
      </c>
      <c r="R349" s="177">
        <v>6.7793000000000001</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44958</v>
      </c>
      <c r="E352" s="177">
        <v>19.555800000000001</v>
      </c>
      <c r="F352" s="177">
        <v>42.043599999999998</v>
      </c>
      <c r="G352" s="177">
        <v>11.028700000000001</v>
      </c>
      <c r="H352" s="177">
        <v>8.1986000000000008</v>
      </c>
      <c r="I352" s="177">
        <v>6.75</v>
      </c>
      <c r="J352" s="177">
        <v>7.8148</v>
      </c>
      <c r="K352" s="177">
        <v>7.9781000000000004</v>
      </c>
      <c r="L352" s="177">
        <v>6.5773000000000001</v>
      </c>
      <c r="M352" s="177">
        <v>5.4630999999999998</v>
      </c>
      <c r="N352" s="177">
        <v>5.3761000000000001</v>
      </c>
      <c r="O352" s="177">
        <v>6.9955999999999996</v>
      </c>
      <c r="P352" s="177">
        <v>6.9024000000000001</v>
      </c>
      <c r="Q352" s="177">
        <v>8.1539999999999999</v>
      </c>
      <c r="R352" s="177">
        <v>6.1460999999999997</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44958</v>
      </c>
      <c r="E353" s="177">
        <v>17.815100000000001</v>
      </c>
      <c r="F353" s="177">
        <v>41.227899999999998</v>
      </c>
      <c r="G353" s="177">
        <v>10.176299999999999</v>
      </c>
      <c r="H353" s="177">
        <v>7.3274999999999997</v>
      </c>
      <c r="I353" s="177">
        <v>5.8817000000000004</v>
      </c>
      <c r="J353" s="177">
        <v>6.9473000000000003</v>
      </c>
      <c r="K353" s="177">
        <v>7.109</v>
      </c>
      <c r="L353" s="177">
        <v>5.6882000000000001</v>
      </c>
      <c r="M353" s="177">
        <v>4.5689000000000002</v>
      </c>
      <c r="N353" s="177">
        <v>4.4800000000000004</v>
      </c>
      <c r="O353" s="177">
        <v>5.9675000000000002</v>
      </c>
      <c r="P353" s="177">
        <v>5.7721999999999998</v>
      </c>
      <c r="Q353" s="177">
        <v>6.9820000000000002</v>
      </c>
      <c r="R353" s="177">
        <v>5.1906999999999996</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1964</v>
      </c>
      <c r="C354" s="173">
        <v>133868</v>
      </c>
      <c r="D354" s="176">
        <v>44958</v>
      </c>
      <c r="E354" s="177">
        <v>10.761200000000001</v>
      </c>
      <c r="F354" s="177">
        <v>22.399699999999999</v>
      </c>
      <c r="G354" s="177">
        <v>6.0423999999999998</v>
      </c>
      <c r="H354" s="177">
        <v>4.6071999999999997</v>
      </c>
      <c r="I354" s="177">
        <v>4.7085999999999997</v>
      </c>
      <c r="J354" s="177">
        <v>4.7586000000000004</v>
      </c>
      <c r="K354" s="177">
        <v>5.6727999999999996</v>
      </c>
      <c r="L354" s="177">
        <v>4.6543000000000001</v>
      </c>
      <c r="M354" s="177">
        <v>4.0964999999999998</v>
      </c>
      <c r="N354" s="177">
        <v>131.53319999999999</v>
      </c>
      <c r="O354" s="177">
        <v>13.8894</v>
      </c>
      <c r="P354" s="177">
        <v>-3.9430000000000001</v>
      </c>
      <c r="Q354" s="177">
        <v>0.92889999999999995</v>
      </c>
      <c r="R354" s="177">
        <v>63.578200000000002</v>
      </c>
      <c r="S354" t="s">
        <v>1808</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1965</v>
      </c>
      <c r="C355" s="173">
        <v>133867</v>
      </c>
      <c r="D355" s="176">
        <v>44958</v>
      </c>
      <c r="E355" s="177">
        <v>10.584899999999999</v>
      </c>
      <c r="F355" s="177">
        <v>22.0825</v>
      </c>
      <c r="G355" s="177">
        <v>5.7286999999999999</v>
      </c>
      <c r="H355" s="177">
        <v>4.2892999999999999</v>
      </c>
      <c r="I355" s="177">
        <v>4.4164000000000003</v>
      </c>
      <c r="J355" s="177">
        <v>4.4694000000000003</v>
      </c>
      <c r="K355" s="177">
        <v>5.3832000000000004</v>
      </c>
      <c r="L355" s="177">
        <v>4.3650000000000002</v>
      </c>
      <c r="M355" s="177">
        <v>3.8048000000000002</v>
      </c>
      <c r="N355" s="177">
        <v>130.87950000000001</v>
      </c>
      <c r="O355" s="177">
        <v>13.568099999999999</v>
      </c>
      <c r="P355" s="177">
        <v>-4.1906999999999996</v>
      </c>
      <c r="Q355" s="177">
        <v>0.71899999999999997</v>
      </c>
      <c r="R355" s="177">
        <v>63.119399999999999</v>
      </c>
      <c r="S355" t="s">
        <v>1808</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1936</v>
      </c>
      <c r="C356" s="173">
        <v>133488</v>
      </c>
      <c r="D356" s="176">
        <v>44958</v>
      </c>
      <c r="E356" s="177">
        <v>19.851600000000001</v>
      </c>
      <c r="F356" s="177">
        <v>40.863599999999998</v>
      </c>
      <c r="G356" s="177">
        <v>8.0252999999999997</v>
      </c>
      <c r="H356" s="177">
        <v>6.4432</v>
      </c>
      <c r="I356" s="177">
        <v>5.2638999999999996</v>
      </c>
      <c r="J356" s="177">
        <v>7.1045999999999996</v>
      </c>
      <c r="K356" s="177">
        <v>7.5058999999999996</v>
      </c>
      <c r="L356" s="177">
        <v>7.3987999999999996</v>
      </c>
      <c r="M356" s="177">
        <v>5.7469999999999999</v>
      </c>
      <c r="N356" s="177">
        <v>5.7027000000000001</v>
      </c>
      <c r="O356" s="177">
        <v>9.1526999999999994</v>
      </c>
      <c r="P356" s="177">
        <v>7.6162999999999998</v>
      </c>
      <c r="Q356" s="177">
        <v>8.9143000000000008</v>
      </c>
      <c r="R356" s="177">
        <v>12.4696</v>
      </c>
      <c r="S356" t="s">
        <v>1808</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1937</v>
      </c>
      <c r="C357" s="173">
        <v>133486</v>
      </c>
      <c r="D357" s="176">
        <v>44958</v>
      </c>
      <c r="E357" s="177">
        <v>18.380600000000001</v>
      </c>
      <c r="F357" s="177">
        <v>39.958100000000002</v>
      </c>
      <c r="G357" s="177">
        <v>7.1558000000000002</v>
      </c>
      <c r="H357" s="177">
        <v>5.5945999999999998</v>
      </c>
      <c r="I357" s="177">
        <v>4.4329999999999998</v>
      </c>
      <c r="J357" s="177">
        <v>6.2755999999999998</v>
      </c>
      <c r="K357" s="177">
        <v>6.6699000000000002</v>
      </c>
      <c r="L357" s="177">
        <v>6.5106999999999999</v>
      </c>
      <c r="M357" s="177">
        <v>4.8784999999999998</v>
      </c>
      <c r="N357" s="177">
        <v>4.8342999999999998</v>
      </c>
      <c r="O357" s="177">
        <v>8.3315999999999999</v>
      </c>
      <c r="P357" s="177">
        <v>6.7450000000000001</v>
      </c>
      <c r="Q357" s="177">
        <v>7.875</v>
      </c>
      <c r="R357" s="177">
        <v>11.6137</v>
      </c>
      <c r="S357" t="s">
        <v>1808</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1938</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1939</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44958</v>
      </c>
      <c r="E360" s="177">
        <v>36.271900000000002</v>
      </c>
      <c r="F360" s="177">
        <v>51.796599999999998</v>
      </c>
      <c r="G360" s="177">
        <v>12.519500000000001</v>
      </c>
      <c r="H360" s="177">
        <v>7.14</v>
      </c>
      <c r="I360" s="177">
        <v>5.7051999999999996</v>
      </c>
      <c r="J360" s="177">
        <v>7.0145999999999997</v>
      </c>
      <c r="K360" s="177">
        <v>7.6344000000000003</v>
      </c>
      <c r="L360" s="177">
        <v>5.5805999999999996</v>
      </c>
      <c r="M360" s="177">
        <v>4.4744999999999999</v>
      </c>
      <c r="N360" s="177">
        <v>10.7441</v>
      </c>
      <c r="O360" s="177">
        <v>6.3613</v>
      </c>
      <c r="P360" s="177">
        <v>4.5688000000000004</v>
      </c>
      <c r="Q360" s="177">
        <v>7.0728999999999997</v>
      </c>
      <c r="R360" s="177">
        <v>7.0247999999999999</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44958</v>
      </c>
      <c r="E361" s="177">
        <v>33.865099999999998</v>
      </c>
      <c r="F361" s="177">
        <v>50.619199999999999</v>
      </c>
      <c r="G361" s="177">
        <v>11.3345</v>
      </c>
      <c r="H361" s="177">
        <v>5.9964000000000004</v>
      </c>
      <c r="I361" s="177">
        <v>4.5887000000000002</v>
      </c>
      <c r="J361" s="177">
        <v>5.9215</v>
      </c>
      <c r="K361" s="177">
        <v>6.7398999999999996</v>
      </c>
      <c r="L361" s="177">
        <v>4.7257999999999996</v>
      </c>
      <c r="M361" s="177">
        <v>3.6295999999999999</v>
      </c>
      <c r="N361" s="177">
        <v>9.8610000000000007</v>
      </c>
      <c r="O361" s="177">
        <v>5.5087000000000002</v>
      </c>
      <c r="P361" s="177">
        <v>3.7442000000000002</v>
      </c>
      <c r="Q361" s="177">
        <v>6.3752000000000004</v>
      </c>
      <c r="R361" s="177">
        <v>6.1433</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44958</v>
      </c>
      <c r="E362" s="177">
        <v>24.488499999999998</v>
      </c>
      <c r="F362" s="177">
        <v>60.3155</v>
      </c>
      <c r="G362" s="177">
        <v>14.6661</v>
      </c>
      <c r="H362" s="177">
        <v>10.603999999999999</v>
      </c>
      <c r="I362" s="177">
        <v>23.504300000000001</v>
      </c>
      <c r="J362" s="177">
        <v>16.311800000000002</v>
      </c>
      <c r="K362" s="177">
        <v>10.7392</v>
      </c>
      <c r="L362" s="177">
        <v>5.2381000000000002</v>
      </c>
      <c r="M362" s="177">
        <v>4.3761999999999999</v>
      </c>
      <c r="N362" s="177">
        <v>8.3773</v>
      </c>
      <c r="O362" s="177">
        <v>8.4536999999999995</v>
      </c>
      <c r="P362" s="177">
        <v>6.6414999999999997</v>
      </c>
      <c r="Q362" s="177">
        <v>8.3547999999999991</v>
      </c>
      <c r="R362" s="177">
        <v>10.5383</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44958</v>
      </c>
      <c r="E363" s="177">
        <v>24.710999999999999</v>
      </c>
      <c r="F363" s="177">
        <v>60.216099999999997</v>
      </c>
      <c r="G363" s="177">
        <v>14.6524</v>
      </c>
      <c r="H363" s="177">
        <v>10.5931</v>
      </c>
      <c r="I363" s="177">
        <v>23.494900000000001</v>
      </c>
      <c r="J363" s="177">
        <v>16.310300000000002</v>
      </c>
      <c r="K363" s="177">
        <v>10.738099999999999</v>
      </c>
      <c r="L363" s="177">
        <v>5.2378999999999998</v>
      </c>
      <c r="M363" s="177">
        <v>4.3757999999999999</v>
      </c>
      <c r="N363" s="177">
        <v>2.6669</v>
      </c>
      <c r="O363" s="177">
        <v>6.7545999999999999</v>
      </c>
      <c r="P363" s="177">
        <v>5.9345999999999997</v>
      </c>
      <c r="Q363" s="177">
        <v>8.0424000000000007</v>
      </c>
      <c r="R363" s="177">
        <v>7.6245000000000003</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44958</v>
      </c>
      <c r="E366" s="177">
        <v>0.53269999999999995</v>
      </c>
      <c r="F366" s="177">
        <v>13.7089</v>
      </c>
      <c r="G366" s="177">
        <v>15.1053</v>
      </c>
      <c r="H366" s="177">
        <v>14.7241</v>
      </c>
      <c r="I366" s="177">
        <v>14.270899999999999</v>
      </c>
      <c r="J366" s="177">
        <v>14.514699999999999</v>
      </c>
      <c r="K366" s="177">
        <v>14.914400000000001</v>
      </c>
      <c r="L366" s="177">
        <v>0.2984</v>
      </c>
      <c r="M366" s="177">
        <v>3.9348000000000001</v>
      </c>
      <c r="N366" s="177"/>
      <c r="O366" s="177"/>
      <c r="P366" s="177"/>
      <c r="Q366" s="177">
        <v>5.2594000000000003</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44958</v>
      </c>
      <c r="E367" s="177">
        <v>0.56359999999999999</v>
      </c>
      <c r="F367" s="177">
        <v>12.957000000000001</v>
      </c>
      <c r="G367" s="177">
        <v>14.275600000000001</v>
      </c>
      <c r="H367" s="177">
        <v>14.844900000000001</v>
      </c>
      <c r="I367" s="177">
        <v>14.419499999999999</v>
      </c>
      <c r="J367" s="177">
        <v>14.514200000000001</v>
      </c>
      <c r="K367" s="177">
        <v>14.8996</v>
      </c>
      <c r="L367" s="177">
        <v>0.31730000000000003</v>
      </c>
      <c r="M367" s="177">
        <v>3.9350000000000001</v>
      </c>
      <c r="N367" s="177"/>
      <c r="O367" s="177"/>
      <c r="P367" s="177"/>
      <c r="Q367" s="177">
        <v>5.2537000000000003</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44958</v>
      </c>
      <c r="E370" s="177">
        <v>20.0776</v>
      </c>
      <c r="F370" s="177">
        <v>28.5641</v>
      </c>
      <c r="G370" s="177">
        <v>6.3684000000000003</v>
      </c>
      <c r="H370" s="177">
        <v>3.8464999999999998</v>
      </c>
      <c r="I370" s="177">
        <v>4.9699</v>
      </c>
      <c r="J370" s="177">
        <v>6.3718000000000004</v>
      </c>
      <c r="K370" s="177">
        <v>6.8506</v>
      </c>
      <c r="L370" s="177">
        <v>5.7794999999999996</v>
      </c>
      <c r="M370" s="177">
        <v>4.4145000000000003</v>
      </c>
      <c r="N370" s="177">
        <v>4.3003</v>
      </c>
      <c r="O370" s="177">
        <v>7.0069999999999997</v>
      </c>
      <c r="P370" s="177">
        <v>7.1896000000000004</v>
      </c>
      <c r="Q370" s="177">
        <v>8.1819000000000006</v>
      </c>
      <c r="R370" s="177">
        <v>5.4824000000000002</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44958</v>
      </c>
      <c r="E371" s="177">
        <v>21.379899999999999</v>
      </c>
      <c r="F371" s="177">
        <v>29.216699999999999</v>
      </c>
      <c r="G371" s="177">
        <v>7.0404999999999998</v>
      </c>
      <c r="H371" s="177">
        <v>4.4913999999999996</v>
      </c>
      <c r="I371" s="177">
        <v>5.6215000000000002</v>
      </c>
      <c r="J371" s="177">
        <v>7.0075000000000003</v>
      </c>
      <c r="K371" s="177">
        <v>7.4794</v>
      </c>
      <c r="L371" s="177">
        <v>6.4215</v>
      </c>
      <c r="M371" s="177">
        <v>5.0594000000000001</v>
      </c>
      <c r="N371" s="177">
        <v>4.9614000000000003</v>
      </c>
      <c r="O371" s="177">
        <v>7.6059999999999999</v>
      </c>
      <c r="P371" s="177">
        <v>7.8005000000000004</v>
      </c>
      <c r="Q371" s="177">
        <v>8.9517000000000007</v>
      </c>
      <c r="R371" s="177">
        <v>6.1200999999999999</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2021</v>
      </c>
      <c r="C372" s="173">
        <v>151045</v>
      </c>
      <c r="D372" s="176">
        <v>44958</v>
      </c>
      <c r="E372" s="177">
        <v>25.8841</v>
      </c>
      <c r="F372" s="177">
        <v>62.717399999999998</v>
      </c>
      <c r="G372" s="177">
        <v>17.782699999999998</v>
      </c>
      <c r="H372" s="177">
        <v>11.0425</v>
      </c>
      <c r="I372" s="177">
        <v>7.0697999999999999</v>
      </c>
      <c r="J372" s="177">
        <v>7.8754999999999997</v>
      </c>
      <c r="K372" s="177">
        <v>7.8243</v>
      </c>
      <c r="L372" s="177">
        <v>6.6452999999999998</v>
      </c>
      <c r="M372" s="177">
        <v>5.0915999999999997</v>
      </c>
      <c r="N372" s="177">
        <v>4.8402000000000003</v>
      </c>
      <c r="O372" s="177">
        <v>5.4408000000000003</v>
      </c>
      <c r="P372" s="177">
        <v>5.2152000000000003</v>
      </c>
      <c r="Q372" s="177">
        <v>7.1738999999999997</v>
      </c>
      <c r="R372" s="177">
        <v>5.7473000000000001</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2022</v>
      </c>
      <c r="C373" s="173">
        <v>151043</v>
      </c>
      <c r="D373" s="176">
        <v>44958</v>
      </c>
      <c r="E373" s="177">
        <v>24.343499999999999</v>
      </c>
      <c r="F373" s="177">
        <v>61.878900000000002</v>
      </c>
      <c r="G373" s="177">
        <v>16.952200000000001</v>
      </c>
      <c r="H373" s="177">
        <v>10.2157</v>
      </c>
      <c r="I373" s="177">
        <v>6.2480000000000002</v>
      </c>
      <c r="J373" s="177">
        <v>7.0553999999999997</v>
      </c>
      <c r="K373" s="177">
        <v>7.0039999999999996</v>
      </c>
      <c r="L373" s="177">
        <v>5.8169000000000004</v>
      </c>
      <c r="M373" s="177">
        <v>4.2603999999999997</v>
      </c>
      <c r="N373" s="177">
        <v>4.0031999999999996</v>
      </c>
      <c r="O373" s="177">
        <v>4.5294999999999996</v>
      </c>
      <c r="P373" s="177">
        <v>4.4044999999999996</v>
      </c>
      <c r="Q373" s="177">
        <v>6.9042000000000003</v>
      </c>
      <c r="R373" s="177">
        <v>4.9047000000000001</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44958</v>
      </c>
      <c r="E374" s="177">
        <v>26.1615</v>
      </c>
      <c r="F374" s="177">
        <v>-1.2556</v>
      </c>
      <c r="G374" s="177">
        <v>-2.9845000000000002</v>
      </c>
      <c r="H374" s="177">
        <v>-3.2267999999999999</v>
      </c>
      <c r="I374" s="177">
        <v>4.0922999999999998</v>
      </c>
      <c r="J374" s="177">
        <v>4.3207000000000004</v>
      </c>
      <c r="K374" s="177">
        <v>6.0522999999999998</v>
      </c>
      <c r="L374" s="177">
        <v>5.3761000000000001</v>
      </c>
      <c r="M374" s="177">
        <v>4.9856999999999996</v>
      </c>
      <c r="N374" s="177">
        <v>5.1135000000000002</v>
      </c>
      <c r="O374" s="177">
        <v>6.7724000000000002</v>
      </c>
      <c r="P374" s="177">
        <v>7.4382000000000001</v>
      </c>
      <c r="Q374" s="177">
        <v>8.2210000000000001</v>
      </c>
      <c r="R374" s="177">
        <v>5.7286999999999999</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44958</v>
      </c>
      <c r="E375" s="177">
        <v>28.375499999999999</v>
      </c>
      <c r="F375" s="177">
        <v>-0.6431</v>
      </c>
      <c r="G375" s="177">
        <v>-2.3146</v>
      </c>
      <c r="H375" s="177">
        <v>-2.5347</v>
      </c>
      <c r="I375" s="177">
        <v>4.7773000000000003</v>
      </c>
      <c r="J375" s="177">
        <v>5.0198</v>
      </c>
      <c r="K375" s="177">
        <v>6.7544000000000004</v>
      </c>
      <c r="L375" s="177">
        <v>6.0774999999999997</v>
      </c>
      <c r="M375" s="177">
        <v>5.6867999999999999</v>
      </c>
      <c r="N375" s="177">
        <v>5.8089000000000004</v>
      </c>
      <c r="O375" s="177">
        <v>7.4790000000000001</v>
      </c>
      <c r="P375" s="177">
        <v>8.2021999999999995</v>
      </c>
      <c r="Q375" s="177">
        <v>8.9113000000000007</v>
      </c>
      <c r="R375" s="177">
        <v>6.4306999999999999</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44958</v>
      </c>
      <c r="E376" s="177">
        <v>15.773999999999999</v>
      </c>
      <c r="F376" s="177">
        <v>50.977699999999999</v>
      </c>
      <c r="G376" s="177">
        <v>9.7315000000000005</v>
      </c>
      <c r="H376" s="177">
        <v>5.4268999999999998</v>
      </c>
      <c r="I376" s="177">
        <v>4.4702000000000002</v>
      </c>
      <c r="J376" s="177">
        <v>6.9217000000000004</v>
      </c>
      <c r="K376" s="177">
        <v>7.6132999999999997</v>
      </c>
      <c r="L376" s="177">
        <v>6.0640999999999998</v>
      </c>
      <c r="M376" s="177">
        <v>4.2172999999999998</v>
      </c>
      <c r="N376" s="177">
        <v>4.0666000000000002</v>
      </c>
      <c r="O376" s="177">
        <v>4.9672999999999998</v>
      </c>
      <c r="P376" s="177">
        <v>3.0807000000000002</v>
      </c>
      <c r="Q376" s="177">
        <v>5.2404000000000002</v>
      </c>
      <c r="R376" s="177">
        <v>9.5344999999999995</v>
      </c>
      <c r="S376" t="s">
        <v>1807</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44958</v>
      </c>
      <c r="E377" s="177">
        <v>16.9831</v>
      </c>
      <c r="F377" s="177">
        <v>51.869199999999999</v>
      </c>
      <c r="G377" s="177">
        <v>10.5032</v>
      </c>
      <c r="H377" s="177">
        <v>6.1786000000000003</v>
      </c>
      <c r="I377" s="177">
        <v>5.2145000000000001</v>
      </c>
      <c r="J377" s="177">
        <v>7.6661000000000001</v>
      </c>
      <c r="K377" s="177">
        <v>8.3605</v>
      </c>
      <c r="L377" s="177">
        <v>6.8178000000000001</v>
      </c>
      <c r="M377" s="177">
        <v>4.9730999999999996</v>
      </c>
      <c r="N377" s="177">
        <v>4.8293999999999997</v>
      </c>
      <c r="O377" s="177">
        <v>5.7046999999999999</v>
      </c>
      <c r="P377" s="177">
        <v>3.8613</v>
      </c>
      <c r="Q377" s="177">
        <v>6.1151</v>
      </c>
      <c r="R377" s="177">
        <v>10.337400000000001</v>
      </c>
      <c r="S377" t="s">
        <v>1807</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44958</v>
      </c>
      <c r="E378" s="177">
        <v>14.829800000000001</v>
      </c>
      <c r="F378" s="177">
        <v>58.672199999999997</v>
      </c>
      <c r="G378" s="177">
        <v>22.5655</v>
      </c>
      <c r="H378" s="177">
        <v>12.0528</v>
      </c>
      <c r="I378" s="177">
        <v>6.5034000000000001</v>
      </c>
      <c r="J378" s="177">
        <v>7.0857999999999999</v>
      </c>
      <c r="K378" s="177">
        <v>7.6627000000000001</v>
      </c>
      <c r="L378" s="177">
        <v>6.3742999999999999</v>
      </c>
      <c r="M378" s="177">
        <v>5.1984000000000004</v>
      </c>
      <c r="N378" s="177">
        <v>4.7767999999999997</v>
      </c>
      <c r="O378" s="177">
        <v>5.7282999999999999</v>
      </c>
      <c r="P378" s="177">
        <v>6.8174000000000001</v>
      </c>
      <c r="Q378" s="177">
        <v>6.8822000000000001</v>
      </c>
      <c r="R378" s="177">
        <v>4.8708999999999998</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44958</v>
      </c>
      <c r="E379" s="177">
        <v>13.9899</v>
      </c>
      <c r="F379" s="177">
        <v>57.750700000000002</v>
      </c>
      <c r="G379" s="177">
        <v>21.6144</v>
      </c>
      <c r="H379" s="177">
        <v>11.130699999999999</v>
      </c>
      <c r="I379" s="177">
        <v>5.5654000000000003</v>
      </c>
      <c r="J379" s="177">
        <v>6.1294000000000004</v>
      </c>
      <c r="K379" s="177">
        <v>6.702</v>
      </c>
      <c r="L379" s="177">
        <v>5.4024000000000001</v>
      </c>
      <c r="M379" s="177">
        <v>4.2205000000000004</v>
      </c>
      <c r="N379" s="177">
        <v>3.7902999999999998</v>
      </c>
      <c r="O379" s="177">
        <v>4.7257999999999996</v>
      </c>
      <c r="P379" s="177">
        <v>5.7873999999999999</v>
      </c>
      <c r="Q379" s="177">
        <v>5.8348000000000004</v>
      </c>
      <c r="R379" s="177">
        <v>3.8721999999999999</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44958</v>
      </c>
      <c r="E380" s="177">
        <v>1525.0243</v>
      </c>
      <c r="F380" s="177">
        <v>39.826599999999999</v>
      </c>
      <c r="G380" s="177">
        <v>10.4238</v>
      </c>
      <c r="H380" s="177">
        <v>6.7845000000000004</v>
      </c>
      <c r="I380" s="177">
        <v>5.7245999999999997</v>
      </c>
      <c r="J380" s="177">
        <v>6.3818000000000001</v>
      </c>
      <c r="K380" s="177">
        <v>6.4237000000000002</v>
      </c>
      <c r="L380" s="177">
        <v>4.4519000000000002</v>
      </c>
      <c r="M380" s="177">
        <v>3.4331999999999998</v>
      </c>
      <c r="N380" s="177">
        <v>2.8744999999999998</v>
      </c>
      <c r="O380" s="177">
        <v>4.2568000000000001</v>
      </c>
      <c r="P380" s="177">
        <v>2.4903</v>
      </c>
      <c r="Q380" s="177">
        <v>5.1420000000000003</v>
      </c>
      <c r="R380" s="177">
        <v>3.0670999999999999</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44958</v>
      </c>
      <c r="E381" s="177">
        <v>1650.9699000000001</v>
      </c>
      <c r="F381" s="177">
        <v>41.048000000000002</v>
      </c>
      <c r="G381" s="177">
        <v>11.6457</v>
      </c>
      <c r="H381" s="177">
        <v>8.0062999999999995</v>
      </c>
      <c r="I381" s="177">
        <v>6.9477000000000002</v>
      </c>
      <c r="J381" s="177">
        <v>7.6096000000000004</v>
      </c>
      <c r="K381" s="177">
        <v>7.6654</v>
      </c>
      <c r="L381" s="177">
        <v>5.7031000000000001</v>
      </c>
      <c r="M381" s="177">
        <v>4.6909999999999998</v>
      </c>
      <c r="N381" s="177">
        <v>4.1365999999999996</v>
      </c>
      <c r="O381" s="177">
        <v>5.5244</v>
      </c>
      <c r="P381" s="177">
        <v>3.5975000000000001</v>
      </c>
      <c r="Q381" s="177">
        <v>6.1379999999999999</v>
      </c>
      <c r="R381" s="177">
        <v>4.3085000000000004</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44958</v>
      </c>
      <c r="E382" s="177">
        <v>24.6693</v>
      </c>
      <c r="F382" s="177">
        <v>-8.5794999999999995</v>
      </c>
      <c r="G382" s="177">
        <v>-9.3683999999999994</v>
      </c>
      <c r="H382" s="177">
        <v>-9.2835999999999999</v>
      </c>
      <c r="I382" s="177">
        <v>-2.1858</v>
      </c>
      <c r="J382" s="177">
        <v>3.0663</v>
      </c>
      <c r="K382" s="177">
        <v>4.5777999999999999</v>
      </c>
      <c r="L382" s="177">
        <v>4.0970000000000004</v>
      </c>
      <c r="M382" s="177">
        <v>2.8266</v>
      </c>
      <c r="N382" s="177">
        <v>0.94769999999999999</v>
      </c>
      <c r="O382" s="177">
        <v>4.0114000000000001</v>
      </c>
      <c r="P382" s="177">
        <v>5.5530999999999997</v>
      </c>
      <c r="Q382" s="177">
        <v>7.3467000000000002</v>
      </c>
      <c r="R382" s="177">
        <v>3.1818</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44958</v>
      </c>
      <c r="E383" s="177">
        <v>27.127600000000001</v>
      </c>
      <c r="F383" s="177">
        <v>-7.5331999999999999</v>
      </c>
      <c r="G383" s="177">
        <v>-8.3862000000000005</v>
      </c>
      <c r="H383" s="177">
        <v>-8.3095999999999997</v>
      </c>
      <c r="I383" s="177">
        <v>-1.2008000000000001</v>
      </c>
      <c r="J383" s="177">
        <v>4.0513000000000003</v>
      </c>
      <c r="K383" s="177">
        <v>5.5716999999999999</v>
      </c>
      <c r="L383" s="177">
        <v>5.0987999999999998</v>
      </c>
      <c r="M383" s="177">
        <v>3.8273999999999999</v>
      </c>
      <c r="N383" s="177">
        <v>1.9401999999999999</v>
      </c>
      <c r="O383" s="177">
        <v>5.0557999999999996</v>
      </c>
      <c r="P383" s="177">
        <v>6.5679999999999996</v>
      </c>
      <c r="Q383" s="177">
        <v>8.1815999999999995</v>
      </c>
      <c r="R383" s="177">
        <v>4.2096</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44958</v>
      </c>
      <c r="E384" s="177">
        <v>28.711200000000002</v>
      </c>
      <c r="F384" s="177">
        <v>41.363500000000002</v>
      </c>
      <c r="G384" s="177">
        <v>9.0373000000000001</v>
      </c>
      <c r="H384" s="177">
        <v>6.4005999999999998</v>
      </c>
      <c r="I384" s="177">
        <v>5.7515999999999998</v>
      </c>
      <c r="J384" s="177">
        <v>7.0754999999999999</v>
      </c>
      <c r="K384" s="177">
        <v>6.9714999999999998</v>
      </c>
      <c r="L384" s="177">
        <v>5.9112</v>
      </c>
      <c r="M384" s="177">
        <v>4.5134999999999996</v>
      </c>
      <c r="N384" s="177">
        <v>4.3330000000000002</v>
      </c>
      <c r="O384" s="177">
        <v>3.6326999999999998</v>
      </c>
      <c r="P384" s="177">
        <v>3.7961</v>
      </c>
      <c r="Q384" s="177">
        <v>6.1379999999999999</v>
      </c>
      <c r="R384" s="177">
        <v>8.65</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44958</v>
      </c>
      <c r="E385" s="177">
        <v>31.025300000000001</v>
      </c>
      <c r="F385" s="177">
        <v>41.930100000000003</v>
      </c>
      <c r="G385" s="177">
        <v>9.6361000000000008</v>
      </c>
      <c r="H385" s="177">
        <v>7.0346000000000002</v>
      </c>
      <c r="I385" s="177">
        <v>6.3936999999999999</v>
      </c>
      <c r="J385" s="177">
        <v>7.7218999999999998</v>
      </c>
      <c r="K385" s="177">
        <v>7.6311999999999998</v>
      </c>
      <c r="L385" s="177">
        <v>6.5732999999999997</v>
      </c>
      <c r="M385" s="177">
        <v>5.1805000000000003</v>
      </c>
      <c r="N385" s="177">
        <v>5.0042999999999997</v>
      </c>
      <c r="O385" s="177">
        <v>4.2861000000000002</v>
      </c>
      <c r="P385" s="177">
        <v>4.4969999999999999</v>
      </c>
      <c r="Q385" s="177">
        <v>7.1180000000000003</v>
      </c>
      <c r="R385" s="177">
        <v>9.3382000000000005</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1808</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1808</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666</v>
      </c>
      <c r="C392" s="173">
        <v>102729</v>
      </c>
      <c r="D392" s="176"/>
      <c r="E392" s="177"/>
      <c r="F392" s="177"/>
      <c r="G392" s="177"/>
      <c r="H392" s="177"/>
      <c r="I392" s="177"/>
      <c r="J392" s="177"/>
      <c r="K392" s="177"/>
      <c r="L392" s="177"/>
      <c r="M392" s="177"/>
      <c r="N392" s="177"/>
      <c r="O392" s="177"/>
      <c r="P392" s="177"/>
      <c r="Q392" s="177"/>
      <c r="R392" s="177"/>
      <c r="S392" t="s">
        <v>1808</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667</v>
      </c>
      <c r="C393" s="173">
        <v>119450</v>
      </c>
      <c r="D393" s="176"/>
      <c r="E393" s="177"/>
      <c r="F393" s="177"/>
      <c r="G393" s="177"/>
      <c r="H393" s="177"/>
      <c r="I393" s="177"/>
      <c r="J393" s="177"/>
      <c r="K393" s="177"/>
      <c r="L393" s="177"/>
      <c r="M393" s="177"/>
      <c r="N393" s="177"/>
      <c r="O393" s="177"/>
      <c r="P393" s="177"/>
      <c r="Q393" s="177"/>
      <c r="R393" s="177"/>
      <c r="S393" t="s">
        <v>1808</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668</v>
      </c>
      <c r="C394" s="173">
        <v>119798</v>
      </c>
      <c r="D394" s="176">
        <v>44958</v>
      </c>
      <c r="E394" s="177">
        <v>39.836399999999998</v>
      </c>
      <c r="F394" s="177">
        <v>32.005099999999999</v>
      </c>
      <c r="G394" s="177">
        <v>14.6159</v>
      </c>
      <c r="H394" s="177">
        <v>9.31</v>
      </c>
      <c r="I394" s="177">
        <v>5.4762000000000004</v>
      </c>
      <c r="J394" s="177">
        <v>6.0243000000000002</v>
      </c>
      <c r="K394" s="177">
        <v>6.8703000000000003</v>
      </c>
      <c r="L394" s="177">
        <v>6.4442000000000004</v>
      </c>
      <c r="M394" s="177">
        <v>5.3353999999999999</v>
      </c>
      <c r="N394" s="177">
        <v>5.1818999999999997</v>
      </c>
      <c r="O394" s="177">
        <v>6.7877000000000001</v>
      </c>
      <c r="P394" s="177">
        <v>7.0669000000000004</v>
      </c>
      <c r="Q394" s="177">
        <v>8.5517000000000003</v>
      </c>
      <c r="R394" s="177">
        <v>5.5849000000000002</v>
      </c>
      <c r="S394" t="s">
        <v>1808</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669</v>
      </c>
      <c r="C395" s="173">
        <v>102505</v>
      </c>
      <c r="D395" s="176">
        <v>44958</v>
      </c>
      <c r="E395" s="177">
        <v>37.4709</v>
      </c>
      <c r="F395" s="177">
        <v>31.392600000000002</v>
      </c>
      <c r="G395" s="177">
        <v>13.995200000000001</v>
      </c>
      <c r="H395" s="177">
        <v>8.6837999999999997</v>
      </c>
      <c r="I395" s="177">
        <v>4.8516000000000004</v>
      </c>
      <c r="J395" s="177">
        <v>5.3955000000000002</v>
      </c>
      <c r="K395" s="177">
        <v>6.2321</v>
      </c>
      <c r="L395" s="177">
        <v>5.798</v>
      </c>
      <c r="M395" s="177">
        <v>4.6901999999999999</v>
      </c>
      <c r="N395" s="177">
        <v>4.5279999999999996</v>
      </c>
      <c r="O395" s="177">
        <v>6.1200999999999999</v>
      </c>
      <c r="P395" s="177">
        <v>6.3589000000000002</v>
      </c>
      <c r="Q395" s="177">
        <v>7.3749000000000002</v>
      </c>
      <c r="R395" s="177">
        <v>4.9246999999999996</v>
      </c>
      <c r="S395" t="s">
        <v>1808</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670</v>
      </c>
      <c r="C396" s="173">
        <v>101545</v>
      </c>
      <c r="D396" s="176"/>
      <c r="E396" s="177"/>
      <c r="F396" s="177"/>
      <c r="G396" s="177"/>
      <c r="H396" s="177"/>
      <c r="I396" s="177"/>
      <c r="J396" s="177"/>
      <c r="K396" s="177"/>
      <c r="L396" s="177"/>
      <c r="M396" s="177"/>
      <c r="N396" s="177"/>
      <c r="O396" s="177"/>
      <c r="P396" s="177"/>
      <c r="Q396" s="177"/>
      <c r="R396" s="177"/>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671</v>
      </c>
      <c r="C397" s="173">
        <v>119632</v>
      </c>
      <c r="D397" s="176"/>
      <c r="E397" s="177"/>
      <c r="F397" s="177"/>
      <c r="G397" s="177"/>
      <c r="H397" s="177"/>
      <c r="I397" s="177"/>
      <c r="J397" s="177"/>
      <c r="K397" s="177"/>
      <c r="L397" s="177"/>
      <c r="M397" s="177"/>
      <c r="N397" s="177"/>
      <c r="O397" s="177"/>
      <c r="P397" s="177"/>
      <c r="Q397" s="177"/>
      <c r="R397" s="177"/>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672</v>
      </c>
      <c r="C398" s="173">
        <v>148242</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673</v>
      </c>
      <c r="C399" s="173">
        <v>148237</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674</v>
      </c>
      <c r="C400" s="173">
        <v>147651</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675</v>
      </c>
      <c r="C401" s="173">
        <v>147650</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676</v>
      </c>
      <c r="C402" s="173">
        <v>148147</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677</v>
      </c>
      <c r="C403" s="173">
        <v>148146</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678</v>
      </c>
      <c r="C404" s="173">
        <v>120764</v>
      </c>
      <c r="D404" s="176">
        <v>44958</v>
      </c>
      <c r="E404" s="177">
        <v>15.933</v>
      </c>
      <c r="F404" s="177">
        <v>39.215499999999999</v>
      </c>
      <c r="G404" s="177">
        <v>12.1617</v>
      </c>
      <c r="H404" s="177">
        <v>8.9496000000000002</v>
      </c>
      <c r="I404" s="177">
        <v>6.7427000000000001</v>
      </c>
      <c r="J404" s="177">
        <v>7.8159000000000001</v>
      </c>
      <c r="K404" s="177">
        <v>8.4688999999999997</v>
      </c>
      <c r="L404" s="177">
        <v>7.1632999999999996</v>
      </c>
      <c r="M404" s="177">
        <v>5.2598000000000003</v>
      </c>
      <c r="N404" s="177">
        <v>5.1647999999999996</v>
      </c>
      <c r="O404" s="177">
        <v>1.7194</v>
      </c>
      <c r="P404" s="177">
        <v>-0.84150000000000003</v>
      </c>
      <c r="Q404" s="177">
        <v>4.5980999999999996</v>
      </c>
      <c r="R404" s="177">
        <v>13.5467</v>
      </c>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679</v>
      </c>
      <c r="C405" s="173">
        <v>117981</v>
      </c>
      <c r="D405" s="176">
        <v>44958</v>
      </c>
      <c r="E405" s="177">
        <v>14.345000000000001</v>
      </c>
      <c r="F405" s="177">
        <v>38.461500000000001</v>
      </c>
      <c r="G405" s="177">
        <v>11.3659</v>
      </c>
      <c r="H405" s="177">
        <v>8.1548999999999996</v>
      </c>
      <c r="I405" s="177">
        <v>5.9566999999999997</v>
      </c>
      <c r="J405" s="177">
        <v>7.0221999999999998</v>
      </c>
      <c r="K405" s="177">
        <v>7.6623000000000001</v>
      </c>
      <c r="L405" s="177">
        <v>6.3463000000000003</v>
      </c>
      <c r="M405" s="177">
        <v>4.4465000000000003</v>
      </c>
      <c r="N405" s="177">
        <v>4.3493000000000004</v>
      </c>
      <c r="O405" s="177">
        <v>0.93700000000000006</v>
      </c>
      <c r="P405" s="177">
        <v>-1.694</v>
      </c>
      <c r="Q405" s="177">
        <v>3.5977999999999999</v>
      </c>
      <c r="R405" s="177">
        <v>12.7026</v>
      </c>
      <c r="T405" s="106"/>
      <c r="U405" s="107"/>
      <c r="V405" s="107"/>
      <c r="W405" s="107"/>
      <c r="X405" s="107"/>
      <c r="Y405" s="107"/>
      <c r="Z405" s="107"/>
      <c r="AA405" s="107"/>
      <c r="AB405" s="107"/>
      <c r="AC405" s="107"/>
      <c r="AD405" s="107"/>
      <c r="AE405" s="107"/>
      <c r="AF405" s="107"/>
      <c r="AG405" s="107"/>
      <c r="AH405" s="107"/>
    </row>
    <row r="406" spans="1:34" x14ac:dyDescent="0.3">
      <c r="A406" s="178" t="s">
        <v>27</v>
      </c>
      <c r="B406" s="173"/>
      <c r="C406" s="173"/>
      <c r="D406" s="173"/>
      <c r="E406" s="173"/>
      <c r="F406" s="179">
        <v>36.270941176470586</v>
      </c>
      <c r="G406" s="179">
        <v>10.027635294117648</v>
      </c>
      <c r="H406" s="179">
        <v>6.5739647058823527</v>
      </c>
      <c r="I406" s="179">
        <v>6.7822441176470587</v>
      </c>
      <c r="J406" s="179">
        <v>7.4613382352941171</v>
      </c>
      <c r="K406" s="179">
        <v>7.690438235294117</v>
      </c>
      <c r="L406" s="179">
        <v>5.5171235294117658</v>
      </c>
      <c r="M406" s="179">
        <v>4.8021352941176474</v>
      </c>
      <c r="N406" s="179">
        <v>12.985653125000001</v>
      </c>
      <c r="O406" s="179">
        <v>6.3497156250000009</v>
      </c>
      <c r="P406" s="179">
        <v>4.7052312500000006</v>
      </c>
      <c r="Q406" s="179">
        <v>6.6468941176470597</v>
      </c>
      <c r="R406" s="179">
        <v>10.640187500000001</v>
      </c>
      <c r="T406" s="106"/>
      <c r="U406" s="107"/>
      <c r="V406" s="107"/>
      <c r="W406" s="107"/>
      <c r="X406" s="107"/>
      <c r="Y406" s="107"/>
      <c r="Z406" s="107"/>
      <c r="AA406" s="107"/>
      <c r="AB406" s="107"/>
      <c r="AC406" s="107"/>
      <c r="AD406" s="107"/>
      <c r="AE406" s="107"/>
      <c r="AF406" s="107"/>
      <c r="AG406" s="107"/>
      <c r="AH406" s="107"/>
    </row>
    <row r="407" spans="1:34" x14ac:dyDescent="0.3">
      <c r="A407" s="178" t="s">
        <v>407</v>
      </c>
      <c r="B407" s="173"/>
      <c r="C407" s="173"/>
      <c r="D407" s="173"/>
      <c r="E407" s="173"/>
      <c r="F407" s="179">
        <v>40.955799999999996</v>
      </c>
      <c r="G407" s="179">
        <v>11.1816</v>
      </c>
      <c r="H407" s="179">
        <v>7.2337499999999997</v>
      </c>
      <c r="I407" s="179">
        <v>5.7149000000000001</v>
      </c>
      <c r="J407" s="179">
        <v>7.01105</v>
      </c>
      <c r="K407" s="179">
        <v>7.2942</v>
      </c>
      <c r="L407" s="179">
        <v>5.8074500000000002</v>
      </c>
      <c r="M407" s="179">
        <v>4.5411999999999999</v>
      </c>
      <c r="N407" s="179">
        <v>4.83725</v>
      </c>
      <c r="O407" s="179">
        <v>6.0438000000000001</v>
      </c>
      <c r="P407" s="179">
        <v>5.7797999999999998</v>
      </c>
      <c r="Q407" s="179">
        <v>7.0954499999999996</v>
      </c>
      <c r="R407" s="179">
        <v>6.2883999999999993</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5" t="s">
        <v>680</v>
      </c>
      <c r="B409" s="175"/>
      <c r="C409" s="175"/>
      <c r="D409" s="175"/>
      <c r="E409" s="175"/>
      <c r="F409" s="175"/>
      <c r="G409" s="175"/>
      <c r="H409" s="175"/>
      <c r="I409" s="175"/>
      <c r="J409" s="175"/>
      <c r="K409" s="175"/>
      <c r="L409" s="175"/>
      <c r="M409" s="175"/>
      <c r="N409" s="175"/>
      <c r="O409" s="175"/>
      <c r="P409" s="175"/>
      <c r="Q409" s="175"/>
      <c r="R409" s="17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73" t="s">
        <v>681</v>
      </c>
      <c r="B410" s="173" t="s">
        <v>682</v>
      </c>
      <c r="C410" s="173">
        <v>147848</v>
      </c>
      <c r="D410" s="176">
        <v>44958</v>
      </c>
      <c r="E410" s="177">
        <v>1214.9829</v>
      </c>
      <c r="F410" s="177">
        <v>8.0017999999999994</v>
      </c>
      <c r="G410" s="177">
        <v>6.8734000000000002</v>
      </c>
      <c r="H410" s="177">
        <v>6.9794</v>
      </c>
      <c r="I410" s="177">
        <v>6.5541</v>
      </c>
      <c r="J410" s="177">
        <v>6.3174999999999999</v>
      </c>
      <c r="K410" s="177">
        <v>7.0354000000000001</v>
      </c>
      <c r="L410" s="177">
        <v>6.0636000000000001</v>
      </c>
      <c r="M410" s="177">
        <v>4.7473000000000001</v>
      </c>
      <c r="N410" s="177">
        <v>4.7176999999999998</v>
      </c>
      <c r="O410" s="177">
        <v>6.4835000000000003</v>
      </c>
      <c r="P410" s="177"/>
      <c r="Q410" s="177">
        <v>6.4762000000000004</v>
      </c>
      <c r="R410" s="177">
        <v>4.7962999999999996</v>
      </c>
      <c r="U410" s="104"/>
      <c r="V410" s="104"/>
      <c r="W410" s="104"/>
      <c r="X410" s="104"/>
      <c r="Y410" s="104"/>
      <c r="Z410" s="104"/>
      <c r="AA410" s="104"/>
      <c r="AB410" s="104"/>
      <c r="AC410" s="104"/>
      <c r="AD410" s="104"/>
      <c r="AE410" s="104"/>
      <c r="AF410" s="104"/>
      <c r="AG410" s="104"/>
      <c r="AH410" s="104"/>
    </row>
    <row r="411" spans="1:34" x14ac:dyDescent="0.3">
      <c r="A411" s="173" t="s">
        <v>681</v>
      </c>
      <c r="B411" s="173" t="s">
        <v>683</v>
      </c>
      <c r="C411" s="173">
        <v>147849</v>
      </c>
      <c r="D411" s="176">
        <v>44958</v>
      </c>
      <c r="E411" s="177">
        <v>1239.1946</v>
      </c>
      <c r="F411" s="177">
        <v>25.749700000000001</v>
      </c>
      <c r="G411" s="177">
        <v>19.7271</v>
      </c>
      <c r="H411" s="177">
        <v>8.7212999999999994</v>
      </c>
      <c r="I411" s="177">
        <v>7.8087999999999997</v>
      </c>
      <c r="J411" s="177">
        <v>7.6368</v>
      </c>
      <c r="K411" s="177">
        <v>9.282</v>
      </c>
      <c r="L411" s="177">
        <v>7.2321</v>
      </c>
      <c r="M411" s="177">
        <v>5.3821000000000003</v>
      </c>
      <c r="N411" s="177">
        <v>4.9230999999999998</v>
      </c>
      <c r="O411" s="177">
        <v>7.3696000000000002</v>
      </c>
      <c r="P411" s="177"/>
      <c r="Q411" s="177">
        <v>7.1574</v>
      </c>
      <c r="R411" s="177">
        <v>4.9744000000000002</v>
      </c>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1996</v>
      </c>
      <c r="C412" s="173">
        <v>144947</v>
      </c>
      <c r="D412" s="176">
        <v>44958</v>
      </c>
      <c r="E412" s="177">
        <v>1161.5135167987601</v>
      </c>
      <c r="F412" s="177">
        <v>5.9189999999999996</v>
      </c>
      <c r="G412" s="177">
        <v>6.1020000000000003</v>
      </c>
      <c r="H412" s="177">
        <v>6.1395999999999997</v>
      </c>
      <c r="I412" s="177">
        <v>6.0917000000000003</v>
      </c>
      <c r="J412" s="177">
        <v>5.9326999999999996</v>
      </c>
      <c r="K412" s="177">
        <v>5.8372999999999999</v>
      </c>
      <c r="L412" s="177">
        <v>5.5579000000000001</v>
      </c>
      <c r="M412" s="177">
        <v>5.1623999999999999</v>
      </c>
      <c r="N412" s="177">
        <v>4.7186000000000003</v>
      </c>
      <c r="O412" s="177">
        <v>3.3433000000000002</v>
      </c>
      <c r="P412" s="177"/>
      <c r="Q412" s="177">
        <v>3.4914999999999998</v>
      </c>
      <c r="R412" s="177">
        <v>3.7665000000000002</v>
      </c>
      <c r="S412" t="s">
        <v>1807</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2000</v>
      </c>
      <c r="C413" s="173">
        <v>133307</v>
      </c>
      <c r="D413" s="176">
        <v>44958</v>
      </c>
      <c r="E413" s="177">
        <v>22.878699999999998</v>
      </c>
      <c r="F413" s="177">
        <v>183.1053</v>
      </c>
      <c r="G413" s="177">
        <v>53.839100000000002</v>
      </c>
      <c r="H413" s="177">
        <v>28.3918</v>
      </c>
      <c r="I413" s="177">
        <v>13.412800000000001</v>
      </c>
      <c r="J413" s="177">
        <v>10.4878</v>
      </c>
      <c r="K413" s="177">
        <v>10.080399999999999</v>
      </c>
      <c r="L413" s="177">
        <v>6.4104999999999999</v>
      </c>
      <c r="M413" s="177">
        <v>5.9214000000000002</v>
      </c>
      <c r="N413" s="177">
        <v>4.2011000000000003</v>
      </c>
      <c r="O413" s="177">
        <v>4.6516999999999999</v>
      </c>
      <c r="P413" s="177">
        <v>6.7797000000000001</v>
      </c>
      <c r="Q413" s="177">
        <v>6.8071000000000002</v>
      </c>
      <c r="R413" s="177">
        <v>2.1916000000000002</v>
      </c>
      <c r="S413" t="s">
        <v>1807</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1997</v>
      </c>
      <c r="C414" s="173">
        <v>140086</v>
      </c>
      <c r="D414" s="176">
        <v>44958</v>
      </c>
      <c r="E414" s="177">
        <v>2434.2485986358001</v>
      </c>
      <c r="F414" s="177">
        <v>5.4260000000000002</v>
      </c>
      <c r="G414" s="177">
        <v>5.6734</v>
      </c>
      <c r="H414" s="177">
        <v>4.8916000000000004</v>
      </c>
      <c r="I414" s="177">
        <v>5.2506000000000004</v>
      </c>
      <c r="J414" s="177">
        <v>4.9450000000000003</v>
      </c>
      <c r="K414" s="177">
        <v>4.9660000000000002</v>
      </c>
      <c r="L414" s="177">
        <v>4.9405999999999999</v>
      </c>
      <c r="M414" s="177">
        <v>4.4535</v>
      </c>
      <c r="N414" s="177">
        <v>4.0709999999999997</v>
      </c>
      <c r="O414" s="177">
        <v>2.9815999999999998</v>
      </c>
      <c r="P414" s="177">
        <v>3.3353999999999999</v>
      </c>
      <c r="Q414" s="177">
        <v>4.6475</v>
      </c>
      <c r="R414" s="177">
        <v>3.2702</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1992</v>
      </c>
      <c r="C415" s="173">
        <v>139496</v>
      </c>
      <c r="D415" s="176">
        <v>44958</v>
      </c>
      <c r="E415" s="177">
        <v>23.224</v>
      </c>
      <c r="F415" s="177">
        <v>185.9255</v>
      </c>
      <c r="G415" s="177">
        <v>54.723399999999998</v>
      </c>
      <c r="H415" s="177">
        <v>28.807200000000002</v>
      </c>
      <c r="I415" s="177">
        <v>13.598000000000001</v>
      </c>
      <c r="J415" s="177">
        <v>10.568199999999999</v>
      </c>
      <c r="K415" s="177">
        <v>10.428100000000001</v>
      </c>
      <c r="L415" s="177">
        <v>6.6036000000000001</v>
      </c>
      <c r="M415" s="177">
        <v>6.0697000000000001</v>
      </c>
      <c r="N415" s="177">
        <v>4.0762999999999998</v>
      </c>
      <c r="O415" s="177">
        <v>4.6585999999999999</v>
      </c>
      <c r="P415" s="177">
        <v>6.9649000000000001</v>
      </c>
      <c r="Q415" s="177">
        <v>6.4336000000000002</v>
      </c>
      <c r="R415" s="177">
        <v>2.1947000000000001</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1998</v>
      </c>
      <c r="C416" s="173">
        <v>139430</v>
      </c>
      <c r="D416" s="176">
        <v>44958</v>
      </c>
      <c r="E416" s="177">
        <v>207.87020000000001</v>
      </c>
      <c r="F416" s="177">
        <v>194.05269999999999</v>
      </c>
      <c r="G416" s="177">
        <v>58.626100000000001</v>
      </c>
      <c r="H416" s="177">
        <v>30.446000000000002</v>
      </c>
      <c r="I416" s="177">
        <v>14.007999999999999</v>
      </c>
      <c r="J416" s="177">
        <v>10.3689</v>
      </c>
      <c r="K416" s="177">
        <v>10.3575</v>
      </c>
      <c r="L416" s="177">
        <v>5.7948000000000004</v>
      </c>
      <c r="M416" s="177">
        <v>5.2942</v>
      </c>
      <c r="N416" s="177">
        <v>3.4731999999999998</v>
      </c>
      <c r="O416" s="177">
        <v>3.5345</v>
      </c>
      <c r="P416" s="177">
        <v>5.8129999999999997</v>
      </c>
      <c r="Q416" s="177">
        <v>5.5068999999999999</v>
      </c>
      <c r="R416" s="177">
        <v>1.66</v>
      </c>
      <c r="T416" s="106"/>
      <c r="U416" s="107"/>
      <c r="V416" s="107"/>
      <c r="W416" s="107"/>
      <c r="X416" s="107"/>
      <c r="Y416" s="107"/>
      <c r="Z416" s="107"/>
      <c r="AA416" s="107"/>
      <c r="AB416" s="107"/>
      <c r="AC416" s="107"/>
      <c r="AD416" s="107"/>
      <c r="AE416" s="107"/>
      <c r="AF416" s="107"/>
      <c r="AG416" s="107"/>
      <c r="AH416" s="107"/>
    </row>
    <row r="417" spans="1:34" x14ac:dyDescent="0.3">
      <c r="A417" s="178" t="s">
        <v>27</v>
      </c>
      <c r="B417" s="173"/>
      <c r="C417" s="173"/>
      <c r="D417" s="173"/>
      <c r="E417" s="173"/>
      <c r="F417" s="179">
        <v>86.882857142857134</v>
      </c>
      <c r="G417" s="179">
        <v>29.366357142857144</v>
      </c>
      <c r="H417" s="179">
        <v>16.339557142857142</v>
      </c>
      <c r="I417" s="179">
        <v>9.532</v>
      </c>
      <c r="J417" s="179">
        <v>8.0366999999999997</v>
      </c>
      <c r="K417" s="179">
        <v>8.2838142857142856</v>
      </c>
      <c r="L417" s="179">
        <v>6.0861571428571439</v>
      </c>
      <c r="M417" s="179">
        <v>5.2900857142857145</v>
      </c>
      <c r="N417" s="179">
        <v>4.3115714285714279</v>
      </c>
      <c r="O417" s="179">
        <v>4.7175428571428579</v>
      </c>
      <c r="P417" s="179">
        <v>5.7232499999999993</v>
      </c>
      <c r="Q417" s="179">
        <v>5.7886000000000006</v>
      </c>
      <c r="R417" s="179">
        <v>3.2648142857142859</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8" t="s">
        <v>407</v>
      </c>
      <c r="B418" s="173"/>
      <c r="C418" s="173"/>
      <c r="D418" s="173"/>
      <c r="E418" s="173"/>
      <c r="F418" s="179">
        <v>25.749700000000001</v>
      </c>
      <c r="G418" s="179">
        <v>19.7271</v>
      </c>
      <c r="H418" s="179">
        <v>8.7212999999999994</v>
      </c>
      <c r="I418" s="179">
        <v>7.8087999999999997</v>
      </c>
      <c r="J418" s="179">
        <v>7.6368</v>
      </c>
      <c r="K418" s="179">
        <v>9.282</v>
      </c>
      <c r="L418" s="179">
        <v>6.0636000000000001</v>
      </c>
      <c r="M418" s="179">
        <v>5.2942</v>
      </c>
      <c r="N418" s="179">
        <v>4.2011000000000003</v>
      </c>
      <c r="O418" s="179">
        <v>4.6516999999999999</v>
      </c>
      <c r="P418" s="179">
        <v>6.2963500000000003</v>
      </c>
      <c r="Q418" s="179">
        <v>6.4336000000000002</v>
      </c>
      <c r="R418" s="179">
        <v>3.2702</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75" t="s">
        <v>684</v>
      </c>
      <c r="B420" s="175"/>
      <c r="C420" s="175"/>
      <c r="D420" s="175"/>
      <c r="E420" s="175"/>
      <c r="F420" s="175"/>
      <c r="G420" s="175"/>
      <c r="H420" s="175"/>
      <c r="I420" s="175"/>
      <c r="J420" s="175"/>
      <c r="K420" s="175"/>
      <c r="L420" s="175"/>
      <c r="M420" s="175"/>
      <c r="N420" s="175"/>
      <c r="O420" s="175"/>
      <c r="P420" s="175"/>
      <c r="Q420" s="175"/>
      <c r="R420" s="175"/>
      <c r="S420" s="105"/>
      <c r="T420" s="105"/>
      <c r="U420" s="105"/>
      <c r="V420" s="105"/>
      <c r="W420" s="105"/>
      <c r="X420" s="105"/>
      <c r="Y420" s="105"/>
      <c r="Z420" s="105"/>
      <c r="AA420" s="105"/>
      <c r="AB420" s="105"/>
      <c r="AC420" s="105"/>
      <c r="AD420" s="105"/>
      <c r="AE420" s="105"/>
      <c r="AF420" s="105"/>
      <c r="AG420" s="105"/>
      <c r="AH420" s="105"/>
    </row>
    <row r="421" spans="1:34" x14ac:dyDescent="0.3">
      <c r="A421" s="173" t="s">
        <v>685</v>
      </c>
      <c r="B421" s="173" t="s">
        <v>686</v>
      </c>
      <c r="C421" s="173">
        <v>131896</v>
      </c>
      <c r="D421" s="176">
        <v>44958</v>
      </c>
      <c r="E421" s="177">
        <v>31.279299999999999</v>
      </c>
      <c r="F421" s="177">
        <v>35.157699999999998</v>
      </c>
      <c r="G421" s="177">
        <v>10.4003</v>
      </c>
      <c r="H421" s="177">
        <v>7.5457999999999998</v>
      </c>
      <c r="I421" s="177">
        <v>6.1909000000000001</v>
      </c>
      <c r="J421" s="177">
        <v>6.0513000000000003</v>
      </c>
      <c r="K421" s="177">
        <v>6.4265999999999996</v>
      </c>
      <c r="L421" s="177">
        <v>5.3255999999999997</v>
      </c>
      <c r="M421" s="177">
        <v>4.2698999999999998</v>
      </c>
      <c r="N421" s="177">
        <v>3.4323999999999999</v>
      </c>
      <c r="O421" s="177">
        <v>5.3791000000000002</v>
      </c>
      <c r="P421" s="177">
        <v>6.4329999999999998</v>
      </c>
      <c r="Q421" s="177">
        <v>7.3367000000000004</v>
      </c>
      <c r="R421" s="177">
        <v>4.2668999999999997</v>
      </c>
      <c r="S421" t="s">
        <v>1807</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3" t="s">
        <v>685</v>
      </c>
      <c r="B422" s="173" t="s">
        <v>2006</v>
      </c>
      <c r="C422" s="173">
        <v>131898</v>
      </c>
      <c r="D422" s="176">
        <v>44958</v>
      </c>
      <c r="E422" s="177">
        <v>32.7973</v>
      </c>
      <c r="F422" s="177">
        <v>35.536000000000001</v>
      </c>
      <c r="G422" s="177">
        <v>10.7441</v>
      </c>
      <c r="H422" s="177">
        <v>7.8975999999999997</v>
      </c>
      <c r="I422" s="177">
        <v>6.5427</v>
      </c>
      <c r="J422" s="177">
        <v>6.4381000000000004</v>
      </c>
      <c r="K422" s="177">
        <v>6.8455000000000004</v>
      </c>
      <c r="L422" s="177">
        <v>5.7653999999999996</v>
      </c>
      <c r="M422" s="177">
        <v>4.734</v>
      </c>
      <c r="N422" s="177">
        <v>3.9079999999999999</v>
      </c>
      <c r="O422" s="177">
        <v>5.8719000000000001</v>
      </c>
      <c r="P422" s="177">
        <v>6.9608999999999996</v>
      </c>
      <c r="Q422" s="177">
        <v>7.4993999999999996</v>
      </c>
      <c r="R422" s="177">
        <v>4.7108999999999996</v>
      </c>
      <c r="S422" t="s">
        <v>1807</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1611</v>
      </c>
      <c r="C423" s="173">
        <v>131864</v>
      </c>
      <c r="D423" s="176">
        <v>44958</v>
      </c>
      <c r="E423" s="177">
        <v>43.421799999999998</v>
      </c>
      <c r="F423" s="177">
        <v>-91.646000000000001</v>
      </c>
      <c r="G423" s="177">
        <v>18.793500000000002</v>
      </c>
      <c r="H423" s="177">
        <v>-28.745000000000001</v>
      </c>
      <c r="I423" s="177">
        <v>-36.8889</v>
      </c>
      <c r="J423" s="177">
        <v>-10.013400000000001</v>
      </c>
      <c r="K423" s="177">
        <v>-1.3049999999999999</v>
      </c>
      <c r="L423" s="177">
        <v>2.5767000000000002</v>
      </c>
      <c r="M423" s="177">
        <v>2.7985000000000002</v>
      </c>
      <c r="N423" s="177">
        <v>0.61539999999999995</v>
      </c>
      <c r="O423" s="177">
        <v>12.545299999999999</v>
      </c>
      <c r="P423" s="177">
        <v>8.9238</v>
      </c>
      <c r="Q423" s="177">
        <v>9.3241999999999994</v>
      </c>
      <c r="R423" s="177">
        <v>8.9853000000000005</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1612</v>
      </c>
      <c r="C424" s="173">
        <v>131865</v>
      </c>
      <c r="D424" s="176">
        <v>44958</v>
      </c>
      <c r="E424" s="177">
        <v>22.344100000000001</v>
      </c>
      <c r="F424" s="177">
        <v>-90.599400000000003</v>
      </c>
      <c r="G424" s="177">
        <v>19.918099999999999</v>
      </c>
      <c r="H424" s="177">
        <v>-27.6462</v>
      </c>
      <c r="I424" s="177">
        <v>-35.7898</v>
      </c>
      <c r="J424" s="177">
        <v>-8.0931999999999995</v>
      </c>
      <c r="K424" s="177">
        <v>9.06E-2</v>
      </c>
      <c r="L424" s="177">
        <v>3.8923999999999999</v>
      </c>
      <c r="M424" s="177">
        <v>4.048</v>
      </c>
      <c r="N424" s="177">
        <v>1.8028999999999999</v>
      </c>
      <c r="O424" s="177">
        <v>13.313499999999999</v>
      </c>
      <c r="P424" s="177">
        <v>9.5490999999999993</v>
      </c>
      <c r="Q424" s="177">
        <v>10.2653</v>
      </c>
      <c r="R424" s="177">
        <v>9.9208999999999996</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687</v>
      </c>
      <c r="C425" s="173">
        <v>132178</v>
      </c>
      <c r="D425" s="176">
        <v>44958</v>
      </c>
      <c r="E425" s="177">
        <v>25.0688</v>
      </c>
      <c r="F425" s="177">
        <v>36.727899999999998</v>
      </c>
      <c r="G425" s="177">
        <v>19.299099999999999</v>
      </c>
      <c r="H425" s="177">
        <v>-1.2892999999999999</v>
      </c>
      <c r="I425" s="177">
        <v>-10.513400000000001</v>
      </c>
      <c r="J425" s="177">
        <v>2.5428000000000002</v>
      </c>
      <c r="K425" s="177">
        <v>5.0486000000000004</v>
      </c>
      <c r="L425" s="177">
        <v>6.7046999999999999</v>
      </c>
      <c r="M425" s="177">
        <v>4.8789999999999996</v>
      </c>
      <c r="N425" s="177">
        <v>4.0911999999999997</v>
      </c>
      <c r="O425" s="177">
        <v>9.1915999999999993</v>
      </c>
      <c r="P425" s="177">
        <v>7.4111000000000002</v>
      </c>
      <c r="Q425" s="177">
        <v>8.1410999999999998</v>
      </c>
      <c r="R425" s="177">
        <v>7.2704000000000004</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688</v>
      </c>
      <c r="C426" s="173">
        <v>132183</v>
      </c>
      <c r="D426" s="176">
        <v>44958</v>
      </c>
      <c r="E426" s="177">
        <v>26.385999999999999</v>
      </c>
      <c r="F426" s="177">
        <v>36.971800000000002</v>
      </c>
      <c r="G426" s="177">
        <v>19.5291</v>
      </c>
      <c r="H426" s="177">
        <v>-1.0274000000000001</v>
      </c>
      <c r="I426" s="177">
        <v>-10.274900000000001</v>
      </c>
      <c r="J426" s="177">
        <v>2.8157000000000001</v>
      </c>
      <c r="K426" s="177">
        <v>5.3456999999999999</v>
      </c>
      <c r="L426" s="177">
        <v>7.0358000000000001</v>
      </c>
      <c r="M426" s="177">
        <v>5.3236999999999997</v>
      </c>
      <c r="N426" s="177">
        <v>4.5229999999999997</v>
      </c>
      <c r="O426" s="177">
        <v>9.7303999999999995</v>
      </c>
      <c r="P426" s="177">
        <v>7.9532999999999996</v>
      </c>
      <c r="Q426" s="177">
        <v>8.4219000000000008</v>
      </c>
      <c r="R426" s="177">
        <v>7.7870999999999997</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689</v>
      </c>
      <c r="C427" s="173">
        <v>132174</v>
      </c>
      <c r="D427" s="176">
        <v>44958</v>
      </c>
      <c r="E427" s="177">
        <v>28.932200000000002</v>
      </c>
      <c r="F427" s="177">
        <v>0.3785</v>
      </c>
      <c r="G427" s="177">
        <v>30.658200000000001</v>
      </c>
      <c r="H427" s="177">
        <v>-10.880800000000001</v>
      </c>
      <c r="I427" s="177">
        <v>-27.876799999999999</v>
      </c>
      <c r="J427" s="177">
        <v>-7.4349999999999996</v>
      </c>
      <c r="K427" s="177">
        <v>-0.36849999999999999</v>
      </c>
      <c r="L427" s="177">
        <v>5.4983000000000004</v>
      </c>
      <c r="M427" s="177">
        <v>4.2289000000000003</v>
      </c>
      <c r="N427" s="177">
        <v>2.6015000000000001</v>
      </c>
      <c r="O427" s="177">
        <v>11.119199999999999</v>
      </c>
      <c r="P427" s="177">
        <v>8.2582000000000004</v>
      </c>
      <c r="Q427" s="177">
        <v>9.4690999999999992</v>
      </c>
      <c r="R427" s="177">
        <v>8.8118999999999996</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690</v>
      </c>
      <c r="C428" s="173">
        <v>132185</v>
      </c>
      <c r="D428" s="176">
        <v>44958</v>
      </c>
      <c r="E428" s="177">
        <v>30.5307</v>
      </c>
      <c r="F428" s="177">
        <v>0.5978</v>
      </c>
      <c r="G428" s="177">
        <v>31.023499999999999</v>
      </c>
      <c r="H428" s="177">
        <v>-10.4824</v>
      </c>
      <c r="I428" s="177">
        <v>-27.494199999999999</v>
      </c>
      <c r="J428" s="177">
        <v>-7.0016999999999996</v>
      </c>
      <c r="K428" s="177">
        <v>0.1183</v>
      </c>
      <c r="L428" s="177">
        <v>5.9969999999999999</v>
      </c>
      <c r="M428" s="177">
        <v>4.8221999999999996</v>
      </c>
      <c r="N428" s="177">
        <v>3.1840000000000002</v>
      </c>
      <c r="O428" s="177">
        <v>11.8065</v>
      </c>
      <c r="P428" s="177">
        <v>8.8917999999999999</v>
      </c>
      <c r="Q428" s="177">
        <v>10.0076</v>
      </c>
      <c r="R428" s="177">
        <v>9.5137999999999998</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691</v>
      </c>
      <c r="C429" s="173">
        <v>147889</v>
      </c>
      <c r="D429" s="176">
        <v>44958</v>
      </c>
      <c r="E429" s="177">
        <v>12.057700000000001</v>
      </c>
      <c r="F429" s="177">
        <v>80.699200000000005</v>
      </c>
      <c r="G429" s="177">
        <v>19.1816</v>
      </c>
      <c r="H429" s="177">
        <v>9.9217999999999993</v>
      </c>
      <c r="I429" s="177">
        <v>7.6768000000000001</v>
      </c>
      <c r="J429" s="177">
        <v>8.0479000000000003</v>
      </c>
      <c r="K429" s="177">
        <v>8.2628000000000004</v>
      </c>
      <c r="L429" s="177">
        <v>6.0857000000000001</v>
      </c>
      <c r="M429" s="177">
        <v>5.3136000000000001</v>
      </c>
      <c r="N429" s="177">
        <v>4.8943000000000003</v>
      </c>
      <c r="O429" s="177">
        <v>6.4036</v>
      </c>
      <c r="P429" s="177"/>
      <c r="Q429" s="177">
        <v>6.4057000000000004</v>
      </c>
      <c r="R429" s="177">
        <v>4.9587000000000003</v>
      </c>
      <c r="S429" t="s">
        <v>1807</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692</v>
      </c>
      <c r="C430" s="173">
        <v>147890</v>
      </c>
      <c r="D430" s="176">
        <v>44958</v>
      </c>
      <c r="E430" s="177">
        <v>11.9358</v>
      </c>
      <c r="F430" s="177">
        <v>80.603700000000003</v>
      </c>
      <c r="G430" s="177">
        <v>18.8247</v>
      </c>
      <c r="H430" s="177">
        <v>9.5847999999999995</v>
      </c>
      <c r="I430" s="177">
        <v>7.3380000000000001</v>
      </c>
      <c r="J430" s="177">
        <v>7.6889000000000003</v>
      </c>
      <c r="K430" s="177">
        <v>7.9058999999999999</v>
      </c>
      <c r="L430" s="177">
        <v>5.7001999999999997</v>
      </c>
      <c r="M430" s="177">
        <v>4.9150999999999998</v>
      </c>
      <c r="N430" s="177">
        <v>4.4882999999999997</v>
      </c>
      <c r="O430" s="177">
        <v>6.0458999999999996</v>
      </c>
      <c r="P430" s="177"/>
      <c r="Q430" s="177">
        <v>6.0476000000000001</v>
      </c>
      <c r="R430" s="177">
        <v>4.5712000000000002</v>
      </c>
      <c r="S430" t="s">
        <v>1807</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693</v>
      </c>
      <c r="C431" s="173">
        <v>147851</v>
      </c>
      <c r="D431" s="176">
        <v>44958</v>
      </c>
      <c r="E431" s="177">
        <v>12.101900000000001</v>
      </c>
      <c r="F431" s="177">
        <v>58.605400000000003</v>
      </c>
      <c r="G431" s="177">
        <v>12.0237</v>
      </c>
      <c r="H431" s="177">
        <v>5.5640999999999998</v>
      </c>
      <c r="I431" s="177">
        <v>1.6167</v>
      </c>
      <c r="J431" s="177">
        <v>2.2162000000000002</v>
      </c>
      <c r="K431" s="177">
        <v>6.0644</v>
      </c>
      <c r="L431" s="177">
        <v>5.4397000000000002</v>
      </c>
      <c r="M431" s="177">
        <v>4.5495000000000001</v>
      </c>
      <c r="N431" s="177">
        <v>4.5312999999999999</v>
      </c>
      <c r="O431" s="177">
        <v>6.3453999999999997</v>
      </c>
      <c r="P431" s="177"/>
      <c r="Q431" s="177">
        <v>6.3619000000000003</v>
      </c>
      <c r="R431" s="177">
        <v>4.6647999999999996</v>
      </c>
      <c r="S431" t="s">
        <v>1808</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694</v>
      </c>
      <c r="C432" s="173">
        <v>147850</v>
      </c>
      <c r="D432" s="176">
        <v>44958</v>
      </c>
      <c r="E432" s="177">
        <v>12.101900000000001</v>
      </c>
      <c r="F432" s="177">
        <v>58.605400000000003</v>
      </c>
      <c r="G432" s="177">
        <v>12.0237</v>
      </c>
      <c r="H432" s="177">
        <v>5.5640999999999998</v>
      </c>
      <c r="I432" s="177">
        <v>1.6167</v>
      </c>
      <c r="J432" s="177">
        <v>2.2162000000000002</v>
      </c>
      <c r="K432" s="177">
        <v>6.0644</v>
      </c>
      <c r="L432" s="177">
        <v>5.4397000000000002</v>
      </c>
      <c r="M432" s="177">
        <v>4.5495000000000001</v>
      </c>
      <c r="N432" s="177">
        <v>4.5312999999999999</v>
      </c>
      <c r="O432" s="177">
        <v>6.3453999999999997</v>
      </c>
      <c r="P432" s="177"/>
      <c r="Q432" s="177">
        <v>6.3619000000000003</v>
      </c>
      <c r="R432" s="177">
        <v>4.6647999999999996</v>
      </c>
      <c r="S432" t="s">
        <v>1808</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695</v>
      </c>
      <c r="C433" s="173">
        <v>147857</v>
      </c>
      <c r="D433" s="176">
        <v>44958</v>
      </c>
      <c r="E433" s="177">
        <v>12.3353</v>
      </c>
      <c r="F433" s="177">
        <v>93.744200000000006</v>
      </c>
      <c r="G433" s="177">
        <v>18.689299999999999</v>
      </c>
      <c r="H433" s="177">
        <v>17.4741</v>
      </c>
      <c r="I433" s="177">
        <v>4.7854000000000001</v>
      </c>
      <c r="J433" s="177">
        <v>1.2567999999999999</v>
      </c>
      <c r="K433" s="177">
        <v>7.8922999999999996</v>
      </c>
      <c r="L433" s="177">
        <v>6.5143000000000004</v>
      </c>
      <c r="M433" s="177">
        <v>5.0376000000000003</v>
      </c>
      <c r="N433" s="177">
        <v>4.6313000000000004</v>
      </c>
      <c r="O433" s="177">
        <v>7.2046999999999999</v>
      </c>
      <c r="P433" s="177"/>
      <c r="Q433" s="177">
        <v>7.0208000000000004</v>
      </c>
      <c r="R433" s="177">
        <v>4.7935999999999996</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696</v>
      </c>
      <c r="C434" s="173">
        <v>147854</v>
      </c>
      <c r="D434" s="176">
        <v>44958</v>
      </c>
      <c r="E434" s="177">
        <v>12.3353</v>
      </c>
      <c r="F434" s="177">
        <v>93.744200000000006</v>
      </c>
      <c r="G434" s="177">
        <v>18.689299999999999</v>
      </c>
      <c r="H434" s="177">
        <v>17.4741</v>
      </c>
      <c r="I434" s="177">
        <v>4.7854000000000001</v>
      </c>
      <c r="J434" s="177">
        <v>1.2567999999999999</v>
      </c>
      <c r="K434" s="177">
        <v>7.8922999999999996</v>
      </c>
      <c r="L434" s="177">
        <v>6.5143000000000004</v>
      </c>
      <c r="M434" s="177">
        <v>5.0376000000000003</v>
      </c>
      <c r="N434" s="177">
        <v>4.6313000000000004</v>
      </c>
      <c r="O434" s="177">
        <v>7.2046999999999999</v>
      </c>
      <c r="P434" s="177"/>
      <c r="Q434" s="177">
        <v>7.0208000000000004</v>
      </c>
      <c r="R434" s="177">
        <v>4.7935999999999996</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697</v>
      </c>
      <c r="C435" s="173">
        <v>101656</v>
      </c>
      <c r="D435" s="176">
        <v>44958</v>
      </c>
      <c r="E435" s="177">
        <v>114.2745</v>
      </c>
      <c r="F435" s="177">
        <v>-80.281499999999994</v>
      </c>
      <c r="G435" s="177">
        <v>15.1136</v>
      </c>
      <c r="H435" s="177">
        <v>-32.007599999999996</v>
      </c>
      <c r="I435" s="177">
        <v>-41.7226</v>
      </c>
      <c r="J435" s="177">
        <v>-17.237400000000001</v>
      </c>
      <c r="K435" s="177">
        <v>-6.5103999999999997</v>
      </c>
      <c r="L435" s="177">
        <v>6.9288999999999996</v>
      </c>
      <c r="M435" s="177">
        <v>6.4973000000000001</v>
      </c>
      <c r="N435" s="177">
        <v>4.0631000000000004</v>
      </c>
      <c r="O435" s="177">
        <v>10.351900000000001</v>
      </c>
      <c r="P435" s="177">
        <v>7.7617000000000003</v>
      </c>
      <c r="Q435" s="177">
        <v>13.4764</v>
      </c>
      <c r="R435" s="177">
        <v>17.692599999999999</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698</v>
      </c>
      <c r="C436" s="173">
        <v>118543</v>
      </c>
      <c r="D436" s="176">
        <v>44958</v>
      </c>
      <c r="E436" s="177">
        <v>126.31059999999999</v>
      </c>
      <c r="F436" s="177">
        <v>-79.322900000000004</v>
      </c>
      <c r="G436" s="177">
        <v>16.079000000000001</v>
      </c>
      <c r="H436" s="177">
        <v>-31.047599999999999</v>
      </c>
      <c r="I436" s="177">
        <v>-40.747999999999998</v>
      </c>
      <c r="J436" s="177">
        <v>-16.244900000000001</v>
      </c>
      <c r="K436" s="177">
        <v>-5.5404</v>
      </c>
      <c r="L436" s="177">
        <v>7.9409000000000001</v>
      </c>
      <c r="M436" s="177">
        <v>7.5220000000000002</v>
      </c>
      <c r="N436" s="177">
        <v>5.077</v>
      </c>
      <c r="O436" s="177">
        <v>11.4498</v>
      </c>
      <c r="P436" s="177">
        <v>8.8760999999999992</v>
      </c>
      <c r="Q436" s="177">
        <v>10.52</v>
      </c>
      <c r="R436" s="177">
        <v>18.8628</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699</v>
      </c>
      <c r="C437" s="173">
        <v>102112</v>
      </c>
      <c r="D437" s="176"/>
      <c r="E437" s="177"/>
      <c r="F437" s="177"/>
      <c r="G437" s="177"/>
      <c r="H437" s="177"/>
      <c r="I437" s="177"/>
      <c r="J437" s="177"/>
      <c r="K437" s="177"/>
      <c r="L437" s="177"/>
      <c r="M437" s="177"/>
      <c r="N437" s="177"/>
      <c r="O437" s="177"/>
      <c r="P437" s="177"/>
      <c r="Q437" s="177"/>
      <c r="R437" s="177"/>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700</v>
      </c>
      <c r="C438" s="173">
        <v>118516</v>
      </c>
      <c r="D438" s="176"/>
      <c r="E438" s="177"/>
      <c r="F438" s="177"/>
      <c r="G438" s="177"/>
      <c r="H438" s="177"/>
      <c r="I438" s="177"/>
      <c r="J438" s="177"/>
      <c r="K438" s="177"/>
      <c r="L438" s="177"/>
      <c r="M438" s="177"/>
      <c r="N438" s="177"/>
      <c r="O438" s="177"/>
      <c r="P438" s="177"/>
      <c r="Q438" s="177"/>
      <c r="R438" s="177"/>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701</v>
      </c>
      <c r="C439" s="173">
        <v>102114</v>
      </c>
      <c r="D439" s="176"/>
      <c r="E439" s="177"/>
      <c r="F439" s="177"/>
      <c r="G439" s="177"/>
      <c r="H439" s="177"/>
      <c r="I439" s="177"/>
      <c r="J439" s="177"/>
      <c r="K439" s="177"/>
      <c r="L439" s="177"/>
      <c r="M439" s="177"/>
      <c r="N439" s="177"/>
      <c r="O439" s="177"/>
      <c r="P439" s="177"/>
      <c r="Q439" s="177"/>
      <c r="R439" s="177"/>
      <c r="S439" t="s">
        <v>1807</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702</v>
      </c>
      <c r="C440" s="173">
        <v>118518</v>
      </c>
      <c r="D440" s="176"/>
      <c r="E440" s="177"/>
      <c r="F440" s="177"/>
      <c r="G440" s="177"/>
      <c r="H440" s="177"/>
      <c r="I440" s="177"/>
      <c r="J440" s="177"/>
      <c r="K440" s="177"/>
      <c r="L440" s="177"/>
      <c r="M440" s="177"/>
      <c r="N440" s="177"/>
      <c r="O440" s="177"/>
      <c r="P440" s="177"/>
      <c r="Q440" s="177"/>
      <c r="R440" s="177"/>
      <c r="S440" t="s">
        <v>1807</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703</v>
      </c>
      <c r="C441" s="173">
        <v>102547</v>
      </c>
      <c r="D441" s="176"/>
      <c r="E441" s="177"/>
      <c r="F441" s="177"/>
      <c r="G441" s="177"/>
      <c r="H441" s="177"/>
      <c r="I441" s="177"/>
      <c r="J441" s="177"/>
      <c r="K441" s="177"/>
      <c r="L441" s="177"/>
      <c r="M441" s="177"/>
      <c r="N441" s="177"/>
      <c r="O441" s="177"/>
      <c r="P441" s="177"/>
      <c r="Q441" s="177"/>
      <c r="R441" s="177"/>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704</v>
      </c>
      <c r="C442" s="173">
        <v>118519</v>
      </c>
      <c r="D442" s="176"/>
      <c r="E442" s="177"/>
      <c r="F442" s="177"/>
      <c r="G442" s="177"/>
      <c r="H442" s="177"/>
      <c r="I442" s="177"/>
      <c r="J442" s="177"/>
      <c r="K442" s="177"/>
      <c r="L442" s="177"/>
      <c r="M442" s="177"/>
      <c r="N442" s="177"/>
      <c r="O442" s="177"/>
      <c r="P442" s="177"/>
      <c r="Q442" s="177"/>
      <c r="R442" s="177"/>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2061</v>
      </c>
      <c r="C443" s="173">
        <v>132987</v>
      </c>
      <c r="D443" s="176">
        <v>44958</v>
      </c>
      <c r="E443" s="177">
        <v>14.871600000000001</v>
      </c>
      <c r="F443" s="177">
        <v>134.5009</v>
      </c>
      <c r="G443" s="177">
        <v>30.264299999999999</v>
      </c>
      <c r="H443" s="177">
        <v>0.24540000000000001</v>
      </c>
      <c r="I443" s="177">
        <v>-8.9625000000000004</v>
      </c>
      <c r="J443" s="177">
        <v>10.9056</v>
      </c>
      <c r="K443" s="177">
        <v>12.6492</v>
      </c>
      <c r="L443" s="177">
        <v>6.7887000000000004</v>
      </c>
      <c r="M443" s="177">
        <v>4.141</v>
      </c>
      <c r="N443" s="177">
        <v>4.7679</v>
      </c>
      <c r="O443" s="177">
        <v>4.3880999999999997</v>
      </c>
      <c r="P443" s="177">
        <v>3.8582999999999998</v>
      </c>
      <c r="Q443" s="177">
        <v>4.9691000000000001</v>
      </c>
      <c r="R443" s="177">
        <v>13.3467</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2062</v>
      </c>
      <c r="C444" s="173">
        <v>132989</v>
      </c>
      <c r="D444" s="176">
        <v>44958</v>
      </c>
      <c r="E444" s="177">
        <v>16.387799999999999</v>
      </c>
      <c r="F444" s="177">
        <v>135.47329999999999</v>
      </c>
      <c r="G444" s="177">
        <v>31.2256</v>
      </c>
      <c r="H444" s="177">
        <v>1.1775</v>
      </c>
      <c r="I444" s="177">
        <v>-8.0093999999999994</v>
      </c>
      <c r="J444" s="177">
        <v>11.883599999999999</v>
      </c>
      <c r="K444" s="177">
        <v>13.624700000000001</v>
      </c>
      <c r="L444" s="177">
        <v>7.7607999999999997</v>
      </c>
      <c r="M444" s="177">
        <v>5.1097999999999999</v>
      </c>
      <c r="N444" s="177">
        <v>5.7775999999999996</v>
      </c>
      <c r="O444" s="177">
        <v>5.2967000000000004</v>
      </c>
      <c r="P444" s="177">
        <v>4.7464000000000004</v>
      </c>
      <c r="Q444" s="177">
        <v>6.2218</v>
      </c>
      <c r="R444" s="177">
        <v>14.4482</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130543</v>
      </c>
      <c r="D445" s="176">
        <v>44958</v>
      </c>
      <c r="E445" s="177">
        <v>30.677600000000002</v>
      </c>
      <c r="F445" s="177">
        <v>-61.883099999999999</v>
      </c>
      <c r="G445" s="177">
        <v>44.4099</v>
      </c>
      <c r="H445" s="177">
        <v>-6.6882000000000001</v>
      </c>
      <c r="I445" s="177">
        <v>-17.2392</v>
      </c>
      <c r="J445" s="177">
        <v>-3.6295000000000002</v>
      </c>
      <c r="K445" s="177">
        <v>5.3901000000000003</v>
      </c>
      <c r="L445" s="177">
        <v>11.6448</v>
      </c>
      <c r="M445" s="177">
        <v>9.6905000000000001</v>
      </c>
      <c r="N445" s="177">
        <v>7.1913</v>
      </c>
      <c r="O445" s="177">
        <v>14.8096</v>
      </c>
      <c r="P445" s="177">
        <v>9.7446999999999999</v>
      </c>
      <c r="Q445" s="177">
        <v>10.8187</v>
      </c>
      <c r="R445" s="177">
        <v>14.2294</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130533</v>
      </c>
      <c r="D446" s="176">
        <v>44958</v>
      </c>
      <c r="E446" s="177">
        <v>28.313400000000001</v>
      </c>
      <c r="F446" s="177">
        <v>-62.673400000000001</v>
      </c>
      <c r="G446" s="177">
        <v>43.599800000000002</v>
      </c>
      <c r="H446" s="177">
        <v>-7.4847000000000001</v>
      </c>
      <c r="I446" s="177">
        <v>-18.023800000000001</v>
      </c>
      <c r="J446" s="177">
        <v>-4.4084000000000003</v>
      </c>
      <c r="K446" s="177">
        <v>4.5983000000000001</v>
      </c>
      <c r="L446" s="177">
        <v>10.8203</v>
      </c>
      <c r="M446" s="177">
        <v>8.8538999999999994</v>
      </c>
      <c r="N446" s="177">
        <v>6.3394000000000004</v>
      </c>
      <c r="O446" s="177">
        <v>13.9453</v>
      </c>
      <c r="P446" s="177">
        <v>8.8855000000000004</v>
      </c>
      <c r="Q446" s="177">
        <v>9.9285999999999994</v>
      </c>
      <c r="R446" s="177">
        <v>13.376799999999999</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129195</v>
      </c>
      <c r="D447" s="176">
        <v>44958</v>
      </c>
      <c r="E447" s="177">
        <v>17.792300000000001</v>
      </c>
      <c r="F447" s="177">
        <v>64.117699999999999</v>
      </c>
      <c r="G447" s="177">
        <v>17.025600000000001</v>
      </c>
      <c r="H447" s="177">
        <v>1.1725000000000001</v>
      </c>
      <c r="I447" s="177">
        <v>-3.0735000000000001</v>
      </c>
      <c r="J447" s="177">
        <v>2.0489999999999999</v>
      </c>
      <c r="K447" s="177">
        <v>4.1548999999999996</v>
      </c>
      <c r="L447" s="177">
        <v>3.8843000000000001</v>
      </c>
      <c r="M447" s="177">
        <v>3.4045000000000001</v>
      </c>
      <c r="N447" s="177">
        <v>2.1560000000000001</v>
      </c>
      <c r="O447" s="177">
        <v>4.9509999999999996</v>
      </c>
      <c r="P447" s="177">
        <v>5.1765999999999996</v>
      </c>
      <c r="Q447" s="177">
        <v>6.7949999999999999</v>
      </c>
      <c r="R447" s="177">
        <v>3.3014999999999999</v>
      </c>
      <c r="S447" t="s">
        <v>1807</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129197</v>
      </c>
      <c r="D448" s="176">
        <v>44958</v>
      </c>
      <c r="E448" s="177">
        <v>18.533200000000001</v>
      </c>
      <c r="F448" s="177">
        <v>64.909800000000004</v>
      </c>
      <c r="G448" s="177">
        <v>17.7681</v>
      </c>
      <c r="H448" s="177">
        <v>1.9419999999999999</v>
      </c>
      <c r="I448" s="177">
        <v>-2.3331</v>
      </c>
      <c r="J448" s="177">
        <v>2.8001</v>
      </c>
      <c r="K448" s="177">
        <v>4.9173999999999998</v>
      </c>
      <c r="L448" s="177">
        <v>4.6612999999999998</v>
      </c>
      <c r="M448" s="177">
        <v>4.1835000000000004</v>
      </c>
      <c r="N448" s="177">
        <v>2.9308000000000001</v>
      </c>
      <c r="O448" s="177">
        <v>5.7445000000000004</v>
      </c>
      <c r="P448" s="177">
        <v>5.8387000000000002</v>
      </c>
      <c r="Q448" s="177">
        <v>7.2933000000000003</v>
      </c>
      <c r="R448" s="177">
        <v>4.0814000000000004</v>
      </c>
      <c r="S448" t="s">
        <v>1807</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102137</v>
      </c>
      <c r="D449" s="176">
        <v>44958</v>
      </c>
      <c r="E449" s="177">
        <v>84.428899999999999</v>
      </c>
      <c r="F449" s="177">
        <v>20.546600000000002</v>
      </c>
      <c r="G449" s="177">
        <v>13.695499999999999</v>
      </c>
      <c r="H449" s="177">
        <v>-4.3689</v>
      </c>
      <c r="I449" s="177">
        <v>-7.3747999999999996</v>
      </c>
      <c r="J449" s="177">
        <v>3.2519</v>
      </c>
      <c r="K449" s="177">
        <v>7.4222000000000001</v>
      </c>
      <c r="L449" s="177">
        <v>9.5616000000000003</v>
      </c>
      <c r="M449" s="177">
        <v>8.1615000000000002</v>
      </c>
      <c r="N449" s="177">
        <v>7.7584999999999997</v>
      </c>
      <c r="O449" s="177">
        <v>12.7056</v>
      </c>
      <c r="P449" s="177">
        <v>11.0235</v>
      </c>
      <c r="Q449" s="177">
        <v>11.7927</v>
      </c>
      <c r="R449" s="177">
        <v>11.568199999999999</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120679</v>
      </c>
      <c r="D450" s="176">
        <v>44958</v>
      </c>
      <c r="E450" s="177">
        <v>90.900300000000001</v>
      </c>
      <c r="F450" s="177">
        <v>21.696000000000002</v>
      </c>
      <c r="G450" s="177">
        <v>14.8711</v>
      </c>
      <c r="H450" s="177">
        <v>-3.1930999999999998</v>
      </c>
      <c r="I450" s="177">
        <v>-6.1947999999999999</v>
      </c>
      <c r="J450" s="177">
        <v>4.4394999999999998</v>
      </c>
      <c r="K450" s="177">
        <v>8.6697000000000006</v>
      </c>
      <c r="L450" s="177">
        <v>10.873699999999999</v>
      </c>
      <c r="M450" s="177">
        <v>9.5045000000000002</v>
      </c>
      <c r="N450" s="177">
        <v>9.0571999999999999</v>
      </c>
      <c r="O450" s="177">
        <v>14.0968</v>
      </c>
      <c r="P450" s="177">
        <v>12.175700000000001</v>
      </c>
      <c r="Q450" s="177">
        <v>11.9217</v>
      </c>
      <c r="R450" s="177">
        <v>12.9361</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102141</v>
      </c>
      <c r="D451" s="176">
        <v>44958</v>
      </c>
      <c r="E451" s="177">
        <v>37.132899999999999</v>
      </c>
      <c r="F451" s="177">
        <v>62.228700000000003</v>
      </c>
      <c r="G451" s="177">
        <v>12.4457</v>
      </c>
      <c r="H451" s="177">
        <v>8.3404000000000007</v>
      </c>
      <c r="I451" s="177">
        <v>4.8677000000000001</v>
      </c>
      <c r="J451" s="177">
        <v>5.2192999999999996</v>
      </c>
      <c r="K451" s="177">
        <v>5.7622999999999998</v>
      </c>
      <c r="L451" s="177">
        <v>6.7821999999999996</v>
      </c>
      <c r="M451" s="177">
        <v>5.6726999999999999</v>
      </c>
      <c r="N451" s="177">
        <v>5.1616999999999997</v>
      </c>
      <c r="O451" s="177">
        <v>5.8207000000000004</v>
      </c>
      <c r="P451" s="177">
        <v>6.5467000000000004</v>
      </c>
      <c r="Q451" s="177">
        <v>7.0959000000000003</v>
      </c>
      <c r="R451" s="177">
        <v>4.2908999999999997</v>
      </c>
      <c r="S451" t="s">
        <v>1807</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120702</v>
      </c>
      <c r="D452" s="176">
        <v>44958</v>
      </c>
      <c r="E452" s="177">
        <v>38.471899999999998</v>
      </c>
      <c r="F452" s="177">
        <v>62.534300000000002</v>
      </c>
      <c r="G452" s="177">
        <v>12.773400000000001</v>
      </c>
      <c r="H452" s="177">
        <v>8.6615000000000002</v>
      </c>
      <c r="I452" s="177">
        <v>5.2012999999999998</v>
      </c>
      <c r="J452" s="177">
        <v>5.5506000000000002</v>
      </c>
      <c r="K452" s="177">
        <v>6.0972</v>
      </c>
      <c r="L452" s="177">
        <v>7.1238000000000001</v>
      </c>
      <c r="M452" s="177">
        <v>6.0175999999999998</v>
      </c>
      <c r="N452" s="177">
        <v>5.5091000000000001</v>
      </c>
      <c r="O452" s="177">
        <v>6.1174999999999997</v>
      </c>
      <c r="P452" s="177">
        <v>7.0061</v>
      </c>
      <c r="Q452" s="177">
        <v>8.2037999999999993</v>
      </c>
      <c r="R452" s="177">
        <v>4.6111000000000004</v>
      </c>
      <c r="S452" t="s">
        <v>1807</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102139</v>
      </c>
      <c r="D453" s="176">
        <v>44958</v>
      </c>
      <c r="E453" s="177">
        <v>47.008800000000001</v>
      </c>
      <c r="F453" s="177">
        <v>35.985100000000003</v>
      </c>
      <c r="G453" s="177">
        <v>15.562099999999999</v>
      </c>
      <c r="H453" s="177">
        <v>1.9085000000000001</v>
      </c>
      <c r="I453" s="177">
        <v>-2.6040999999999999</v>
      </c>
      <c r="J453" s="177">
        <v>2.8235999999999999</v>
      </c>
      <c r="K453" s="177">
        <v>5.6833999999999998</v>
      </c>
      <c r="L453" s="177">
        <v>9.7347999999999999</v>
      </c>
      <c r="M453" s="177">
        <v>6.9729999999999999</v>
      </c>
      <c r="N453" s="177">
        <v>6.8348000000000004</v>
      </c>
      <c r="O453" s="177">
        <v>8.7506000000000004</v>
      </c>
      <c r="P453" s="177">
        <v>8.2728999999999999</v>
      </c>
      <c r="Q453" s="177">
        <v>8.4238</v>
      </c>
      <c r="R453" s="177">
        <v>8.6143000000000001</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120313</v>
      </c>
      <c r="D454" s="176">
        <v>44958</v>
      </c>
      <c r="E454" s="177">
        <v>49.822899999999997</v>
      </c>
      <c r="F454" s="177">
        <v>37.0336</v>
      </c>
      <c r="G454" s="177">
        <v>16.579599999999999</v>
      </c>
      <c r="H454" s="177">
        <v>2.9424999999999999</v>
      </c>
      <c r="I454" s="177">
        <v>-1.5637000000000001</v>
      </c>
      <c r="J454" s="177">
        <v>3.8807999999999998</v>
      </c>
      <c r="K454" s="177">
        <v>6.8019999999999996</v>
      </c>
      <c r="L454" s="177">
        <v>10.924099999999999</v>
      </c>
      <c r="M454" s="177">
        <v>8.1537000000000006</v>
      </c>
      <c r="N454" s="177">
        <v>7.8594999999999997</v>
      </c>
      <c r="O454" s="177">
        <v>9.5471000000000004</v>
      </c>
      <c r="P454" s="177">
        <v>8.9568999999999992</v>
      </c>
      <c r="Q454" s="177">
        <v>9.0715000000000003</v>
      </c>
      <c r="R454" s="177">
        <v>9.4708000000000006</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118410</v>
      </c>
      <c r="D455" s="176">
        <v>44958</v>
      </c>
      <c r="E455" s="177">
        <v>38.220399999999998</v>
      </c>
      <c r="F455" s="177">
        <v>48.386400000000002</v>
      </c>
      <c r="G455" s="177">
        <v>12.551</v>
      </c>
      <c r="H455" s="177">
        <v>7.6921999999999997</v>
      </c>
      <c r="I455" s="177">
        <v>6.5101000000000004</v>
      </c>
      <c r="J455" s="177">
        <v>7.3087999999999997</v>
      </c>
      <c r="K455" s="177">
        <v>7.5483000000000002</v>
      </c>
      <c r="L455" s="177">
        <v>5.5284000000000004</v>
      </c>
      <c r="M455" s="177">
        <v>4.3882000000000003</v>
      </c>
      <c r="N455" s="177">
        <v>4.0776000000000003</v>
      </c>
      <c r="O455" s="177">
        <v>5.8949999999999996</v>
      </c>
      <c r="P455" s="177">
        <v>7.2215999999999996</v>
      </c>
      <c r="Q455" s="177">
        <v>7.9241000000000001</v>
      </c>
      <c r="R455" s="177">
        <v>4.1561000000000003</v>
      </c>
      <c r="S455" t="s">
        <v>1808</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108545</v>
      </c>
      <c r="D456" s="176">
        <v>44958</v>
      </c>
      <c r="E456" s="177">
        <v>36.6813</v>
      </c>
      <c r="F456" s="177">
        <v>48.024900000000002</v>
      </c>
      <c r="G456" s="177">
        <v>12.1999</v>
      </c>
      <c r="H456" s="177">
        <v>7.3452999999999999</v>
      </c>
      <c r="I456" s="177">
        <v>6.1626000000000003</v>
      </c>
      <c r="J456" s="177">
        <v>6.9637000000000002</v>
      </c>
      <c r="K456" s="177">
        <v>7.1929999999999996</v>
      </c>
      <c r="L456" s="177">
        <v>5.1681999999999997</v>
      </c>
      <c r="M456" s="177">
        <v>4.0259</v>
      </c>
      <c r="N456" s="177">
        <v>3.7170999999999998</v>
      </c>
      <c r="O456" s="177">
        <v>5.5148000000000001</v>
      </c>
      <c r="P456" s="177">
        <v>6.8221999999999996</v>
      </c>
      <c r="Q456" s="177">
        <v>7.3201000000000001</v>
      </c>
      <c r="R456" s="177">
        <v>3.7953000000000001</v>
      </c>
      <c r="S456" t="s">
        <v>1808</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118486</v>
      </c>
      <c r="D457" s="176">
        <v>44958</v>
      </c>
      <c r="E457" s="177">
        <v>27.843800000000002</v>
      </c>
      <c r="F457" s="177">
        <v>3.5396999999999998</v>
      </c>
      <c r="G457" s="177">
        <v>10.6599</v>
      </c>
      <c r="H457" s="177">
        <v>-14.8828</v>
      </c>
      <c r="I457" s="177">
        <v>-15.617800000000001</v>
      </c>
      <c r="J457" s="177">
        <v>-4.0015000000000001</v>
      </c>
      <c r="K457" s="177">
        <v>-0.58760000000000001</v>
      </c>
      <c r="L457" s="177">
        <v>2.5924999999999998</v>
      </c>
      <c r="M457" s="177">
        <v>3.5836999999999999</v>
      </c>
      <c r="N457" s="177">
        <v>1.4823</v>
      </c>
      <c r="O457" s="177">
        <v>6.1116000000000001</v>
      </c>
      <c r="P457" s="177">
        <v>6.3254999999999999</v>
      </c>
      <c r="Q457" s="177">
        <v>8.2738999999999994</v>
      </c>
      <c r="R457" s="177">
        <v>5.0494000000000003</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112327</v>
      </c>
      <c r="D458" s="176">
        <v>44958</v>
      </c>
      <c r="E458" s="177">
        <v>26.3291</v>
      </c>
      <c r="F458" s="177">
        <v>3.0501</v>
      </c>
      <c r="G458" s="177">
        <v>10.050599999999999</v>
      </c>
      <c r="H458" s="177">
        <v>-15.460800000000001</v>
      </c>
      <c r="I458" s="177">
        <v>-16.197700000000001</v>
      </c>
      <c r="J458" s="177">
        <v>-4.5892999999999997</v>
      </c>
      <c r="K458" s="177">
        <v>-1.2062999999999999</v>
      </c>
      <c r="L458" s="177">
        <v>1.9431</v>
      </c>
      <c r="M458" s="177">
        <v>2.911</v>
      </c>
      <c r="N458" s="177">
        <v>0.81830000000000003</v>
      </c>
      <c r="O458" s="177">
        <v>5.4184999999999999</v>
      </c>
      <c r="P458" s="177">
        <v>5.5781000000000001</v>
      </c>
      <c r="Q458" s="177">
        <v>7.7430000000000003</v>
      </c>
      <c r="R458" s="177">
        <v>4.3684000000000003</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118489</v>
      </c>
      <c r="D459" s="176">
        <v>44958</v>
      </c>
      <c r="E459" s="177">
        <v>30.6525</v>
      </c>
      <c r="F459" s="177">
        <v>-35.806899999999999</v>
      </c>
      <c r="G459" s="177">
        <v>21.017800000000001</v>
      </c>
      <c r="H459" s="177">
        <v>-23.319299999999998</v>
      </c>
      <c r="I459" s="177">
        <v>-29.35</v>
      </c>
      <c r="J459" s="177">
        <v>-11.886799999999999</v>
      </c>
      <c r="K459" s="177">
        <v>-5.6181999999999999</v>
      </c>
      <c r="L459" s="177">
        <v>0.72099999999999997</v>
      </c>
      <c r="M459" s="177">
        <v>2.1983999999999999</v>
      </c>
      <c r="N459" s="177">
        <v>-0.90810000000000002</v>
      </c>
      <c r="O459" s="177">
        <v>7.6951000000000001</v>
      </c>
      <c r="P459" s="177">
        <v>6.4970999999999997</v>
      </c>
      <c r="Q459" s="177">
        <v>8.7959999999999994</v>
      </c>
      <c r="R459" s="177">
        <v>6.6203000000000003</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112329</v>
      </c>
      <c r="D460" s="176">
        <v>44958</v>
      </c>
      <c r="E460" s="177">
        <v>29.073</v>
      </c>
      <c r="F460" s="177">
        <v>-36.372100000000003</v>
      </c>
      <c r="G460" s="177">
        <v>20.395299999999999</v>
      </c>
      <c r="H460" s="177">
        <v>-23.9406</v>
      </c>
      <c r="I460" s="177">
        <v>-29.979600000000001</v>
      </c>
      <c r="J460" s="177">
        <v>-12.510400000000001</v>
      </c>
      <c r="K460" s="177">
        <v>-6.2404000000000002</v>
      </c>
      <c r="L460" s="177">
        <v>0.11260000000000001</v>
      </c>
      <c r="M460" s="177">
        <v>1.5939000000000001</v>
      </c>
      <c r="N460" s="177">
        <v>-1.4584999999999999</v>
      </c>
      <c r="O460" s="177">
        <v>6.9922000000000004</v>
      </c>
      <c r="P460" s="177">
        <v>5.7904999999999998</v>
      </c>
      <c r="Q460" s="177">
        <v>8.5690000000000008</v>
      </c>
      <c r="R460" s="177">
        <v>5.9328000000000003</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1837</v>
      </c>
      <c r="C461" s="173">
        <v>102574</v>
      </c>
      <c r="D461" s="176">
        <v>44958</v>
      </c>
      <c r="E461" s="177">
        <v>149.136</v>
      </c>
      <c r="F461" s="177">
        <v>-215.5617</v>
      </c>
      <c r="G461" s="177">
        <v>-3.8159999999999998</v>
      </c>
      <c r="H461" s="177">
        <v>-38.212499999999999</v>
      </c>
      <c r="I461" s="177">
        <v>-40.749499999999998</v>
      </c>
      <c r="J461" s="177">
        <v>-12.7631</v>
      </c>
      <c r="K461" s="177">
        <v>11.998799999999999</v>
      </c>
      <c r="L461" s="177">
        <v>15.581200000000001</v>
      </c>
      <c r="M461" s="177">
        <v>13.740500000000001</v>
      </c>
      <c r="N461" s="177">
        <v>10.001799999999999</v>
      </c>
      <c r="O461" s="177">
        <v>18.875499999999999</v>
      </c>
      <c r="P461" s="177">
        <v>14.578099999999999</v>
      </c>
      <c r="Q461" s="177">
        <v>15.7338</v>
      </c>
      <c r="R461" s="177">
        <v>16.525500000000001</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1838</v>
      </c>
      <c r="C462" s="173">
        <v>119777</v>
      </c>
      <c r="D462" s="176">
        <v>44958</v>
      </c>
      <c r="E462" s="177">
        <v>157.709</v>
      </c>
      <c r="F462" s="177">
        <v>-214.8913</v>
      </c>
      <c r="G462" s="177">
        <v>-3.0074999999999998</v>
      </c>
      <c r="H462" s="177">
        <v>-37.355800000000002</v>
      </c>
      <c r="I462" s="177">
        <v>-39.898299999999999</v>
      </c>
      <c r="J462" s="177">
        <v>-11.919</v>
      </c>
      <c r="K462" s="177">
        <v>12.8559</v>
      </c>
      <c r="L462" s="177">
        <v>16.465199999999999</v>
      </c>
      <c r="M462" s="177">
        <v>14.651199999999999</v>
      </c>
      <c r="N462" s="177">
        <v>10.9229</v>
      </c>
      <c r="O462" s="177">
        <v>19.715199999999999</v>
      </c>
      <c r="P462" s="177">
        <v>15.4298</v>
      </c>
      <c r="Q462" s="177">
        <v>14.8116</v>
      </c>
      <c r="R462" s="177">
        <v>17.474900000000002</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721</v>
      </c>
      <c r="C463" s="173">
        <v>117608</v>
      </c>
      <c r="D463" s="176">
        <v>44958</v>
      </c>
      <c r="E463" s="177">
        <v>25.254200000000001</v>
      </c>
      <c r="F463" s="177">
        <v>68.491200000000006</v>
      </c>
      <c r="G463" s="177">
        <v>22.238499999999998</v>
      </c>
      <c r="H463" s="177">
        <v>-9.8918999999999997</v>
      </c>
      <c r="I463" s="177">
        <v>-13.423500000000001</v>
      </c>
      <c r="J463" s="177">
        <v>4.0705</v>
      </c>
      <c r="K463" s="177">
        <v>7.9122000000000003</v>
      </c>
      <c r="L463" s="177">
        <v>8.2187999999999999</v>
      </c>
      <c r="M463" s="177">
        <v>7.3140000000000001</v>
      </c>
      <c r="N463" s="177">
        <v>6.6135999999999999</v>
      </c>
      <c r="O463" s="177">
        <v>9.2363</v>
      </c>
      <c r="P463" s="177">
        <v>7.8376999999999999</v>
      </c>
      <c r="Q463" s="177">
        <v>9.1626999999999992</v>
      </c>
      <c r="R463" s="177">
        <v>7.1425999999999998</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1458</v>
      </c>
      <c r="C464" s="173">
        <v>141072</v>
      </c>
      <c r="D464" s="176">
        <v>44958</v>
      </c>
      <c r="E464" s="177">
        <v>24.895</v>
      </c>
      <c r="F464" s="177">
        <v>68.156800000000004</v>
      </c>
      <c r="G464" s="177">
        <v>21.881799999999998</v>
      </c>
      <c r="H464" s="177">
        <v>-10.242900000000001</v>
      </c>
      <c r="I464" s="177">
        <v>-13.792299999999999</v>
      </c>
      <c r="J464" s="177">
        <v>3.7044000000000001</v>
      </c>
      <c r="K464" s="177">
        <v>7.5366</v>
      </c>
      <c r="L464" s="177">
        <v>7.8349000000000002</v>
      </c>
      <c r="M464" s="177">
        <v>6.9240000000000004</v>
      </c>
      <c r="N464" s="177">
        <v>6.22</v>
      </c>
      <c r="O464" s="177">
        <v>8.8609000000000009</v>
      </c>
      <c r="P464" s="177">
        <v>7.5392999999999999</v>
      </c>
      <c r="Q464" s="177">
        <v>8.9661000000000008</v>
      </c>
      <c r="R464" s="177">
        <v>6.7469000000000001</v>
      </c>
      <c r="T464" s="106"/>
      <c r="U464" s="107"/>
      <c r="V464" s="107"/>
      <c r="W464" s="107"/>
      <c r="X464" s="107"/>
      <c r="Y464" s="107"/>
      <c r="Z464" s="107"/>
      <c r="AA464" s="107"/>
      <c r="AB464" s="107"/>
      <c r="AC464" s="107"/>
      <c r="AD464" s="107"/>
      <c r="AE464" s="107"/>
      <c r="AF464" s="107"/>
      <c r="AG464" s="107"/>
      <c r="AH464" s="107"/>
    </row>
    <row r="465" spans="1:34" x14ac:dyDescent="0.3">
      <c r="A465" s="178" t="s">
        <v>27</v>
      </c>
      <c r="B465" s="173"/>
      <c r="C465" s="173"/>
      <c r="D465" s="173"/>
      <c r="E465" s="173"/>
      <c r="F465" s="179">
        <v>13.71075263157895</v>
      </c>
      <c r="G465" s="179">
        <v>18.036389473684213</v>
      </c>
      <c r="H465" s="179">
        <v>-5.6766736842105256</v>
      </c>
      <c r="I465" s="179">
        <v>-11.642155263157896</v>
      </c>
      <c r="J465" s="179">
        <v>-0.43030263157894738</v>
      </c>
      <c r="K465" s="179">
        <v>4.7736000000000001</v>
      </c>
      <c r="L465" s="179">
        <v>6.7917342105263172</v>
      </c>
      <c r="M465" s="179">
        <v>5.7821947368421052</v>
      </c>
      <c r="N465" s="179">
        <v>4.5746605263157898</v>
      </c>
      <c r="O465" s="179">
        <v>8.9683552631578944</v>
      </c>
      <c r="P465" s="179">
        <v>8.0272156250000002</v>
      </c>
      <c r="Q465" s="179">
        <v>8.7767526315789439</v>
      </c>
      <c r="R465" s="179">
        <v>8.3778131578947352</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8" t="s">
        <v>407</v>
      </c>
      <c r="B466" s="173"/>
      <c r="C466" s="173"/>
      <c r="D466" s="173"/>
      <c r="E466" s="173"/>
      <c r="F466" s="179">
        <v>36.356499999999997</v>
      </c>
      <c r="G466" s="179">
        <v>17.396850000000001</v>
      </c>
      <c r="H466" s="179">
        <v>-1.15835</v>
      </c>
      <c r="I466" s="179">
        <v>-8.485949999999999</v>
      </c>
      <c r="J466" s="179">
        <v>2.3795000000000002</v>
      </c>
      <c r="K466" s="179">
        <v>6.0644</v>
      </c>
      <c r="L466" s="179">
        <v>6.5143000000000004</v>
      </c>
      <c r="M466" s="179">
        <v>4.9763500000000001</v>
      </c>
      <c r="N466" s="179">
        <v>4.5312999999999999</v>
      </c>
      <c r="O466" s="179">
        <v>7.4498999999999995</v>
      </c>
      <c r="P466" s="179">
        <v>7.6505000000000001</v>
      </c>
      <c r="Q466" s="179">
        <v>8.3478999999999992</v>
      </c>
      <c r="R466" s="179">
        <v>6.94475</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75" t="s">
        <v>722</v>
      </c>
      <c r="B468" s="175"/>
      <c r="C468" s="175"/>
      <c r="D468" s="175"/>
      <c r="E468" s="175"/>
      <c r="F468" s="175"/>
      <c r="G468" s="175"/>
      <c r="H468" s="175"/>
      <c r="I468" s="175"/>
      <c r="J468" s="175"/>
      <c r="K468" s="175"/>
      <c r="L468" s="175"/>
      <c r="M468" s="175"/>
      <c r="N468" s="175"/>
      <c r="O468" s="175"/>
      <c r="P468" s="175"/>
      <c r="Q468" s="175"/>
      <c r="R468" s="175"/>
      <c r="S468" s="105"/>
      <c r="T468" s="105"/>
      <c r="U468" s="105"/>
      <c r="V468" s="105"/>
      <c r="W468" s="105"/>
      <c r="X468" s="105"/>
      <c r="Y468" s="105"/>
      <c r="Z468" s="105"/>
      <c r="AA468" s="105"/>
      <c r="AB468" s="105"/>
      <c r="AC468" s="105"/>
      <c r="AD468" s="105"/>
      <c r="AE468" s="105"/>
      <c r="AF468" s="105"/>
      <c r="AG468" s="105"/>
      <c r="AH468" s="105"/>
    </row>
    <row r="469" spans="1:34" x14ac:dyDescent="0.3">
      <c r="A469" s="173" t="s">
        <v>723</v>
      </c>
      <c r="B469" s="173" t="s">
        <v>724</v>
      </c>
      <c r="C469" s="173">
        <v>101738</v>
      </c>
      <c r="D469" s="176">
        <v>44958</v>
      </c>
      <c r="E469" s="177">
        <v>270.45</v>
      </c>
      <c r="F469" s="177">
        <v>-0.73040000000000005</v>
      </c>
      <c r="G469" s="177">
        <v>0.3004</v>
      </c>
      <c r="H469" s="177">
        <v>-1.2524</v>
      </c>
      <c r="I469" s="177">
        <v>-2.6562999999999999</v>
      </c>
      <c r="J469" s="177">
        <v>-0.42709999999999998</v>
      </c>
      <c r="K469" s="177">
        <v>2.2881999999999998</v>
      </c>
      <c r="L469" s="177">
        <v>8.6755999999999993</v>
      </c>
      <c r="M469" s="177">
        <v>9.5471000000000004</v>
      </c>
      <c r="N469" s="177">
        <v>6.6191000000000004</v>
      </c>
      <c r="O469" s="177">
        <v>17.645199999999999</v>
      </c>
      <c r="P469" s="177">
        <v>7.9010999999999996</v>
      </c>
      <c r="Q469" s="177">
        <v>17.935199999999998</v>
      </c>
      <c r="R469" s="177">
        <v>20.957799999999999</v>
      </c>
      <c r="T469" s="106"/>
      <c r="U469" s="107"/>
      <c r="V469" s="107"/>
      <c r="W469" s="107"/>
      <c r="X469" s="107"/>
      <c r="Y469" s="107"/>
      <c r="Z469" s="107"/>
      <c r="AA469" s="107"/>
      <c r="AB469" s="107"/>
      <c r="AC469" s="107"/>
      <c r="AD469" s="107"/>
      <c r="AE469" s="107"/>
      <c r="AF469" s="107"/>
      <c r="AG469" s="107"/>
      <c r="AH469" s="107"/>
    </row>
    <row r="470" spans="1:34" x14ac:dyDescent="0.3">
      <c r="A470" s="173" t="s">
        <v>723</v>
      </c>
      <c r="B470" s="173" t="s">
        <v>725</v>
      </c>
      <c r="C470" s="173">
        <v>119507</v>
      </c>
      <c r="D470" s="176">
        <v>44958</v>
      </c>
      <c r="E470" s="177">
        <v>291.36</v>
      </c>
      <c r="F470" s="177">
        <v>-0.72909999999999997</v>
      </c>
      <c r="G470" s="177">
        <v>0.30990000000000001</v>
      </c>
      <c r="H470" s="177">
        <v>-1.2405999999999999</v>
      </c>
      <c r="I470" s="177">
        <v>-2.6301000000000001</v>
      </c>
      <c r="J470" s="177">
        <v>-0.34549999999999997</v>
      </c>
      <c r="K470" s="177">
        <v>2.4832999999999998</v>
      </c>
      <c r="L470" s="177">
        <v>9.0623000000000005</v>
      </c>
      <c r="M470" s="177">
        <v>10.1508</v>
      </c>
      <c r="N470" s="177">
        <v>7.4416000000000002</v>
      </c>
      <c r="O470" s="177">
        <v>18.5029</v>
      </c>
      <c r="P470" s="177">
        <v>8.6545000000000005</v>
      </c>
      <c r="Q470" s="177">
        <v>11.692</v>
      </c>
      <c r="R470" s="177">
        <v>21.808399999999999</v>
      </c>
      <c r="T470" s="106"/>
      <c r="U470" s="107"/>
      <c r="V470" s="107"/>
      <c r="W470" s="107"/>
      <c r="X470" s="107"/>
      <c r="Y470" s="107"/>
      <c r="Z470" s="107"/>
      <c r="AA470" s="107"/>
      <c r="AB470" s="107"/>
      <c r="AC470" s="107"/>
      <c r="AD470" s="107"/>
      <c r="AE470" s="107"/>
      <c r="AF470" s="107"/>
      <c r="AG470" s="107"/>
      <c r="AH470" s="107"/>
    </row>
    <row r="471" spans="1:34" x14ac:dyDescent="0.3">
      <c r="A471" s="173" t="s">
        <v>723</v>
      </c>
      <c r="B471" s="173" t="s">
        <v>1683</v>
      </c>
      <c r="C471" s="173">
        <v>148609</v>
      </c>
      <c r="D471" s="176">
        <v>44958</v>
      </c>
      <c r="E471" s="177">
        <v>15.641999999999999</v>
      </c>
      <c r="F471" s="177">
        <v>-0.50249999999999995</v>
      </c>
      <c r="G471" s="177">
        <v>0.10879999999999999</v>
      </c>
      <c r="H471" s="177">
        <v>-1.1689000000000001</v>
      </c>
      <c r="I471" s="177">
        <v>-2.5541999999999998</v>
      </c>
      <c r="J471" s="177">
        <v>-0.89959999999999996</v>
      </c>
      <c r="K471" s="177">
        <v>-1.0813999999999999</v>
      </c>
      <c r="L471" s="177">
        <v>5.22</v>
      </c>
      <c r="M471" s="177">
        <v>7.7569999999999997</v>
      </c>
      <c r="N471" s="177">
        <v>6.3719999999999999</v>
      </c>
      <c r="O471" s="177"/>
      <c r="P471" s="177"/>
      <c r="Q471" s="177">
        <v>23.4541</v>
      </c>
      <c r="R471" s="177">
        <v>23.6601</v>
      </c>
      <c r="T471" s="106"/>
      <c r="U471" s="107"/>
      <c r="V471" s="107"/>
      <c r="W471" s="107"/>
      <c r="X471" s="107"/>
      <c r="Y471" s="107"/>
      <c r="Z471" s="107"/>
      <c r="AA471" s="107"/>
      <c r="AB471" s="107"/>
      <c r="AC471" s="107"/>
      <c r="AD471" s="107"/>
      <c r="AE471" s="107"/>
      <c r="AF471" s="107"/>
      <c r="AG471" s="107"/>
      <c r="AH471" s="107"/>
    </row>
    <row r="472" spans="1:34" x14ac:dyDescent="0.3">
      <c r="A472" s="173" t="s">
        <v>723</v>
      </c>
      <c r="B472" s="173" t="s">
        <v>1684</v>
      </c>
      <c r="C472" s="173">
        <v>148610</v>
      </c>
      <c r="D472" s="176">
        <v>44958</v>
      </c>
      <c r="E472" s="177">
        <v>15.106</v>
      </c>
      <c r="F472" s="177">
        <v>-0.5071</v>
      </c>
      <c r="G472" s="177">
        <v>9.2799999999999994E-2</v>
      </c>
      <c r="H472" s="177">
        <v>-1.1969000000000001</v>
      </c>
      <c r="I472" s="177">
        <v>-2.6173000000000002</v>
      </c>
      <c r="J472" s="177">
        <v>-1.0416000000000001</v>
      </c>
      <c r="K472" s="177">
        <v>-1.4612000000000001</v>
      </c>
      <c r="L472" s="177">
        <v>4.4024999999999999</v>
      </c>
      <c r="M472" s="177">
        <v>6.4852999999999996</v>
      </c>
      <c r="N472" s="177">
        <v>4.7137000000000002</v>
      </c>
      <c r="O472" s="177"/>
      <c r="P472" s="177"/>
      <c r="Q472" s="177">
        <v>21.443300000000001</v>
      </c>
      <c r="R472" s="177">
        <v>21.6538</v>
      </c>
      <c r="T472" s="106"/>
      <c r="U472" s="107"/>
      <c r="V472" s="107"/>
      <c r="W472" s="107"/>
      <c r="X472" s="107"/>
      <c r="Y472" s="107"/>
      <c r="Z472" s="107"/>
      <c r="AA472" s="107"/>
      <c r="AB472" s="107"/>
      <c r="AC472" s="107"/>
      <c r="AD472" s="107"/>
      <c r="AE472" s="107"/>
      <c r="AF472" s="107"/>
      <c r="AG472" s="107"/>
      <c r="AH472" s="107"/>
    </row>
    <row r="473" spans="1:34" x14ac:dyDescent="0.3">
      <c r="A473" s="173" t="s">
        <v>723</v>
      </c>
      <c r="B473" s="173" t="s">
        <v>726</v>
      </c>
      <c r="C473" s="173">
        <v>129310</v>
      </c>
      <c r="D473" s="176">
        <v>44958</v>
      </c>
      <c r="E473" s="177">
        <v>29.08</v>
      </c>
      <c r="F473" s="177">
        <v>-0.58120000000000005</v>
      </c>
      <c r="G473" s="177">
        <v>-6.8699999999999997E-2</v>
      </c>
      <c r="H473" s="177">
        <v>-1.1893</v>
      </c>
      <c r="I473" s="177">
        <v>-1.6902999999999999</v>
      </c>
      <c r="J473" s="177">
        <v>-0.37680000000000002</v>
      </c>
      <c r="K473" s="177">
        <v>-0.71699999999999997</v>
      </c>
      <c r="L473" s="177">
        <v>5.9381000000000004</v>
      </c>
      <c r="M473" s="177">
        <v>8.1844999999999999</v>
      </c>
      <c r="N473" s="177">
        <v>5.4005000000000001</v>
      </c>
      <c r="O473" s="177">
        <v>22.221900000000002</v>
      </c>
      <c r="P473" s="177">
        <v>9.3204999999999991</v>
      </c>
      <c r="Q473" s="177">
        <v>13.0215</v>
      </c>
      <c r="R473" s="177">
        <v>26.4389</v>
      </c>
      <c r="T473" s="106"/>
      <c r="U473" s="107"/>
      <c r="V473" s="107"/>
      <c r="W473" s="107"/>
      <c r="X473" s="107"/>
      <c r="Y473" s="107"/>
      <c r="Z473" s="107"/>
      <c r="AA473" s="107"/>
      <c r="AB473" s="107"/>
      <c r="AC473" s="107"/>
      <c r="AD473" s="107"/>
      <c r="AE473" s="107"/>
      <c r="AF473" s="107"/>
      <c r="AG473" s="107"/>
      <c r="AH473" s="107"/>
    </row>
    <row r="474" spans="1:34" x14ac:dyDescent="0.3">
      <c r="A474" s="173" t="s">
        <v>723</v>
      </c>
      <c r="B474" s="173" t="s">
        <v>727</v>
      </c>
      <c r="C474" s="173">
        <v>129312</v>
      </c>
      <c r="D474" s="176">
        <v>44958</v>
      </c>
      <c r="E474" s="177">
        <v>31.39</v>
      </c>
      <c r="F474" s="177">
        <v>-0.57020000000000004</v>
      </c>
      <c r="G474" s="177">
        <v>-3.1800000000000002E-2</v>
      </c>
      <c r="H474" s="177">
        <v>-1.1338999999999999</v>
      </c>
      <c r="I474" s="177">
        <v>-1.6295999999999999</v>
      </c>
      <c r="J474" s="177">
        <v>-0.1908</v>
      </c>
      <c r="K474" s="177">
        <v>-0.28589999999999999</v>
      </c>
      <c r="L474" s="177">
        <v>6.8049999999999997</v>
      </c>
      <c r="M474" s="177">
        <v>9.4872999999999994</v>
      </c>
      <c r="N474" s="177">
        <v>7.06</v>
      </c>
      <c r="O474" s="177">
        <v>23.636500000000002</v>
      </c>
      <c r="P474" s="177">
        <v>10.452</v>
      </c>
      <c r="Q474" s="177">
        <v>14.0166</v>
      </c>
      <c r="R474" s="177">
        <v>28.130299999999998</v>
      </c>
      <c r="T474" s="106"/>
      <c r="U474" s="107"/>
      <c r="V474" s="107"/>
      <c r="W474" s="107"/>
      <c r="X474" s="107"/>
      <c r="Y474" s="107"/>
      <c r="Z474" s="107"/>
      <c r="AA474" s="107"/>
      <c r="AB474" s="107"/>
      <c r="AC474" s="107"/>
      <c r="AD474" s="107"/>
      <c r="AE474" s="107"/>
      <c r="AF474" s="107"/>
      <c r="AG474" s="107"/>
      <c r="AH474" s="107"/>
    </row>
    <row r="475" spans="1:34" x14ac:dyDescent="0.3">
      <c r="A475" s="173" t="s">
        <v>723</v>
      </c>
      <c r="B475" s="173" t="s">
        <v>728</v>
      </c>
      <c r="C475" s="173">
        <v>145750</v>
      </c>
      <c r="D475" s="176">
        <v>44958</v>
      </c>
      <c r="E475" s="177">
        <v>17.98</v>
      </c>
      <c r="F475" s="177">
        <v>-0.443</v>
      </c>
      <c r="G475" s="177">
        <v>0.72829999999999995</v>
      </c>
      <c r="H475" s="177">
        <v>-0.66300000000000003</v>
      </c>
      <c r="I475" s="177">
        <v>-2.0697000000000001</v>
      </c>
      <c r="J475" s="177">
        <v>-1.2629999999999999</v>
      </c>
      <c r="K475" s="177">
        <v>-4.0555000000000003</v>
      </c>
      <c r="L475" s="177">
        <v>1.9853000000000001</v>
      </c>
      <c r="M475" s="177">
        <v>2.3917999999999999</v>
      </c>
      <c r="N475" s="177">
        <v>-0.66300000000000003</v>
      </c>
      <c r="O475" s="177">
        <v>16.7117</v>
      </c>
      <c r="P475" s="177"/>
      <c r="Q475" s="177">
        <v>15.312200000000001</v>
      </c>
      <c r="R475" s="177">
        <v>13.447900000000001</v>
      </c>
      <c r="T475" s="106"/>
      <c r="U475" s="107"/>
      <c r="V475" s="107"/>
      <c r="W475" s="107"/>
      <c r="X475" s="107"/>
      <c r="Y475" s="107"/>
      <c r="Z475" s="107"/>
      <c r="AA475" s="107"/>
      <c r="AB475" s="107"/>
      <c r="AC475" s="107"/>
      <c r="AD475" s="107"/>
      <c r="AE475" s="107"/>
      <c r="AF475" s="107"/>
      <c r="AG475" s="107"/>
      <c r="AH475" s="107"/>
    </row>
    <row r="476" spans="1:34" x14ac:dyDescent="0.3">
      <c r="A476" s="173" t="s">
        <v>723</v>
      </c>
      <c r="B476" s="173" t="s">
        <v>729</v>
      </c>
      <c r="C476" s="173">
        <v>145747</v>
      </c>
      <c r="D476" s="176">
        <v>44958</v>
      </c>
      <c r="E476" s="177">
        <v>17.079999999999998</v>
      </c>
      <c r="F476" s="177">
        <v>-0.4662</v>
      </c>
      <c r="G476" s="177">
        <v>0.6482</v>
      </c>
      <c r="H476" s="177">
        <v>-0.69769999999999999</v>
      </c>
      <c r="I476" s="177">
        <v>-2.1202999999999999</v>
      </c>
      <c r="J476" s="177">
        <v>-1.3856999999999999</v>
      </c>
      <c r="K476" s="177">
        <v>-4.3136999999999999</v>
      </c>
      <c r="L476" s="177">
        <v>1.4252</v>
      </c>
      <c r="M476" s="177">
        <v>1.5458000000000001</v>
      </c>
      <c r="N476" s="177">
        <v>-1.6129</v>
      </c>
      <c r="O476" s="177">
        <v>15.487500000000001</v>
      </c>
      <c r="P476" s="177"/>
      <c r="Q476" s="177">
        <v>13.883100000000001</v>
      </c>
      <c r="R476" s="177">
        <v>12.355700000000001</v>
      </c>
      <c r="T476" s="106"/>
      <c r="U476" s="107"/>
      <c r="V476" s="107"/>
      <c r="W476" s="107"/>
      <c r="X476" s="107"/>
      <c r="Y476" s="107"/>
      <c r="Z476" s="107"/>
      <c r="AA476" s="107"/>
      <c r="AB476" s="107"/>
      <c r="AC476" s="107"/>
      <c r="AD476" s="107"/>
      <c r="AE476" s="107"/>
      <c r="AF476" s="107"/>
      <c r="AG476" s="107"/>
      <c r="AH476" s="107"/>
    </row>
    <row r="477" spans="1:34" x14ac:dyDescent="0.3">
      <c r="A477" s="173" t="s">
        <v>723</v>
      </c>
      <c r="B477" s="173" t="s">
        <v>1854</v>
      </c>
      <c r="C477" s="173">
        <v>149697</v>
      </c>
      <c r="D477" s="176">
        <v>44958</v>
      </c>
      <c r="E477" s="177">
        <v>86.593000000000004</v>
      </c>
      <c r="F477" s="177">
        <v>-0.32779999999999998</v>
      </c>
      <c r="G477" s="177">
        <v>0.32169999999999999</v>
      </c>
      <c r="H477" s="177">
        <v>-0.61370000000000002</v>
      </c>
      <c r="I477" s="177">
        <v>-1.9559</v>
      </c>
      <c r="J477" s="177">
        <v>-0.85389999999999999</v>
      </c>
      <c r="K477" s="177">
        <v>-2.1968999999999999</v>
      </c>
      <c r="L477" s="177">
        <v>1.9946999999999999</v>
      </c>
      <c r="M477" s="177">
        <v>2.9973999999999998</v>
      </c>
      <c r="N477" s="177">
        <v>-0.35709999999999997</v>
      </c>
      <c r="O477" s="177">
        <v>16.245699999999999</v>
      </c>
      <c r="P477" s="177">
        <v>9.5768000000000004</v>
      </c>
      <c r="Q477" s="177">
        <v>12.512700000000001</v>
      </c>
      <c r="R477" s="177">
        <v>13.7616</v>
      </c>
      <c r="T477" s="106"/>
      <c r="U477" s="107"/>
      <c r="V477" s="107"/>
      <c r="W477" s="107"/>
      <c r="X477" s="107"/>
      <c r="Y477" s="107"/>
      <c r="Z477" s="107"/>
      <c r="AA477" s="107"/>
      <c r="AB477" s="107"/>
      <c r="AC477" s="107"/>
      <c r="AD477" s="107"/>
      <c r="AE477" s="107"/>
      <c r="AF477" s="107"/>
      <c r="AG477" s="107"/>
      <c r="AH477" s="107"/>
    </row>
    <row r="478" spans="1:34" x14ac:dyDescent="0.3">
      <c r="A478" s="173" t="s">
        <v>723</v>
      </c>
      <c r="B478" s="173" t="s">
        <v>1855</v>
      </c>
      <c r="C478" s="173">
        <v>149700</v>
      </c>
      <c r="D478" s="176">
        <v>44958</v>
      </c>
      <c r="E478" s="177">
        <v>91.6434</v>
      </c>
      <c r="F478" s="177">
        <v>-0.32379999999999998</v>
      </c>
      <c r="G478" s="177">
        <v>0.34239999999999998</v>
      </c>
      <c r="H478" s="177">
        <v>-0.58489999999999998</v>
      </c>
      <c r="I478" s="177">
        <v>-1.8985000000000001</v>
      </c>
      <c r="J478" s="177">
        <v>-0.71699999999999997</v>
      </c>
      <c r="K478" s="177">
        <v>-1.8655999999999999</v>
      </c>
      <c r="L478" s="177">
        <v>2.5407999999999999</v>
      </c>
      <c r="M478" s="177">
        <v>3.7770000000000001</v>
      </c>
      <c r="N478" s="177">
        <v>0.61990000000000001</v>
      </c>
      <c r="O478" s="177">
        <v>17.0002</v>
      </c>
      <c r="P478" s="177">
        <v>10.315200000000001</v>
      </c>
      <c r="Q478" s="177">
        <v>13.1013</v>
      </c>
      <c r="R478" s="177">
        <v>14.5837</v>
      </c>
      <c r="T478" s="106"/>
      <c r="U478" s="107"/>
      <c r="V478" s="107"/>
      <c r="W478" s="107"/>
      <c r="X478" s="107"/>
      <c r="Y478" s="107"/>
      <c r="Z478" s="107"/>
      <c r="AA478" s="107"/>
      <c r="AB478" s="107"/>
      <c r="AC478" s="107"/>
      <c r="AD478" s="107"/>
      <c r="AE478" s="107"/>
      <c r="AF478" s="107"/>
      <c r="AG478" s="107"/>
      <c r="AH478" s="107"/>
    </row>
    <row r="479" spans="1:34" x14ac:dyDescent="0.3">
      <c r="A479" s="173" t="s">
        <v>723</v>
      </c>
      <c r="B479" s="173" t="s">
        <v>730</v>
      </c>
      <c r="C479" s="173">
        <v>103678</v>
      </c>
      <c r="D479" s="176">
        <v>44958</v>
      </c>
      <c r="E479" s="177">
        <v>87.415499999999994</v>
      </c>
      <c r="F479" s="177">
        <v>-0.14510000000000001</v>
      </c>
      <c r="G479" s="177">
        <v>-0.1341</v>
      </c>
      <c r="H479" s="177">
        <v>-0.70009999999999994</v>
      </c>
      <c r="I479" s="177">
        <v>-0.39329999999999998</v>
      </c>
      <c r="J479" s="177">
        <v>1.8181</v>
      </c>
      <c r="K479" s="177">
        <v>2.2294</v>
      </c>
      <c r="L479" s="177">
        <v>3.7858000000000001</v>
      </c>
      <c r="M479" s="177">
        <v>4.9405000000000001</v>
      </c>
      <c r="N479" s="177">
        <v>5.4191000000000003</v>
      </c>
      <c r="O479" s="177">
        <v>23.3963</v>
      </c>
      <c r="P479" s="177">
        <v>12.090999999999999</v>
      </c>
      <c r="Q479" s="177">
        <v>13.844799999999999</v>
      </c>
      <c r="R479" s="177">
        <v>22.8246</v>
      </c>
      <c r="T479" s="106"/>
      <c r="U479" s="107"/>
      <c r="V479" s="107"/>
      <c r="W479" s="107"/>
      <c r="X479" s="107"/>
      <c r="Y479" s="107"/>
      <c r="Z479" s="107"/>
      <c r="AA479" s="107"/>
      <c r="AB479" s="107"/>
      <c r="AC479" s="107"/>
      <c r="AD479" s="107"/>
      <c r="AE479" s="107"/>
      <c r="AF479" s="107"/>
      <c r="AG479" s="107"/>
      <c r="AH479" s="107"/>
    </row>
    <row r="480" spans="1:34" x14ac:dyDescent="0.3">
      <c r="A480" s="173" t="s">
        <v>723</v>
      </c>
      <c r="B480" s="173" t="s">
        <v>731</v>
      </c>
      <c r="C480" s="173">
        <v>118527</v>
      </c>
      <c r="D480" s="176">
        <v>44958</v>
      </c>
      <c r="E480" s="177">
        <v>93.691400000000002</v>
      </c>
      <c r="F480" s="177">
        <v>-0.14299999999999999</v>
      </c>
      <c r="G480" s="177">
        <v>-0.1242</v>
      </c>
      <c r="H480" s="177">
        <v>-0.6865</v>
      </c>
      <c r="I480" s="177">
        <v>-0.3659</v>
      </c>
      <c r="J480" s="177">
        <v>1.8839999999999999</v>
      </c>
      <c r="K480" s="177">
        <v>2.4142000000000001</v>
      </c>
      <c r="L480" s="177">
        <v>4.1588000000000003</v>
      </c>
      <c r="M480" s="177">
        <v>5.5075000000000003</v>
      </c>
      <c r="N480" s="177">
        <v>6.1565000000000003</v>
      </c>
      <c r="O480" s="177">
        <v>24.427700000000002</v>
      </c>
      <c r="P480" s="177">
        <v>12.960100000000001</v>
      </c>
      <c r="Q480" s="177">
        <v>14.7507</v>
      </c>
      <c r="R480" s="177">
        <v>23.6891</v>
      </c>
      <c r="T480" s="106"/>
      <c r="U480" s="107"/>
      <c r="V480" s="107"/>
      <c r="W480" s="107"/>
      <c r="X480" s="107"/>
      <c r="Y480" s="107"/>
      <c r="Z480" s="107"/>
      <c r="AA480" s="107"/>
      <c r="AB480" s="107"/>
      <c r="AC480" s="107"/>
      <c r="AD480" s="107"/>
      <c r="AE480" s="107"/>
      <c r="AF480" s="107"/>
      <c r="AG480" s="107"/>
      <c r="AH480" s="107"/>
    </row>
    <row r="481" spans="1:34" x14ac:dyDescent="0.3">
      <c r="A481" s="173" t="s">
        <v>723</v>
      </c>
      <c r="B481" s="173" t="s">
        <v>732</v>
      </c>
      <c r="C481" s="173">
        <v>120749</v>
      </c>
      <c r="D481" s="176">
        <v>44958</v>
      </c>
      <c r="E481" s="177">
        <v>109.6932</v>
      </c>
      <c r="F481" s="177">
        <v>-0.1177</v>
      </c>
      <c r="G481" s="177">
        <v>0.36820000000000003</v>
      </c>
      <c r="H481" s="177">
        <v>-0.61129999999999995</v>
      </c>
      <c r="I481" s="177">
        <v>-1.2969999999999999</v>
      </c>
      <c r="J481" s="177">
        <v>0.56599999999999995</v>
      </c>
      <c r="K481" s="177">
        <v>-0.76929999999999998</v>
      </c>
      <c r="L481" s="177">
        <v>1.2484999999999999</v>
      </c>
      <c r="M481" s="177">
        <v>1.3534999999999999</v>
      </c>
      <c r="N481" s="177">
        <v>-1.7277</v>
      </c>
      <c r="O481" s="177">
        <v>16.809899999999999</v>
      </c>
      <c r="P481" s="177">
        <v>10.2737</v>
      </c>
      <c r="Q481" s="177">
        <v>12.0504</v>
      </c>
      <c r="R481" s="177">
        <v>14.9184</v>
      </c>
      <c r="T481" s="106"/>
      <c r="U481" s="107"/>
      <c r="V481" s="107"/>
      <c r="W481" s="107"/>
      <c r="X481" s="107"/>
      <c r="Y481" s="107"/>
      <c r="Z481" s="107"/>
      <c r="AA481" s="107"/>
      <c r="AB481" s="107"/>
      <c r="AC481" s="107"/>
      <c r="AD481" s="107"/>
      <c r="AE481" s="107"/>
      <c r="AF481" s="107"/>
      <c r="AG481" s="107"/>
      <c r="AH481" s="107"/>
    </row>
    <row r="482" spans="1:34" x14ac:dyDescent="0.3">
      <c r="A482" s="173" t="s">
        <v>723</v>
      </c>
      <c r="B482" s="173" t="s">
        <v>733</v>
      </c>
      <c r="C482" s="173">
        <v>103026</v>
      </c>
      <c r="D482" s="176">
        <v>44958</v>
      </c>
      <c r="E482" s="177">
        <v>103.1465</v>
      </c>
      <c r="F482" s="177">
        <v>-0.1196</v>
      </c>
      <c r="G482" s="177">
        <v>0.35899999999999999</v>
      </c>
      <c r="H482" s="177">
        <v>-0.62370000000000003</v>
      </c>
      <c r="I482" s="177">
        <v>-1.3216000000000001</v>
      </c>
      <c r="J482" s="177">
        <v>0.50790000000000002</v>
      </c>
      <c r="K482" s="177">
        <v>-0.92649999999999999</v>
      </c>
      <c r="L482" s="177">
        <v>0.93200000000000005</v>
      </c>
      <c r="M482" s="177">
        <v>0.87649999999999995</v>
      </c>
      <c r="N482" s="177">
        <v>-2.3330000000000002</v>
      </c>
      <c r="O482" s="177">
        <v>16.124500000000001</v>
      </c>
      <c r="P482" s="177">
        <v>9.6164000000000005</v>
      </c>
      <c r="Q482" s="177">
        <v>14.0404</v>
      </c>
      <c r="R482" s="177">
        <v>14.2257</v>
      </c>
      <c r="T482" s="106"/>
      <c r="U482" s="107"/>
      <c r="V482" s="107"/>
      <c r="W482" s="107"/>
      <c r="X482" s="107"/>
      <c r="Y482" s="107"/>
      <c r="Z482" s="107"/>
      <c r="AA482" s="107"/>
      <c r="AB482" s="107"/>
      <c r="AC482" s="107"/>
      <c r="AD482" s="107"/>
      <c r="AE482" s="107"/>
      <c r="AF482" s="107"/>
      <c r="AG482" s="107"/>
      <c r="AH482" s="107"/>
    </row>
    <row r="483" spans="1:34" x14ac:dyDescent="0.3">
      <c r="A483" s="178" t="s">
        <v>27</v>
      </c>
      <c r="B483" s="173"/>
      <c r="C483" s="173"/>
      <c r="D483" s="173"/>
      <c r="E483" s="173"/>
      <c r="F483" s="179">
        <v>-0.40762142857142852</v>
      </c>
      <c r="G483" s="179">
        <v>0.23006428571428567</v>
      </c>
      <c r="H483" s="179">
        <v>-0.88306428571428552</v>
      </c>
      <c r="I483" s="179">
        <v>-1.8</v>
      </c>
      <c r="J483" s="179">
        <v>-0.19464285714285712</v>
      </c>
      <c r="K483" s="179">
        <v>-0.58985000000000021</v>
      </c>
      <c r="L483" s="179">
        <v>4.155328571428571</v>
      </c>
      <c r="M483" s="179">
        <v>5.3572857142857133</v>
      </c>
      <c r="N483" s="179">
        <v>3.0791928571428575</v>
      </c>
      <c r="O483" s="179">
        <v>19.017500000000002</v>
      </c>
      <c r="P483" s="179">
        <v>10.11613</v>
      </c>
      <c r="Q483" s="179">
        <v>15.075592857142857</v>
      </c>
      <c r="R483" s="179">
        <v>19.461142857142857</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8" t="s">
        <v>407</v>
      </c>
      <c r="B484" s="173"/>
      <c r="C484" s="173"/>
      <c r="D484" s="173"/>
      <c r="E484" s="173"/>
      <c r="F484" s="179">
        <v>-0.4546</v>
      </c>
      <c r="G484" s="179">
        <v>0.30515000000000003</v>
      </c>
      <c r="H484" s="179">
        <v>-0.69889999999999997</v>
      </c>
      <c r="I484" s="179">
        <v>-1.9272</v>
      </c>
      <c r="J484" s="179">
        <v>-0.40195000000000003</v>
      </c>
      <c r="K484" s="179">
        <v>-0.84789999999999999</v>
      </c>
      <c r="L484" s="179">
        <v>3.9723000000000002</v>
      </c>
      <c r="M484" s="179">
        <v>5.2240000000000002</v>
      </c>
      <c r="N484" s="179">
        <v>5.0571000000000002</v>
      </c>
      <c r="O484" s="179">
        <v>17.322699999999998</v>
      </c>
      <c r="P484" s="179">
        <v>9.9450500000000002</v>
      </c>
      <c r="Q484" s="179">
        <v>13.949850000000001</v>
      </c>
      <c r="R484" s="179">
        <v>21.305799999999998</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75" t="s">
        <v>383</v>
      </c>
      <c r="B486" s="175"/>
      <c r="C486" s="175"/>
      <c r="D486" s="175"/>
      <c r="E486" s="175"/>
      <c r="F486" s="175"/>
      <c r="G486" s="175"/>
      <c r="H486" s="175"/>
      <c r="I486" s="175"/>
      <c r="J486" s="175"/>
      <c r="K486" s="175"/>
      <c r="L486" s="175"/>
      <c r="M486" s="175"/>
      <c r="N486" s="175"/>
      <c r="O486" s="175"/>
      <c r="P486" s="175"/>
      <c r="Q486" s="175"/>
      <c r="R486" s="175"/>
      <c r="S486" s="105"/>
      <c r="T486" s="105"/>
      <c r="U486" s="105"/>
      <c r="V486" s="105"/>
      <c r="W486" s="105"/>
      <c r="X486" s="105"/>
      <c r="Y486" s="105"/>
      <c r="Z486" s="105"/>
      <c r="AA486" s="105"/>
      <c r="AB486" s="105"/>
      <c r="AC486" s="105"/>
      <c r="AD486" s="105"/>
      <c r="AE486" s="105"/>
      <c r="AF486" s="105"/>
      <c r="AG486" s="105"/>
      <c r="AH486" s="105"/>
    </row>
    <row r="487" spans="1:34" x14ac:dyDescent="0.3">
      <c r="A487" s="173" t="s">
        <v>358</v>
      </c>
      <c r="B487" s="173" t="s">
        <v>53</v>
      </c>
      <c r="C487" s="173">
        <v>119505</v>
      </c>
      <c r="D487" s="176">
        <v>44958</v>
      </c>
      <c r="E487" s="177">
        <v>40.519300000000001</v>
      </c>
      <c r="F487" s="177">
        <v>76.819900000000004</v>
      </c>
      <c r="G487" s="177">
        <v>22.3904</v>
      </c>
      <c r="H487" s="177">
        <v>13.314399999999999</v>
      </c>
      <c r="I487" s="177">
        <v>8.1907999999999994</v>
      </c>
      <c r="J487" s="177">
        <v>7.5940000000000003</v>
      </c>
      <c r="K487" s="177">
        <v>7.8583999999999996</v>
      </c>
      <c r="L487" s="177">
        <v>6.1280000000000001</v>
      </c>
      <c r="M487" s="177">
        <v>9.1202000000000005</v>
      </c>
      <c r="N487" s="177">
        <v>7.6486999999999998</v>
      </c>
      <c r="O487" s="177">
        <v>7.3448000000000002</v>
      </c>
      <c r="P487" s="177">
        <v>6.0564999999999998</v>
      </c>
      <c r="Q487" s="177">
        <v>7.5544000000000002</v>
      </c>
      <c r="R487" s="177">
        <v>6.5090000000000003</v>
      </c>
      <c r="T487" s="106"/>
      <c r="U487" s="107"/>
      <c r="V487" s="107"/>
      <c r="W487" s="107"/>
      <c r="X487" s="107"/>
      <c r="Y487" s="107"/>
      <c r="Z487" s="107"/>
      <c r="AA487" s="107"/>
      <c r="AB487" s="107"/>
      <c r="AC487" s="107"/>
      <c r="AD487" s="107"/>
      <c r="AE487" s="107"/>
      <c r="AF487" s="107"/>
      <c r="AG487" s="107"/>
      <c r="AH487" s="107"/>
    </row>
    <row r="488" spans="1:34" x14ac:dyDescent="0.3">
      <c r="A488" s="173" t="s">
        <v>358</v>
      </c>
      <c r="B488" s="173" t="s">
        <v>82</v>
      </c>
      <c r="C488" s="173">
        <v>111848</v>
      </c>
      <c r="D488" s="176">
        <v>44958</v>
      </c>
      <c r="E488" s="177">
        <v>26.491399999999999</v>
      </c>
      <c r="F488" s="177">
        <v>76.213700000000003</v>
      </c>
      <c r="G488" s="177">
        <v>21.779</v>
      </c>
      <c r="H488" s="177">
        <v>12.7067</v>
      </c>
      <c r="I488" s="177">
        <v>7.5801999999999996</v>
      </c>
      <c r="J488" s="177">
        <v>6.9828999999999999</v>
      </c>
      <c r="K488" s="177">
        <v>7.242</v>
      </c>
      <c r="L488" s="177">
        <v>5.5000999999999998</v>
      </c>
      <c r="M488" s="177">
        <v>8.4715000000000007</v>
      </c>
      <c r="N488" s="177">
        <v>6.9931999999999999</v>
      </c>
      <c r="O488" s="177">
        <v>6.7199</v>
      </c>
      <c r="P488" s="177">
        <v>5.4504000000000001</v>
      </c>
      <c r="Q488" s="177">
        <v>7.2998000000000003</v>
      </c>
      <c r="R488" s="177">
        <v>5.8898999999999999</v>
      </c>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83</v>
      </c>
      <c r="C489" s="173">
        <v>102767</v>
      </c>
      <c r="D489" s="176">
        <v>44958</v>
      </c>
      <c r="E489" s="177">
        <v>38.305</v>
      </c>
      <c r="F489" s="177">
        <v>76.198400000000007</v>
      </c>
      <c r="G489" s="177">
        <v>21.7713</v>
      </c>
      <c r="H489" s="177">
        <v>12.6905</v>
      </c>
      <c r="I489" s="177">
        <v>7.5769000000000002</v>
      </c>
      <c r="J489" s="177">
        <v>6.9795999999999996</v>
      </c>
      <c r="K489" s="177">
        <v>7.2422000000000004</v>
      </c>
      <c r="L489" s="177">
        <v>5.4957000000000003</v>
      </c>
      <c r="M489" s="177">
        <v>8.4697999999999993</v>
      </c>
      <c r="N489" s="177">
        <v>6.9962999999999997</v>
      </c>
      <c r="O489" s="177">
        <v>6.7275999999999998</v>
      </c>
      <c r="P489" s="177">
        <v>5.4551999999999996</v>
      </c>
      <c r="Q489" s="177">
        <v>7.5894000000000004</v>
      </c>
      <c r="R489" s="177">
        <v>5.8954000000000004</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54</v>
      </c>
      <c r="C490" s="173">
        <v>147808</v>
      </c>
      <c r="D490" s="176"/>
      <c r="E490" s="177"/>
      <c r="F490" s="177"/>
      <c r="G490" s="177"/>
      <c r="H490" s="177"/>
      <c r="I490" s="177"/>
      <c r="J490" s="177"/>
      <c r="K490" s="177"/>
      <c r="L490" s="177"/>
      <c r="M490" s="177"/>
      <c r="N490" s="177"/>
      <c r="O490" s="177"/>
      <c r="P490" s="177"/>
      <c r="Q490" s="177"/>
      <c r="R490" s="177"/>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84</v>
      </c>
      <c r="C491" s="173">
        <v>147807</v>
      </c>
      <c r="D491" s="176"/>
      <c r="E491" s="177"/>
      <c r="F491" s="177"/>
      <c r="G491" s="177"/>
      <c r="H491" s="177"/>
      <c r="I491" s="177"/>
      <c r="J491" s="177"/>
      <c r="K491" s="177"/>
      <c r="L491" s="177"/>
      <c r="M491" s="177"/>
      <c r="N491" s="177"/>
      <c r="O491" s="177"/>
      <c r="P491" s="177"/>
      <c r="Q491" s="177"/>
      <c r="R491" s="177"/>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85</v>
      </c>
      <c r="C492" s="173">
        <v>147804</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55</v>
      </c>
      <c r="C493" s="173">
        <v>120451</v>
      </c>
      <c r="D493" s="176">
        <v>44958</v>
      </c>
      <c r="E493" s="177">
        <v>26.799600000000002</v>
      </c>
      <c r="F493" s="177">
        <v>44.454000000000001</v>
      </c>
      <c r="G493" s="177">
        <v>14.5474</v>
      </c>
      <c r="H493" s="177">
        <v>5.3560999999999996</v>
      </c>
      <c r="I493" s="177">
        <v>4.8928000000000003</v>
      </c>
      <c r="J493" s="177">
        <v>6.7641999999999998</v>
      </c>
      <c r="K493" s="177">
        <v>9.3926999999999996</v>
      </c>
      <c r="L493" s="177">
        <v>7.2473000000000001</v>
      </c>
      <c r="M493" s="177">
        <v>4.9301000000000004</v>
      </c>
      <c r="N493" s="177">
        <v>4.3696000000000002</v>
      </c>
      <c r="O493" s="177">
        <v>6.4340000000000002</v>
      </c>
      <c r="P493" s="177">
        <v>7.8276000000000003</v>
      </c>
      <c r="Q493" s="177">
        <v>8.6029</v>
      </c>
      <c r="R493" s="177">
        <v>4.101</v>
      </c>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86</v>
      </c>
      <c r="C494" s="173">
        <v>115068</v>
      </c>
      <c r="D494" s="176">
        <v>44958</v>
      </c>
      <c r="E494" s="177">
        <v>24.5898</v>
      </c>
      <c r="F494" s="177">
        <v>43.989899999999999</v>
      </c>
      <c r="G494" s="177">
        <v>14.1287</v>
      </c>
      <c r="H494" s="177">
        <v>4.9455</v>
      </c>
      <c r="I494" s="177">
        <v>4.4926000000000004</v>
      </c>
      <c r="J494" s="177">
        <v>6.3651999999999997</v>
      </c>
      <c r="K494" s="177">
        <v>8.9891000000000005</v>
      </c>
      <c r="L494" s="177">
        <v>6.8303000000000003</v>
      </c>
      <c r="M494" s="177">
        <v>4.5105000000000004</v>
      </c>
      <c r="N494" s="177">
        <v>3.9548999999999999</v>
      </c>
      <c r="O494" s="177">
        <v>6.0006000000000004</v>
      </c>
      <c r="P494" s="177">
        <v>7.2272999999999996</v>
      </c>
      <c r="Q494" s="177">
        <v>7.9404000000000003</v>
      </c>
      <c r="R494" s="177">
        <v>3.6829999999999998</v>
      </c>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1912</v>
      </c>
      <c r="C495" s="173">
        <v>150173</v>
      </c>
      <c r="D495" s="176">
        <v>44958</v>
      </c>
      <c r="E495" s="177">
        <v>38.290900000000001</v>
      </c>
      <c r="F495" s="177">
        <v>116.4738</v>
      </c>
      <c r="G495" s="177">
        <v>25.1755</v>
      </c>
      <c r="H495" s="177">
        <v>12.257300000000001</v>
      </c>
      <c r="I495" s="177">
        <v>8.5251000000000001</v>
      </c>
      <c r="J495" s="177">
        <v>8.7546999999999997</v>
      </c>
      <c r="K495" s="177">
        <v>8.2281999999999993</v>
      </c>
      <c r="L495" s="177">
        <v>7.2454999999999998</v>
      </c>
      <c r="M495" s="177">
        <v>5.7478999999999996</v>
      </c>
      <c r="N495" s="177">
        <v>4.9234999999999998</v>
      </c>
      <c r="O495" s="177">
        <v>4.6588000000000003</v>
      </c>
      <c r="P495" s="177">
        <v>5.5690999999999997</v>
      </c>
      <c r="Q495" s="177">
        <v>7.5826000000000002</v>
      </c>
      <c r="R495" s="177">
        <v>3.3668999999999998</v>
      </c>
      <c r="S495" t="s">
        <v>1807</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1913</v>
      </c>
      <c r="C496" s="173">
        <v>150180</v>
      </c>
      <c r="D496" s="176">
        <v>44958</v>
      </c>
      <c r="E496" s="177">
        <v>41.664900000000003</v>
      </c>
      <c r="F496" s="177">
        <v>117.50320000000001</v>
      </c>
      <c r="G496" s="177">
        <v>26.181999999999999</v>
      </c>
      <c r="H496" s="177">
        <v>13.2492</v>
      </c>
      <c r="I496" s="177">
        <v>9.5145999999999997</v>
      </c>
      <c r="J496" s="177">
        <v>9.7454000000000001</v>
      </c>
      <c r="K496" s="177">
        <v>9.2281999999999993</v>
      </c>
      <c r="L496" s="177">
        <v>8.2887000000000004</v>
      </c>
      <c r="M496" s="177">
        <v>6.8086000000000002</v>
      </c>
      <c r="N496" s="177">
        <v>6.0251000000000001</v>
      </c>
      <c r="O496" s="177">
        <v>5.8121</v>
      </c>
      <c r="P496" s="177">
        <v>6.6818999999999997</v>
      </c>
      <c r="Q496" s="177">
        <v>7.9873000000000003</v>
      </c>
      <c r="R496" s="177">
        <v>4.5774999999999997</v>
      </c>
      <c r="S496" t="s">
        <v>1807</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2004</v>
      </c>
      <c r="C497" s="173">
        <v>150172</v>
      </c>
      <c r="D497" s="176">
        <v>44958</v>
      </c>
      <c r="E497" s="177">
        <v>26.9678</v>
      </c>
      <c r="F497" s="177">
        <v>116.3618</v>
      </c>
      <c r="G497" s="177">
        <v>25.1798</v>
      </c>
      <c r="H497" s="177">
        <v>12.2486</v>
      </c>
      <c r="I497" s="177">
        <v>8.5256000000000007</v>
      </c>
      <c r="J497" s="177">
        <v>8.7555999999999994</v>
      </c>
      <c r="K497" s="177">
        <v>8.2276000000000007</v>
      </c>
      <c r="L497" s="177">
        <v>7.2716000000000003</v>
      </c>
      <c r="M497" s="177">
        <v>5.8513999999999999</v>
      </c>
      <c r="N497" s="177">
        <v>5.1605999999999996</v>
      </c>
      <c r="O497" s="177">
        <v>5.1566999999999998</v>
      </c>
      <c r="P497" s="177">
        <v>6.1093999999999999</v>
      </c>
      <c r="Q497" s="177">
        <v>7.3567</v>
      </c>
      <c r="R497" s="177">
        <v>3.8849999999999998</v>
      </c>
      <c r="S497" t="s">
        <v>1807</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87</v>
      </c>
      <c r="C498" s="173">
        <v>117631</v>
      </c>
      <c r="D498" s="176"/>
      <c r="E498" s="177"/>
      <c r="F498" s="177"/>
      <c r="G498" s="177"/>
      <c r="H498" s="177"/>
      <c r="I498" s="177"/>
      <c r="J498" s="177"/>
      <c r="K498" s="177"/>
      <c r="L498" s="177"/>
      <c r="M498" s="177"/>
      <c r="N498" s="177"/>
      <c r="O498" s="177"/>
      <c r="P498" s="177"/>
      <c r="Q498" s="177"/>
      <c r="R498" s="177"/>
      <c r="S498" t="s">
        <v>1807</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56</v>
      </c>
      <c r="C499" s="173">
        <v>119337</v>
      </c>
      <c r="D499" s="176"/>
      <c r="E499" s="177"/>
      <c r="F499" s="177"/>
      <c r="G499" s="177"/>
      <c r="H499" s="177"/>
      <c r="I499" s="177"/>
      <c r="J499" s="177"/>
      <c r="K499" s="177"/>
      <c r="L499" s="177"/>
      <c r="M499" s="177"/>
      <c r="N499" s="177"/>
      <c r="O499" s="177"/>
      <c r="P499" s="177"/>
      <c r="Q499" s="177"/>
      <c r="R499" s="177"/>
      <c r="S499" t="s">
        <v>1807</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58</v>
      </c>
      <c r="C500" s="173">
        <v>118284</v>
      </c>
      <c r="D500" s="176">
        <v>44958</v>
      </c>
      <c r="E500" s="177">
        <v>26.976800000000001</v>
      </c>
      <c r="F500" s="177">
        <v>136.4864</v>
      </c>
      <c r="G500" s="177">
        <v>35.54</v>
      </c>
      <c r="H500" s="177">
        <v>16.189599999999999</v>
      </c>
      <c r="I500" s="177">
        <v>8.0754000000000001</v>
      </c>
      <c r="J500" s="177">
        <v>9.0817999999999994</v>
      </c>
      <c r="K500" s="177">
        <v>9.2678999999999991</v>
      </c>
      <c r="L500" s="177">
        <v>6.3973000000000004</v>
      </c>
      <c r="M500" s="177">
        <v>5.6060999999999996</v>
      </c>
      <c r="N500" s="177">
        <v>4.5171000000000001</v>
      </c>
      <c r="O500" s="177">
        <v>5.5179999999999998</v>
      </c>
      <c r="P500" s="177">
        <v>6.6505999999999998</v>
      </c>
      <c r="Q500" s="177">
        <v>7.8665000000000003</v>
      </c>
      <c r="R500" s="177">
        <v>3.5819000000000001</v>
      </c>
      <c r="S500" t="s">
        <v>1807</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89</v>
      </c>
      <c r="C501" s="173">
        <v>111962</v>
      </c>
      <c r="D501" s="176">
        <v>44958</v>
      </c>
      <c r="E501" s="177">
        <v>25.108799999999999</v>
      </c>
      <c r="F501" s="177">
        <v>135.40129999999999</v>
      </c>
      <c r="G501" s="177">
        <v>34.468699999999998</v>
      </c>
      <c r="H501" s="177">
        <v>15.1204</v>
      </c>
      <c r="I501" s="177">
        <v>6.9964000000000004</v>
      </c>
      <c r="J501" s="177">
        <v>7.9863999999999997</v>
      </c>
      <c r="K501" s="177">
        <v>8.1448</v>
      </c>
      <c r="L501" s="177">
        <v>5.2667000000000002</v>
      </c>
      <c r="M501" s="177">
        <v>4.47</v>
      </c>
      <c r="N501" s="177">
        <v>3.3908999999999998</v>
      </c>
      <c r="O501" s="177">
        <v>4.4699</v>
      </c>
      <c r="P501" s="177">
        <v>5.6795999999999998</v>
      </c>
      <c r="Q501" s="177">
        <v>6.9573999999999998</v>
      </c>
      <c r="R501" s="177">
        <v>2.4746999999999999</v>
      </c>
      <c r="S501" t="s">
        <v>1807</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59</v>
      </c>
      <c r="C502" s="173">
        <v>119239</v>
      </c>
      <c r="D502" s="176">
        <v>44958</v>
      </c>
      <c r="E502" s="177">
        <v>2890.2912000000001</v>
      </c>
      <c r="F502" s="177">
        <v>52.887599999999999</v>
      </c>
      <c r="G502" s="177">
        <v>17.056899999999999</v>
      </c>
      <c r="H502" s="177">
        <v>12.668799999999999</v>
      </c>
      <c r="I502" s="177">
        <v>8.5417000000000005</v>
      </c>
      <c r="J502" s="177">
        <v>7.1003999999999996</v>
      </c>
      <c r="K502" s="177">
        <v>6.6618000000000004</v>
      </c>
      <c r="L502" s="177">
        <v>4.6036999999999999</v>
      </c>
      <c r="M502" s="177">
        <v>3.7393999999999998</v>
      </c>
      <c r="N502" s="177">
        <v>3.2621000000000002</v>
      </c>
      <c r="O502" s="177">
        <v>6.1013999999999999</v>
      </c>
      <c r="P502" s="177">
        <v>7.4164000000000003</v>
      </c>
      <c r="Q502" s="177">
        <v>7.9622000000000002</v>
      </c>
      <c r="R502" s="177">
        <v>3.6153</v>
      </c>
      <c r="S502" t="s">
        <v>1807</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90</v>
      </c>
      <c r="C503" s="173">
        <v>105669</v>
      </c>
      <c r="D503" s="176">
        <v>44958</v>
      </c>
      <c r="E503" s="177">
        <v>2755.4436999999998</v>
      </c>
      <c r="F503" s="177">
        <v>52.236699999999999</v>
      </c>
      <c r="G503" s="177">
        <v>16.405200000000001</v>
      </c>
      <c r="H503" s="177">
        <v>12.017200000000001</v>
      </c>
      <c r="I503" s="177">
        <v>7.8897000000000004</v>
      </c>
      <c r="J503" s="177">
        <v>6.4465000000000003</v>
      </c>
      <c r="K503" s="177">
        <v>6.0046999999999997</v>
      </c>
      <c r="L503" s="177">
        <v>3.9451000000000001</v>
      </c>
      <c r="M503" s="177">
        <v>3.0771000000000002</v>
      </c>
      <c r="N503" s="177">
        <v>2.6036999999999999</v>
      </c>
      <c r="O503" s="177">
        <v>5.4260000000000002</v>
      </c>
      <c r="P503" s="177">
        <v>6.7820999999999998</v>
      </c>
      <c r="Q503" s="177">
        <v>6.6490999999999998</v>
      </c>
      <c r="R503" s="177">
        <v>2.9584999999999999</v>
      </c>
      <c r="S503" t="s">
        <v>1807</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92</v>
      </c>
      <c r="C504" s="173">
        <v>100499</v>
      </c>
      <c r="D504" s="176"/>
      <c r="E504" s="177"/>
      <c r="F504" s="177"/>
      <c r="G504" s="177"/>
      <c r="H504" s="177"/>
      <c r="I504" s="177"/>
      <c r="J504" s="177"/>
      <c r="K504" s="177"/>
      <c r="L504" s="177"/>
      <c r="M504" s="177"/>
      <c r="N504" s="177"/>
      <c r="O504" s="177"/>
      <c r="P504" s="177"/>
      <c r="Q504" s="177"/>
      <c r="R504" s="177"/>
      <c r="S504" t="s">
        <v>1807</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61</v>
      </c>
      <c r="C505" s="173">
        <v>118495</v>
      </c>
      <c r="D505" s="176"/>
      <c r="E505" s="177"/>
      <c r="F505" s="177"/>
      <c r="G505" s="177"/>
      <c r="H505" s="177"/>
      <c r="I505" s="177"/>
      <c r="J505" s="177"/>
      <c r="K505" s="177"/>
      <c r="L505" s="177"/>
      <c r="M505" s="177"/>
      <c r="N505" s="177"/>
      <c r="O505" s="177"/>
      <c r="P505" s="177"/>
      <c r="Q505" s="177"/>
      <c r="R505" s="177"/>
      <c r="S505" t="s">
        <v>1807</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365</v>
      </c>
      <c r="C506" s="173">
        <v>147981</v>
      </c>
      <c r="D506" s="176"/>
      <c r="E506" s="177"/>
      <c r="F506" s="177"/>
      <c r="G506" s="177"/>
      <c r="H506" s="177"/>
      <c r="I506" s="177"/>
      <c r="J506" s="177"/>
      <c r="K506" s="177"/>
      <c r="L506" s="177"/>
      <c r="M506" s="177"/>
      <c r="N506" s="177"/>
      <c r="O506" s="177"/>
      <c r="P506" s="177"/>
      <c r="Q506" s="177"/>
      <c r="R506" s="177"/>
      <c r="S506" t="s">
        <v>1807</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361</v>
      </c>
      <c r="C507" s="173">
        <v>147982</v>
      </c>
      <c r="D507" s="176"/>
      <c r="E507" s="177"/>
      <c r="F507" s="177"/>
      <c r="G507" s="177"/>
      <c r="H507" s="177"/>
      <c r="I507" s="177"/>
      <c r="J507" s="177"/>
      <c r="K507" s="177"/>
      <c r="L507" s="177"/>
      <c r="M507" s="177"/>
      <c r="N507" s="177"/>
      <c r="O507" s="177"/>
      <c r="P507" s="177"/>
      <c r="Q507" s="177"/>
      <c r="R507" s="177"/>
      <c r="S507" t="s">
        <v>1807</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366</v>
      </c>
      <c r="C508" s="173">
        <v>147987</v>
      </c>
      <c r="D508" s="176">
        <v>44958</v>
      </c>
      <c r="E508" s="177">
        <v>0.78500000000000003</v>
      </c>
      <c r="F508" s="177">
        <v>13.9544</v>
      </c>
      <c r="G508" s="177">
        <v>13.9757</v>
      </c>
      <c r="H508" s="177">
        <v>14.654400000000001</v>
      </c>
      <c r="I508" s="177">
        <v>14.3598</v>
      </c>
      <c r="J508" s="177">
        <v>14.5609</v>
      </c>
      <c r="K508" s="177">
        <v>14.892099999999999</v>
      </c>
      <c r="L508" s="177">
        <v>0.30370000000000003</v>
      </c>
      <c r="M508" s="177">
        <v>3.7856999999999998</v>
      </c>
      <c r="N508" s="177"/>
      <c r="O508" s="177"/>
      <c r="P508" s="177"/>
      <c r="Q508" s="177">
        <v>5.2516999999999996</v>
      </c>
      <c r="R508" s="177"/>
      <c r="S508" t="s">
        <v>1807</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362</v>
      </c>
      <c r="C509" s="173">
        <v>147988</v>
      </c>
      <c r="D509" s="176">
        <v>44958</v>
      </c>
      <c r="E509" s="177">
        <v>0.83150000000000002</v>
      </c>
      <c r="F509" s="177">
        <v>13.1737</v>
      </c>
      <c r="G509" s="177">
        <v>14.074</v>
      </c>
      <c r="H509" s="177">
        <v>14.463200000000001</v>
      </c>
      <c r="I509" s="177">
        <v>14.503399999999999</v>
      </c>
      <c r="J509" s="177">
        <v>14.555199999999999</v>
      </c>
      <c r="K509" s="177">
        <v>14.901199999999999</v>
      </c>
      <c r="L509" s="177">
        <v>0.28670000000000001</v>
      </c>
      <c r="M509" s="177">
        <v>3.9358</v>
      </c>
      <c r="N509" s="177"/>
      <c r="O509" s="177"/>
      <c r="P509" s="177"/>
      <c r="Q509" s="177">
        <v>5.2596999999999996</v>
      </c>
      <c r="R509" s="177"/>
      <c r="S509" t="s">
        <v>1807</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404</v>
      </c>
      <c r="C510" s="173">
        <v>148307</v>
      </c>
      <c r="D510" s="176"/>
      <c r="E510" s="177"/>
      <c r="F510" s="177"/>
      <c r="G510" s="177"/>
      <c r="H510" s="177"/>
      <c r="I510" s="177"/>
      <c r="J510" s="177"/>
      <c r="K510" s="177"/>
      <c r="L510" s="177"/>
      <c r="M510" s="177"/>
      <c r="N510" s="177"/>
      <c r="O510" s="177"/>
      <c r="P510" s="177"/>
      <c r="Q510" s="177"/>
      <c r="R510" s="177"/>
      <c r="S510" t="s">
        <v>1807</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405</v>
      </c>
      <c r="C511" s="173">
        <v>148308</v>
      </c>
      <c r="D511" s="176"/>
      <c r="E511" s="177"/>
      <c r="F511" s="177"/>
      <c r="G511" s="177"/>
      <c r="H511" s="177"/>
      <c r="I511" s="177"/>
      <c r="J511" s="177"/>
      <c r="K511" s="177"/>
      <c r="L511" s="177"/>
      <c r="M511" s="177"/>
      <c r="N511" s="177"/>
      <c r="O511" s="177"/>
      <c r="P511" s="177"/>
      <c r="Q511" s="177"/>
      <c r="R511" s="177"/>
      <c r="S511" t="s">
        <v>1807</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93</v>
      </c>
      <c r="C512" s="173">
        <v>101872</v>
      </c>
      <c r="D512" s="176">
        <v>44958</v>
      </c>
      <c r="E512" s="177">
        <v>74.900000000000006</v>
      </c>
      <c r="F512" s="177">
        <v>94.393000000000001</v>
      </c>
      <c r="G512" s="177">
        <v>17.2821</v>
      </c>
      <c r="H512" s="177">
        <v>10.365600000000001</v>
      </c>
      <c r="I512" s="177">
        <v>6.4414999999999996</v>
      </c>
      <c r="J512" s="177">
        <v>6.8796999999999997</v>
      </c>
      <c r="K512" s="177">
        <v>6.4965000000000002</v>
      </c>
      <c r="L512" s="177">
        <v>5.6073000000000004</v>
      </c>
      <c r="M512" s="177">
        <v>4.1287000000000003</v>
      </c>
      <c r="N512" s="177">
        <v>3.0257000000000001</v>
      </c>
      <c r="O512" s="177">
        <v>5.9844999999999997</v>
      </c>
      <c r="P512" s="177">
        <v>5.3148999999999997</v>
      </c>
      <c r="Q512" s="177">
        <v>8.1234000000000002</v>
      </c>
      <c r="R512" s="177">
        <v>5.0434999999999999</v>
      </c>
      <c r="S512" t="s">
        <v>1807</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62</v>
      </c>
      <c r="C513" s="173">
        <v>119075</v>
      </c>
      <c r="D513" s="176">
        <v>44958</v>
      </c>
      <c r="E513" s="177">
        <v>81.050899999999999</v>
      </c>
      <c r="F513" s="177">
        <v>95.676000000000002</v>
      </c>
      <c r="G513" s="177">
        <v>18.591999999999999</v>
      </c>
      <c r="H513" s="177">
        <v>11.6769</v>
      </c>
      <c r="I513" s="177">
        <v>7.7526999999999999</v>
      </c>
      <c r="J513" s="177">
        <v>8.1783000000000001</v>
      </c>
      <c r="K513" s="177">
        <v>7.7758000000000003</v>
      </c>
      <c r="L513" s="177">
        <v>6.8963999999999999</v>
      </c>
      <c r="M513" s="177">
        <v>5.4227999999999996</v>
      </c>
      <c r="N513" s="177">
        <v>4.3059000000000003</v>
      </c>
      <c r="O513" s="177">
        <v>6.9324000000000003</v>
      </c>
      <c r="P513" s="177">
        <v>6.1467000000000001</v>
      </c>
      <c r="Q513" s="177">
        <v>7.6642999999999999</v>
      </c>
      <c r="R513" s="177">
        <v>6.0812999999999997</v>
      </c>
      <c r="S513" t="s">
        <v>1807</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94</v>
      </c>
      <c r="C514" s="173"/>
      <c r="D514" s="176">
        <v>44958</v>
      </c>
      <c r="E514" s="177">
        <v>74.900000000000006</v>
      </c>
      <c r="F514" s="177">
        <v>94.393000000000001</v>
      </c>
      <c r="G514" s="177">
        <v>17.2821</v>
      </c>
      <c r="H514" s="177">
        <v>10.365600000000001</v>
      </c>
      <c r="I514" s="177">
        <v>6.4414999999999996</v>
      </c>
      <c r="J514" s="177">
        <v>6.8796999999999997</v>
      </c>
      <c r="K514" s="177">
        <v>6.4965000000000002</v>
      </c>
      <c r="L514" s="177">
        <v>5.6073000000000004</v>
      </c>
      <c r="M514" s="177">
        <v>4.1287000000000003</v>
      </c>
      <c r="N514" s="177">
        <v>3.0257000000000001</v>
      </c>
      <c r="O514" s="177">
        <v>5.9844999999999997</v>
      </c>
      <c r="P514" s="177">
        <v>5.3148999999999997</v>
      </c>
      <c r="Q514" s="177">
        <v>8.1234000000000002</v>
      </c>
      <c r="R514" s="177">
        <v>5.0434999999999999</v>
      </c>
      <c r="S514" t="s">
        <v>1807</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95</v>
      </c>
      <c r="C515" s="173"/>
      <c r="D515" s="176">
        <v>44958</v>
      </c>
      <c r="E515" s="177">
        <v>74.900000000000006</v>
      </c>
      <c r="F515" s="177">
        <v>94.393000000000001</v>
      </c>
      <c r="G515" s="177">
        <v>17.2821</v>
      </c>
      <c r="H515" s="177">
        <v>10.365600000000001</v>
      </c>
      <c r="I515" s="177">
        <v>6.4414999999999996</v>
      </c>
      <c r="J515" s="177">
        <v>6.8796999999999997</v>
      </c>
      <c r="K515" s="177">
        <v>6.4965000000000002</v>
      </c>
      <c r="L515" s="177">
        <v>5.6073000000000004</v>
      </c>
      <c r="M515" s="177">
        <v>4.1287000000000003</v>
      </c>
      <c r="N515" s="177">
        <v>3.0257000000000001</v>
      </c>
      <c r="O515" s="177">
        <v>5.9844999999999997</v>
      </c>
      <c r="P515" s="177">
        <v>5.3148999999999997</v>
      </c>
      <c r="Q515" s="177">
        <v>8.1234000000000002</v>
      </c>
      <c r="R515" s="177">
        <v>5.0434999999999999</v>
      </c>
      <c r="S515" t="s">
        <v>1807</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2023</v>
      </c>
      <c r="C516" s="173">
        <v>151087</v>
      </c>
      <c r="D516" s="176">
        <v>44958</v>
      </c>
      <c r="E516" s="177">
        <v>26.369399999999999</v>
      </c>
      <c r="F516" s="177">
        <v>97.567999999999998</v>
      </c>
      <c r="G516" s="177">
        <v>22.102900000000002</v>
      </c>
      <c r="H516" s="177">
        <v>11.7723</v>
      </c>
      <c r="I516" s="177">
        <v>7.0983999999999998</v>
      </c>
      <c r="J516" s="177">
        <v>7.7125000000000004</v>
      </c>
      <c r="K516" s="177">
        <v>6.1635999999999997</v>
      </c>
      <c r="L516" s="177">
        <v>4.8822000000000001</v>
      </c>
      <c r="M516" s="177">
        <v>4.9947999999999997</v>
      </c>
      <c r="N516" s="177">
        <v>4.4577</v>
      </c>
      <c r="O516" s="177">
        <v>5.4272999999999998</v>
      </c>
      <c r="P516" s="177">
        <v>6.9383999999999997</v>
      </c>
      <c r="Q516" s="177">
        <v>8.0548999999999999</v>
      </c>
      <c r="R516" s="177">
        <v>3.4569999999999999</v>
      </c>
      <c r="S516" t="s">
        <v>1807</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2024</v>
      </c>
      <c r="C517" s="173">
        <v>151084</v>
      </c>
      <c r="D517" s="176">
        <v>44958</v>
      </c>
      <c r="E517" s="177">
        <v>24.659400000000002</v>
      </c>
      <c r="F517" s="177">
        <v>97.209100000000007</v>
      </c>
      <c r="G517" s="177">
        <v>21.6448</v>
      </c>
      <c r="H517" s="177">
        <v>11.3161</v>
      </c>
      <c r="I517" s="177">
        <v>6.6246999999999998</v>
      </c>
      <c r="J517" s="177">
        <v>7.2098000000000004</v>
      </c>
      <c r="K517" s="177">
        <v>5.5136000000000003</v>
      </c>
      <c r="L517" s="177">
        <v>4.1867999999999999</v>
      </c>
      <c r="M517" s="177">
        <v>4.2766999999999999</v>
      </c>
      <c r="N517" s="177">
        <v>3.7294999999999998</v>
      </c>
      <c r="O517" s="177">
        <v>4.6962999999999999</v>
      </c>
      <c r="P517" s="177">
        <v>6.1627999999999998</v>
      </c>
      <c r="Q517" s="177">
        <v>5.6452</v>
      </c>
      <c r="R517" s="177">
        <v>2.7254</v>
      </c>
      <c r="S517" t="s">
        <v>1807</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96</v>
      </c>
      <c r="C518" s="173">
        <v>106737</v>
      </c>
      <c r="D518" s="176"/>
      <c r="E518" s="177"/>
      <c r="F518" s="177"/>
      <c r="G518" s="177"/>
      <c r="H518" s="177"/>
      <c r="I518" s="177"/>
      <c r="J518" s="177"/>
      <c r="K518" s="177"/>
      <c r="L518" s="177"/>
      <c r="M518" s="177"/>
      <c r="N518" s="177"/>
      <c r="O518" s="177"/>
      <c r="P518" s="177"/>
      <c r="Q518" s="177"/>
      <c r="R518" s="177"/>
      <c r="S518" t="s">
        <v>1807</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63</v>
      </c>
      <c r="C519" s="173">
        <v>120048</v>
      </c>
      <c r="D519" s="176"/>
      <c r="E519" s="177"/>
      <c r="F519" s="177"/>
      <c r="G519" s="177"/>
      <c r="H519" s="177"/>
      <c r="I519" s="177"/>
      <c r="J519" s="177"/>
      <c r="K519" s="177"/>
      <c r="L519" s="177"/>
      <c r="M519" s="177"/>
      <c r="N519" s="177"/>
      <c r="O519" s="177"/>
      <c r="P519" s="177"/>
      <c r="Q519" s="177"/>
      <c r="R519" s="177"/>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406</v>
      </c>
      <c r="C520" s="173">
        <v>106736</v>
      </c>
      <c r="D520" s="176"/>
      <c r="E520" s="177"/>
      <c r="F520" s="177"/>
      <c r="G520" s="177"/>
      <c r="H520" s="177"/>
      <c r="I520" s="177"/>
      <c r="J520" s="177"/>
      <c r="K520" s="177"/>
      <c r="L520" s="177"/>
      <c r="M520" s="177"/>
      <c r="N520" s="177"/>
      <c r="O520" s="177"/>
      <c r="P520" s="177"/>
      <c r="Q520" s="177"/>
      <c r="R520" s="177"/>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97</v>
      </c>
      <c r="C521" s="173">
        <v>112096</v>
      </c>
      <c r="D521" s="176">
        <v>44958</v>
      </c>
      <c r="E521" s="177">
        <v>30.5138</v>
      </c>
      <c r="F521" s="177">
        <v>69.870800000000003</v>
      </c>
      <c r="G521" s="177">
        <v>14.9589</v>
      </c>
      <c r="H521" s="177">
        <v>9.0039999999999996</v>
      </c>
      <c r="I521" s="177">
        <v>5.6599000000000004</v>
      </c>
      <c r="J521" s="177">
        <v>6.2112999999999996</v>
      </c>
      <c r="K521" s="177">
        <v>6.7854000000000001</v>
      </c>
      <c r="L521" s="177">
        <v>7.1348000000000003</v>
      </c>
      <c r="M521" s="177">
        <v>6.1638999999999999</v>
      </c>
      <c r="N521" s="177">
        <v>5.875</v>
      </c>
      <c r="O521" s="177">
        <v>6.7873999999999999</v>
      </c>
      <c r="P521" s="177">
        <v>7.5019</v>
      </c>
      <c r="Q521" s="177">
        <v>8.9309999999999992</v>
      </c>
      <c r="R521" s="177">
        <v>4.8315999999999999</v>
      </c>
      <c r="S521" t="s">
        <v>1807</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64</v>
      </c>
      <c r="C522" s="173">
        <v>120603</v>
      </c>
      <c r="D522" s="176">
        <v>44958</v>
      </c>
      <c r="E522" s="177">
        <v>32.399900000000002</v>
      </c>
      <c r="F522" s="177">
        <v>70.658299999999997</v>
      </c>
      <c r="G522" s="177">
        <v>15.67</v>
      </c>
      <c r="H522" s="177">
        <v>9.7225000000000001</v>
      </c>
      <c r="I522" s="177">
        <v>6.3724999999999996</v>
      </c>
      <c r="J522" s="177">
        <v>6.9253</v>
      </c>
      <c r="K522" s="177">
        <v>7.5313999999999997</v>
      </c>
      <c r="L522" s="177">
        <v>7.9085999999999999</v>
      </c>
      <c r="M522" s="177">
        <v>6.9485000000000001</v>
      </c>
      <c r="N522" s="177">
        <v>6.6698000000000004</v>
      </c>
      <c r="O522" s="177">
        <v>7.5800999999999998</v>
      </c>
      <c r="P522" s="177">
        <v>8.2843999999999998</v>
      </c>
      <c r="Q522" s="177">
        <v>9.8778000000000006</v>
      </c>
      <c r="R522" s="177">
        <v>5.6394000000000002</v>
      </c>
      <c r="S522" t="s">
        <v>1807</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98</v>
      </c>
      <c r="C523" s="173">
        <v>116583</v>
      </c>
      <c r="D523" s="176"/>
      <c r="E523" s="177"/>
      <c r="F523" s="177"/>
      <c r="G523" s="177"/>
      <c r="H523" s="177"/>
      <c r="I523" s="177"/>
      <c r="J523" s="177"/>
      <c r="K523" s="177"/>
      <c r="L523" s="177"/>
      <c r="M523" s="177"/>
      <c r="N523" s="177"/>
      <c r="O523" s="177"/>
      <c r="P523" s="177"/>
      <c r="Q523" s="177"/>
      <c r="R523" s="177"/>
      <c r="S523" t="s">
        <v>1807</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65</v>
      </c>
      <c r="C524" s="173">
        <v>116811</v>
      </c>
      <c r="D524" s="176"/>
      <c r="E524" s="177"/>
      <c r="F524" s="177"/>
      <c r="G524" s="177"/>
      <c r="H524" s="177"/>
      <c r="I524" s="177"/>
      <c r="J524" s="177"/>
      <c r="K524" s="177"/>
      <c r="L524" s="177"/>
      <c r="M524" s="177"/>
      <c r="N524" s="177"/>
      <c r="O524" s="177"/>
      <c r="P524" s="177"/>
      <c r="Q524" s="177"/>
      <c r="R524" s="177"/>
      <c r="S524" t="s">
        <v>1807</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66</v>
      </c>
      <c r="C525" s="173">
        <v>118416</v>
      </c>
      <c r="D525" s="176">
        <v>44958</v>
      </c>
      <c r="E525" s="177">
        <v>30.931799999999999</v>
      </c>
      <c r="F525" s="177">
        <v>139.53720000000001</v>
      </c>
      <c r="G525" s="177">
        <v>32.809600000000003</v>
      </c>
      <c r="H525" s="177">
        <v>15.9621</v>
      </c>
      <c r="I525" s="177">
        <v>11.2331</v>
      </c>
      <c r="J525" s="177">
        <v>11.6462</v>
      </c>
      <c r="K525" s="177">
        <v>9.9422999999999995</v>
      </c>
      <c r="L525" s="177">
        <v>5.2877000000000001</v>
      </c>
      <c r="M525" s="177">
        <v>4.0260999999999996</v>
      </c>
      <c r="N525" s="177">
        <v>3.3147000000000002</v>
      </c>
      <c r="O525" s="177">
        <v>6.2079000000000004</v>
      </c>
      <c r="P525" s="177">
        <v>7.8132000000000001</v>
      </c>
      <c r="Q525" s="177">
        <v>8.4413</v>
      </c>
      <c r="R525" s="177">
        <v>3.4376000000000002</v>
      </c>
      <c r="S525" t="s">
        <v>1807</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99</v>
      </c>
      <c r="C526" s="173">
        <v>111524</v>
      </c>
      <c r="D526" s="176">
        <v>44958</v>
      </c>
      <c r="E526" s="177">
        <v>28.415099999999999</v>
      </c>
      <c r="F526" s="177">
        <v>138.7406</v>
      </c>
      <c r="G526" s="177">
        <v>31.944099999999999</v>
      </c>
      <c r="H526" s="177">
        <v>15.109299999999999</v>
      </c>
      <c r="I526" s="177">
        <v>10.372400000000001</v>
      </c>
      <c r="J526" s="177">
        <v>10.7812</v>
      </c>
      <c r="K526" s="177">
        <v>9.0629000000000008</v>
      </c>
      <c r="L526" s="177">
        <v>4.4081000000000001</v>
      </c>
      <c r="M526" s="177">
        <v>3.1438999999999999</v>
      </c>
      <c r="N526" s="177">
        <v>2.4306999999999999</v>
      </c>
      <c r="O526" s="177">
        <v>5.3041</v>
      </c>
      <c r="P526" s="177">
        <v>6.9509999999999996</v>
      </c>
      <c r="Q526" s="177">
        <v>7.6439000000000004</v>
      </c>
      <c r="R526" s="177">
        <v>2.5339</v>
      </c>
      <c r="S526" t="s">
        <v>1807</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67</v>
      </c>
      <c r="C527" s="173">
        <v>122715</v>
      </c>
      <c r="D527" s="176">
        <v>44958</v>
      </c>
      <c r="E527" s="177">
        <v>19.329499999999999</v>
      </c>
      <c r="F527" s="177">
        <v>-10.760199999999999</v>
      </c>
      <c r="G527" s="177">
        <v>-3.7747000000000002</v>
      </c>
      <c r="H527" s="177">
        <v>-8.1071000000000009</v>
      </c>
      <c r="I527" s="177">
        <v>6.7400000000000002E-2</v>
      </c>
      <c r="J527" s="177">
        <v>3.6743000000000001</v>
      </c>
      <c r="K527" s="177">
        <v>5.3650000000000002</v>
      </c>
      <c r="L527" s="177">
        <v>4.5271999999999997</v>
      </c>
      <c r="M527" s="177">
        <v>3.6175000000000002</v>
      </c>
      <c r="N527" s="177">
        <v>4.0048000000000004</v>
      </c>
      <c r="O527" s="177">
        <v>6.0106999999999999</v>
      </c>
      <c r="P527" s="177">
        <v>6.5896999999999997</v>
      </c>
      <c r="Q527" s="177">
        <v>7.0956999999999999</v>
      </c>
      <c r="R527" s="177">
        <v>5.2401999999999997</v>
      </c>
      <c r="S527" t="s">
        <v>1807</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100</v>
      </c>
      <c r="C528" s="173">
        <v>122612</v>
      </c>
      <c r="D528" s="176">
        <v>44958</v>
      </c>
      <c r="E528" s="177">
        <v>18.432700000000001</v>
      </c>
      <c r="F528" s="177">
        <v>-11.085599999999999</v>
      </c>
      <c r="G528" s="177">
        <v>-4.0373000000000001</v>
      </c>
      <c r="H528" s="177">
        <v>-8.3598999999999997</v>
      </c>
      <c r="I528" s="177">
        <v>-0.18390000000000001</v>
      </c>
      <c r="J528" s="177">
        <v>3.4188000000000001</v>
      </c>
      <c r="K528" s="177">
        <v>5.1123000000000003</v>
      </c>
      <c r="L528" s="177">
        <v>4.2709999999999999</v>
      </c>
      <c r="M528" s="177">
        <v>3.3612000000000002</v>
      </c>
      <c r="N528" s="177">
        <v>3.7456999999999998</v>
      </c>
      <c r="O528" s="177">
        <v>5.6214000000000004</v>
      </c>
      <c r="P528" s="177">
        <v>6.0791000000000004</v>
      </c>
      <c r="Q528" s="177">
        <v>6.5678000000000001</v>
      </c>
      <c r="R528" s="177">
        <v>4.9611000000000001</v>
      </c>
      <c r="S528" t="s">
        <v>1807</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68</v>
      </c>
      <c r="C529" s="173">
        <v>145589</v>
      </c>
      <c r="D529" s="176">
        <v>44958</v>
      </c>
      <c r="E529" s="177">
        <v>1293.6361999999999</v>
      </c>
      <c r="F529" s="177">
        <v>57.904299999999999</v>
      </c>
      <c r="G529" s="177">
        <v>16.483699999999999</v>
      </c>
      <c r="H529" s="177">
        <v>10.001200000000001</v>
      </c>
      <c r="I529" s="177">
        <v>11.3522</v>
      </c>
      <c r="J529" s="177">
        <v>9.2246000000000006</v>
      </c>
      <c r="K529" s="177">
        <v>8.4345999999999997</v>
      </c>
      <c r="L529" s="177">
        <v>6.3388</v>
      </c>
      <c r="M529" s="177">
        <v>4.8174000000000001</v>
      </c>
      <c r="N529" s="177">
        <v>4.1985000000000001</v>
      </c>
      <c r="O529" s="177">
        <v>5.0785999999999998</v>
      </c>
      <c r="P529" s="177"/>
      <c r="Q529" s="177">
        <v>6.3775000000000004</v>
      </c>
      <c r="R529" s="177">
        <v>4.3075000000000001</v>
      </c>
      <c r="S529" t="s">
        <v>1807</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101</v>
      </c>
      <c r="C530" s="173">
        <v>145590</v>
      </c>
      <c r="D530" s="176">
        <v>44958</v>
      </c>
      <c r="E530" s="177">
        <v>1266.4849999999999</v>
      </c>
      <c r="F530" s="177">
        <v>57.488199999999999</v>
      </c>
      <c r="G530" s="177">
        <v>16.0672</v>
      </c>
      <c r="H530" s="177">
        <v>9.5850000000000009</v>
      </c>
      <c r="I530" s="177">
        <v>10.934900000000001</v>
      </c>
      <c r="J530" s="177">
        <v>8.8055000000000003</v>
      </c>
      <c r="K530" s="177">
        <v>8.0100999999999996</v>
      </c>
      <c r="L530" s="177">
        <v>5.8830999999999998</v>
      </c>
      <c r="M530" s="177">
        <v>4.3337000000000003</v>
      </c>
      <c r="N530" s="177">
        <v>3.6993999999999998</v>
      </c>
      <c r="O530" s="177">
        <v>4.5460000000000003</v>
      </c>
      <c r="P530" s="177"/>
      <c r="Q530" s="177">
        <v>5.8369999999999997</v>
      </c>
      <c r="R530" s="177">
        <v>3.7858000000000001</v>
      </c>
      <c r="S530" t="s">
        <v>1807</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1940</v>
      </c>
      <c r="C531" s="173">
        <v>120435</v>
      </c>
      <c r="D531" s="176">
        <v>44958</v>
      </c>
      <c r="E531" s="177">
        <v>36.729700000000001</v>
      </c>
      <c r="F531" s="177">
        <v>92.053700000000006</v>
      </c>
      <c r="G531" s="177">
        <v>23.828099999999999</v>
      </c>
      <c r="H531" s="177">
        <v>11.8239</v>
      </c>
      <c r="I531" s="177">
        <v>7.81</v>
      </c>
      <c r="J531" s="177">
        <v>7.8181000000000003</v>
      </c>
      <c r="K531" s="177">
        <v>7.6665000000000001</v>
      </c>
      <c r="L531" s="177">
        <v>5.7638999999999996</v>
      </c>
      <c r="M531" s="177">
        <v>5.2340999999999998</v>
      </c>
      <c r="N531" s="177">
        <v>4.7561</v>
      </c>
      <c r="O531" s="177">
        <v>5.4474</v>
      </c>
      <c r="P531" s="177">
        <v>6.1543000000000001</v>
      </c>
      <c r="Q531" s="177">
        <v>7.5395000000000003</v>
      </c>
      <c r="R531" s="177">
        <v>4.5659000000000001</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1941</v>
      </c>
      <c r="C532" s="173">
        <v>101806</v>
      </c>
      <c r="D532" s="176">
        <v>44958</v>
      </c>
      <c r="E532" s="177">
        <v>34.764600000000002</v>
      </c>
      <c r="F532" s="177">
        <v>91.677599999999998</v>
      </c>
      <c r="G532" s="177">
        <v>23.467400000000001</v>
      </c>
      <c r="H532" s="177">
        <v>11.4693</v>
      </c>
      <c r="I532" s="177">
        <v>7.4531999999999998</v>
      </c>
      <c r="J532" s="177">
        <v>7.4663000000000004</v>
      </c>
      <c r="K532" s="177">
        <v>7.3093000000000004</v>
      </c>
      <c r="L532" s="177">
        <v>5.4097999999999997</v>
      </c>
      <c r="M532" s="177">
        <v>4.8586999999999998</v>
      </c>
      <c r="N532" s="177">
        <v>4.3684000000000003</v>
      </c>
      <c r="O532" s="177">
        <v>4.8201999999999998</v>
      </c>
      <c r="P532" s="177">
        <v>5.5637999999999996</v>
      </c>
      <c r="Q532" s="177">
        <v>6.5570000000000004</v>
      </c>
      <c r="R532" s="177">
        <v>4.0094000000000003</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70</v>
      </c>
      <c r="C533" s="173">
        <v>119755</v>
      </c>
      <c r="D533" s="176">
        <v>44958</v>
      </c>
      <c r="E533" s="177">
        <v>33.1098</v>
      </c>
      <c r="F533" s="177">
        <v>41.386600000000001</v>
      </c>
      <c r="G533" s="177">
        <v>2.1833999999999998</v>
      </c>
      <c r="H533" s="177">
        <v>-3.8241000000000001</v>
      </c>
      <c r="I533" s="177">
        <v>-1.6525000000000001</v>
      </c>
      <c r="J533" s="177">
        <v>2.7696000000000001</v>
      </c>
      <c r="K533" s="177">
        <v>6.1919000000000004</v>
      </c>
      <c r="L533" s="177">
        <v>5.7024999999999997</v>
      </c>
      <c r="M533" s="177">
        <v>4.1147</v>
      </c>
      <c r="N533" s="177">
        <v>3.9097</v>
      </c>
      <c r="O533" s="177">
        <v>6.3423999999999996</v>
      </c>
      <c r="P533" s="177">
        <v>7.8686999999999996</v>
      </c>
      <c r="Q533" s="177">
        <v>8.7562999999999995</v>
      </c>
      <c r="R533" s="177">
        <v>4.1569000000000003</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103</v>
      </c>
      <c r="C534" s="173">
        <v>108511</v>
      </c>
      <c r="D534" s="176">
        <v>44958</v>
      </c>
      <c r="E534" s="177">
        <v>30.959</v>
      </c>
      <c r="F534" s="177">
        <v>40.365699999999997</v>
      </c>
      <c r="G534" s="177">
        <v>1.2262999999999999</v>
      </c>
      <c r="H534" s="177">
        <v>-4.7621000000000002</v>
      </c>
      <c r="I534" s="177">
        <v>-2.5912000000000002</v>
      </c>
      <c r="J534" s="177">
        <v>1.8179000000000001</v>
      </c>
      <c r="K534" s="177">
        <v>5.2339000000000002</v>
      </c>
      <c r="L534" s="177">
        <v>4.7386999999999997</v>
      </c>
      <c r="M534" s="177">
        <v>3.1421999999999999</v>
      </c>
      <c r="N534" s="177">
        <v>2.9218999999999999</v>
      </c>
      <c r="O534" s="177">
        <v>5.5049999999999999</v>
      </c>
      <c r="P534" s="177">
        <v>7.0926999999999998</v>
      </c>
      <c r="Q534" s="177">
        <v>7.9945000000000004</v>
      </c>
      <c r="R534" s="177">
        <v>3.2747000000000002</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1809</v>
      </c>
      <c r="C535" s="173">
        <v>144403</v>
      </c>
      <c r="D535" s="176">
        <v>44958</v>
      </c>
      <c r="E535" s="177">
        <v>12.6305</v>
      </c>
      <c r="F535" s="177">
        <v>87.481999999999999</v>
      </c>
      <c r="G535" s="177">
        <v>19.239000000000001</v>
      </c>
      <c r="H535" s="177">
        <v>10.0512</v>
      </c>
      <c r="I535" s="177">
        <v>7.0994000000000002</v>
      </c>
      <c r="J535" s="177">
        <v>8.0356000000000005</v>
      </c>
      <c r="K535" s="177">
        <v>8.4008000000000003</v>
      </c>
      <c r="L535" s="177">
        <v>5.6420000000000003</v>
      </c>
      <c r="M535" s="177">
        <v>4.7088000000000001</v>
      </c>
      <c r="N535" s="177">
        <v>3.3254000000000001</v>
      </c>
      <c r="O535" s="177">
        <v>4.0495000000000001</v>
      </c>
      <c r="P535" s="177"/>
      <c r="Q535" s="177">
        <v>5.3819999999999997</v>
      </c>
      <c r="R535" s="177">
        <v>3.0933999999999999</v>
      </c>
      <c r="S535" t="s">
        <v>1807</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1810</v>
      </c>
      <c r="C536" s="173">
        <v>144401</v>
      </c>
      <c r="D536" s="176">
        <v>44958</v>
      </c>
      <c r="E536" s="177">
        <v>12.0265</v>
      </c>
      <c r="F536" s="177">
        <v>86.397000000000006</v>
      </c>
      <c r="G536" s="177">
        <v>18.133299999999998</v>
      </c>
      <c r="H536" s="177">
        <v>8.9467999999999996</v>
      </c>
      <c r="I536" s="177">
        <v>5.9752000000000001</v>
      </c>
      <c r="J536" s="177">
        <v>6.9222999999999999</v>
      </c>
      <c r="K536" s="177">
        <v>7.2797999999999998</v>
      </c>
      <c r="L536" s="177">
        <v>4.5091999999999999</v>
      </c>
      <c r="M536" s="177">
        <v>3.5670999999999999</v>
      </c>
      <c r="N536" s="177">
        <v>2.2130999999999998</v>
      </c>
      <c r="O536" s="177">
        <v>2.9087999999999998</v>
      </c>
      <c r="P536" s="177"/>
      <c r="Q536" s="177">
        <v>4.2291999999999996</v>
      </c>
      <c r="R536" s="177">
        <v>1.9787999999999999</v>
      </c>
      <c r="S536" t="s">
        <v>1807</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72</v>
      </c>
      <c r="C537" s="173">
        <v>140769</v>
      </c>
      <c r="D537" s="176">
        <v>44958</v>
      </c>
      <c r="E537" s="177">
        <v>14.7202</v>
      </c>
      <c r="F537" s="177">
        <v>50.405099999999997</v>
      </c>
      <c r="G537" s="177">
        <v>7.7445000000000004</v>
      </c>
      <c r="H537" s="177">
        <v>2.8708</v>
      </c>
      <c r="I537" s="177">
        <v>6.9791999999999996</v>
      </c>
      <c r="J537" s="177">
        <v>6.2870999999999997</v>
      </c>
      <c r="K537" s="177">
        <v>8.7262000000000004</v>
      </c>
      <c r="L537" s="177">
        <v>5.5182000000000002</v>
      </c>
      <c r="M537" s="177">
        <v>4.2713999999999999</v>
      </c>
      <c r="N537" s="177">
        <v>3.4782999999999999</v>
      </c>
      <c r="O537" s="177">
        <v>5.4962</v>
      </c>
      <c r="P537" s="177">
        <v>7.2053000000000003</v>
      </c>
      <c r="Q537" s="177">
        <v>6.8167999999999997</v>
      </c>
      <c r="R537" s="177">
        <v>3.4527999999999999</v>
      </c>
      <c r="S537" t="s">
        <v>1807</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105</v>
      </c>
      <c r="C538" s="173">
        <v>140771</v>
      </c>
      <c r="D538" s="176">
        <v>44958</v>
      </c>
      <c r="E538" s="177">
        <v>13.7605</v>
      </c>
      <c r="F538" s="177">
        <v>49.403599999999997</v>
      </c>
      <c r="G538" s="177">
        <v>6.7435999999999998</v>
      </c>
      <c r="H538" s="177">
        <v>1.8953</v>
      </c>
      <c r="I538" s="177">
        <v>6.0198999999999998</v>
      </c>
      <c r="J538" s="177">
        <v>5.3305999999999996</v>
      </c>
      <c r="K538" s="177">
        <v>7.7545000000000002</v>
      </c>
      <c r="L538" s="177">
        <v>4.5387000000000004</v>
      </c>
      <c r="M538" s="177">
        <v>3.2942</v>
      </c>
      <c r="N538" s="177">
        <v>2.4990999999999999</v>
      </c>
      <c r="O538" s="177">
        <v>4.5134999999999996</v>
      </c>
      <c r="P538" s="177">
        <v>6.0286999999999997</v>
      </c>
      <c r="Q538" s="177">
        <v>5.5955000000000004</v>
      </c>
      <c r="R538" s="177">
        <v>2.4716</v>
      </c>
      <c r="S538" t="s">
        <v>1807</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106</v>
      </c>
      <c r="C539" s="173">
        <v>102849</v>
      </c>
      <c r="D539" s="176">
        <v>44958</v>
      </c>
      <c r="E539" s="177">
        <v>30.702100000000002</v>
      </c>
      <c r="F539" s="177">
        <v>2.6156000000000001</v>
      </c>
      <c r="G539" s="177">
        <v>8.6411999999999995</v>
      </c>
      <c r="H539" s="177">
        <v>-1.7996000000000001</v>
      </c>
      <c r="I539" s="177">
        <v>-0.95920000000000005</v>
      </c>
      <c r="J539" s="177">
        <v>4.0423999999999998</v>
      </c>
      <c r="K539" s="177">
        <v>9.6425999999999998</v>
      </c>
      <c r="L539" s="177">
        <v>6.5269000000000004</v>
      </c>
      <c r="M539" s="177">
        <v>3.6665999999999999</v>
      </c>
      <c r="N539" s="177">
        <v>3.8033000000000001</v>
      </c>
      <c r="O539" s="177">
        <v>5.4882999999999997</v>
      </c>
      <c r="P539" s="177">
        <v>6.1642000000000001</v>
      </c>
      <c r="Q539" s="177">
        <v>6.3484999999999996</v>
      </c>
      <c r="R539" s="177">
        <v>3.0889000000000002</v>
      </c>
      <c r="S539" t="s">
        <v>1807</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73</v>
      </c>
      <c r="C540" s="173">
        <v>118747</v>
      </c>
      <c r="D540" s="176">
        <v>44958</v>
      </c>
      <c r="E540" s="177">
        <v>32.627299999999998</v>
      </c>
      <c r="F540" s="177">
        <v>2.9087999999999998</v>
      </c>
      <c r="G540" s="177">
        <v>9.0726999999999993</v>
      </c>
      <c r="H540" s="177">
        <v>-1.3740000000000001</v>
      </c>
      <c r="I540" s="177">
        <v>-0.51929999999999998</v>
      </c>
      <c r="J540" s="177">
        <v>4.4793000000000003</v>
      </c>
      <c r="K540" s="177">
        <v>10.0822</v>
      </c>
      <c r="L540" s="177">
        <v>6.9622000000000002</v>
      </c>
      <c r="M540" s="177">
        <v>4.0974000000000004</v>
      </c>
      <c r="N540" s="177">
        <v>4.2375999999999996</v>
      </c>
      <c r="O540" s="177">
        <v>5.9539</v>
      </c>
      <c r="P540" s="177">
        <v>6.7431999999999999</v>
      </c>
      <c r="Q540" s="177">
        <v>7.7304000000000004</v>
      </c>
      <c r="R540" s="177">
        <v>3.5171000000000001</v>
      </c>
      <c r="S540" t="s">
        <v>1807</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107</v>
      </c>
      <c r="C541" s="173">
        <v>116485</v>
      </c>
      <c r="D541" s="176">
        <v>44958</v>
      </c>
      <c r="E541" s="177">
        <v>2202.4229999999998</v>
      </c>
      <c r="F541" s="177">
        <v>91.071299999999994</v>
      </c>
      <c r="G541" s="177">
        <v>23.075900000000001</v>
      </c>
      <c r="H541" s="177">
        <v>12.2311</v>
      </c>
      <c r="I541" s="177">
        <v>7.3362999999999996</v>
      </c>
      <c r="J541" s="177">
        <v>6.8986000000000001</v>
      </c>
      <c r="K541" s="177">
        <v>5.1692999999999998</v>
      </c>
      <c r="L541" s="177">
        <v>4.1492000000000004</v>
      </c>
      <c r="M541" s="177">
        <v>3.9832000000000001</v>
      </c>
      <c r="N541" s="177">
        <v>3.43</v>
      </c>
      <c r="O541" s="177">
        <v>4.5124000000000004</v>
      </c>
      <c r="P541" s="177">
        <v>6.4856999999999996</v>
      </c>
      <c r="Q541" s="177">
        <v>7.3978000000000002</v>
      </c>
      <c r="R541" s="177">
        <v>3.0093999999999999</v>
      </c>
      <c r="S541" t="s">
        <v>1807</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74</v>
      </c>
      <c r="C542" s="173">
        <v>120084</v>
      </c>
      <c r="D542" s="176">
        <v>44958</v>
      </c>
      <c r="E542" s="177">
        <v>2426.1019000000001</v>
      </c>
      <c r="F542" s="177">
        <v>92.342799999999997</v>
      </c>
      <c r="G542" s="177">
        <v>24.348099999999999</v>
      </c>
      <c r="H542" s="177">
        <v>13.5023</v>
      </c>
      <c r="I542" s="177">
        <v>8.6083999999999996</v>
      </c>
      <c r="J542" s="177">
        <v>8.1378000000000004</v>
      </c>
      <c r="K542" s="177">
        <v>6.4378000000000002</v>
      </c>
      <c r="L542" s="177">
        <v>5.4273999999999996</v>
      </c>
      <c r="M542" s="177">
        <v>5.2674000000000003</v>
      </c>
      <c r="N542" s="177">
        <v>4.7157</v>
      </c>
      <c r="O542" s="177">
        <v>5.6981000000000002</v>
      </c>
      <c r="P542" s="177">
        <v>7.5467000000000004</v>
      </c>
      <c r="Q542" s="177">
        <v>8.2091999999999992</v>
      </c>
      <c r="R542" s="177">
        <v>4.2645</v>
      </c>
      <c r="S542" t="s">
        <v>1807</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t="s">
        <v>1807</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t="s">
        <v>1807</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t="s">
        <v>1807</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t="s">
        <v>1807</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77</v>
      </c>
      <c r="C547" s="173">
        <v>134494</v>
      </c>
      <c r="D547" s="176">
        <v>44958</v>
      </c>
      <c r="E547" s="177">
        <v>17.790400000000002</v>
      </c>
      <c r="F547" s="177">
        <v>78.954499999999996</v>
      </c>
      <c r="G547" s="177">
        <v>17.728300000000001</v>
      </c>
      <c r="H547" s="177">
        <v>10.0726</v>
      </c>
      <c r="I547" s="177">
        <v>7.6576000000000004</v>
      </c>
      <c r="J547" s="177">
        <v>8.0472000000000001</v>
      </c>
      <c r="K547" s="177">
        <v>9.5507000000000009</v>
      </c>
      <c r="L547" s="177">
        <v>7.3186</v>
      </c>
      <c r="M547" s="177">
        <v>6.2209000000000003</v>
      </c>
      <c r="N547" s="177">
        <v>5.7812999999999999</v>
      </c>
      <c r="O547" s="177">
        <v>5.8007</v>
      </c>
      <c r="P547" s="177">
        <v>6.9066000000000001</v>
      </c>
      <c r="Q547" s="177">
        <v>7.7556000000000003</v>
      </c>
      <c r="R547" s="177">
        <v>4.5324</v>
      </c>
      <c r="S547" t="s">
        <v>1807</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110</v>
      </c>
      <c r="C548" s="173">
        <v>141061</v>
      </c>
      <c r="D548" s="176">
        <v>44958</v>
      </c>
      <c r="E548" s="177">
        <v>17.6724</v>
      </c>
      <c r="F548" s="177">
        <v>78.860500000000002</v>
      </c>
      <c r="G548" s="177">
        <v>17.597899999999999</v>
      </c>
      <c r="H548" s="177">
        <v>9.9623000000000008</v>
      </c>
      <c r="I548" s="177">
        <v>7.5308000000000002</v>
      </c>
      <c r="J548" s="177">
        <v>7.9298999999999999</v>
      </c>
      <c r="K548" s="177">
        <v>9.4276999999999997</v>
      </c>
      <c r="L548" s="177">
        <v>7.1931000000000003</v>
      </c>
      <c r="M548" s="177">
        <v>6.0949999999999998</v>
      </c>
      <c r="N548" s="177">
        <v>5.6538000000000004</v>
      </c>
      <c r="O548" s="177">
        <v>5.6707000000000001</v>
      </c>
      <c r="P548" s="177">
        <v>6.7807000000000004</v>
      </c>
      <c r="Q548" s="177">
        <v>7.6364999999999998</v>
      </c>
      <c r="R548" s="177">
        <v>4.4076000000000004</v>
      </c>
      <c r="S548" t="s">
        <v>1807</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78</v>
      </c>
      <c r="C549" s="173">
        <v>119671</v>
      </c>
      <c r="D549" s="176">
        <v>44958</v>
      </c>
      <c r="E549" s="177">
        <v>31.828099999999999</v>
      </c>
      <c r="F549" s="177">
        <v>90.014700000000005</v>
      </c>
      <c r="G549" s="177">
        <v>24.300699999999999</v>
      </c>
      <c r="H549" s="177">
        <v>7.1855000000000002</v>
      </c>
      <c r="I549" s="177">
        <v>3.8144999999999998</v>
      </c>
      <c r="J549" s="177">
        <v>7.7689000000000004</v>
      </c>
      <c r="K549" s="177">
        <v>8.9308999999999994</v>
      </c>
      <c r="L549" s="177">
        <v>8.9539000000000009</v>
      </c>
      <c r="M549" s="177">
        <v>6.9421999999999997</v>
      </c>
      <c r="N549" s="177">
        <v>6.0377999999999998</v>
      </c>
      <c r="O549" s="177">
        <v>6.2732000000000001</v>
      </c>
      <c r="P549" s="177">
        <v>8.0359999999999996</v>
      </c>
      <c r="Q549" s="177">
        <v>8.2029999999999994</v>
      </c>
      <c r="R549" s="177">
        <v>4.5946999999999996</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111</v>
      </c>
      <c r="C550" s="173">
        <v>102205</v>
      </c>
      <c r="D550" s="176">
        <v>44958</v>
      </c>
      <c r="E550" s="177">
        <v>29.663799999999998</v>
      </c>
      <c r="F550" s="177">
        <v>89.302999999999997</v>
      </c>
      <c r="G550" s="177">
        <v>23.528099999999998</v>
      </c>
      <c r="H550" s="177">
        <v>6.4238999999999997</v>
      </c>
      <c r="I550" s="177">
        <v>3.0445000000000002</v>
      </c>
      <c r="J550" s="177">
        <v>6.9942000000000002</v>
      </c>
      <c r="K550" s="177">
        <v>8.1443999999999992</v>
      </c>
      <c r="L550" s="177">
        <v>8.1503999999999994</v>
      </c>
      <c r="M550" s="177">
        <v>6.1364000000000001</v>
      </c>
      <c r="N550" s="177">
        <v>5.2262000000000004</v>
      </c>
      <c r="O550" s="177">
        <v>5.4832000000000001</v>
      </c>
      <c r="P550" s="177">
        <v>7.2363999999999997</v>
      </c>
      <c r="Q550" s="177">
        <v>5.8689</v>
      </c>
      <c r="R550" s="177">
        <v>3.7936999999999999</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79</v>
      </c>
      <c r="C551" s="173">
        <v>119097</v>
      </c>
      <c r="D551" s="176"/>
      <c r="E551" s="177"/>
      <c r="F551" s="177"/>
      <c r="G551" s="177"/>
      <c r="H551" s="177"/>
      <c r="I551" s="177"/>
      <c r="J551" s="177"/>
      <c r="K551" s="177"/>
      <c r="L551" s="177"/>
      <c r="M551" s="177"/>
      <c r="N551" s="177"/>
      <c r="O551" s="177"/>
      <c r="P551" s="177"/>
      <c r="Q551" s="177"/>
      <c r="R551" s="177"/>
      <c r="S551" t="s">
        <v>1807</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112</v>
      </c>
      <c r="C552" s="173">
        <v>101909</v>
      </c>
      <c r="D552" s="176"/>
      <c r="E552" s="177"/>
      <c r="F552" s="177"/>
      <c r="G552" s="177"/>
      <c r="H552" s="177"/>
      <c r="I552" s="177"/>
      <c r="J552" s="177"/>
      <c r="K552" s="177"/>
      <c r="L552" s="177"/>
      <c r="M552" s="177"/>
      <c r="N552" s="177"/>
      <c r="O552" s="177"/>
      <c r="P552" s="177"/>
      <c r="Q552" s="177"/>
      <c r="R552" s="177"/>
      <c r="S552" t="s">
        <v>1807</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113</v>
      </c>
      <c r="C553" s="173">
        <v>116555</v>
      </c>
      <c r="D553" s="176">
        <v>44958</v>
      </c>
      <c r="E553" s="177">
        <v>19.544499999999999</v>
      </c>
      <c r="F553" s="177">
        <v>118.599</v>
      </c>
      <c r="G553" s="177">
        <v>28.798500000000001</v>
      </c>
      <c r="H553" s="177">
        <v>10.1578</v>
      </c>
      <c r="I553" s="177">
        <v>6.2445000000000004</v>
      </c>
      <c r="J553" s="177">
        <v>7.9858000000000002</v>
      </c>
      <c r="K553" s="177">
        <v>7.6325000000000003</v>
      </c>
      <c r="L553" s="177">
        <v>4.7484000000000002</v>
      </c>
      <c r="M553" s="177">
        <v>3.4839000000000002</v>
      </c>
      <c r="N553" s="177">
        <v>2.1924000000000001</v>
      </c>
      <c r="O553" s="177">
        <v>4.3289</v>
      </c>
      <c r="P553" s="177">
        <v>5.6848999999999998</v>
      </c>
      <c r="Q553" s="177">
        <v>6.2957999999999998</v>
      </c>
      <c r="R553" s="177">
        <v>2.0817000000000001</v>
      </c>
      <c r="S553" t="s">
        <v>1807</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80</v>
      </c>
      <c r="C554" s="173">
        <v>119311</v>
      </c>
      <c r="D554" s="176">
        <v>44958</v>
      </c>
      <c r="E554" s="177">
        <v>20.5184</v>
      </c>
      <c r="F554" s="177">
        <v>118.68089999999999</v>
      </c>
      <c r="G554" s="177">
        <v>28.9681</v>
      </c>
      <c r="H554" s="177">
        <v>10.3125</v>
      </c>
      <c r="I554" s="177">
        <v>6.3686999999999996</v>
      </c>
      <c r="J554" s="177">
        <v>8.1782000000000004</v>
      </c>
      <c r="K554" s="177">
        <v>7.8498999999999999</v>
      </c>
      <c r="L554" s="177">
        <v>4.9882</v>
      </c>
      <c r="M554" s="177">
        <v>3.7448000000000001</v>
      </c>
      <c r="N554" s="177">
        <v>2.4399000000000002</v>
      </c>
      <c r="O554" s="177">
        <v>4.5807000000000002</v>
      </c>
      <c r="P554" s="177">
        <v>5.9702000000000002</v>
      </c>
      <c r="Q554" s="177">
        <v>6.5387000000000004</v>
      </c>
      <c r="R554" s="177">
        <v>2.3319999999999999</v>
      </c>
      <c r="S554" t="s">
        <v>1807</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363</v>
      </c>
      <c r="C555" s="173">
        <v>148118</v>
      </c>
      <c r="D555" s="176"/>
      <c r="E555" s="177"/>
      <c r="F555" s="177"/>
      <c r="G555" s="177"/>
      <c r="H555" s="177"/>
      <c r="I555" s="177"/>
      <c r="J555" s="177"/>
      <c r="K555" s="177"/>
      <c r="L555" s="177"/>
      <c r="M555" s="177"/>
      <c r="N555" s="177"/>
      <c r="O555" s="177"/>
      <c r="P555" s="177"/>
      <c r="Q555" s="177"/>
      <c r="R555" s="177"/>
      <c r="S555" t="s">
        <v>1807</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367</v>
      </c>
      <c r="C556" s="173">
        <v>148117</v>
      </c>
      <c r="D556" s="176"/>
      <c r="E556" s="177"/>
      <c r="F556" s="177"/>
      <c r="G556" s="177"/>
      <c r="H556" s="177"/>
      <c r="I556" s="177"/>
      <c r="J556" s="177"/>
      <c r="K556" s="177"/>
      <c r="L556" s="177"/>
      <c r="M556" s="177"/>
      <c r="N556" s="177"/>
      <c r="O556" s="177"/>
      <c r="P556" s="177"/>
      <c r="Q556" s="177"/>
      <c r="R556" s="177"/>
      <c r="S556" t="s">
        <v>1807</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81</v>
      </c>
      <c r="C557" s="173">
        <v>120762</v>
      </c>
      <c r="D557" s="176">
        <v>44958</v>
      </c>
      <c r="E557" s="177">
        <v>27.565100000000001</v>
      </c>
      <c r="F557" s="177">
        <v>40.961799999999997</v>
      </c>
      <c r="G557" s="177">
        <v>16.004100000000001</v>
      </c>
      <c r="H557" s="177">
        <v>7.4257</v>
      </c>
      <c r="I557" s="177">
        <v>5.5163000000000002</v>
      </c>
      <c r="J557" s="177">
        <v>6.6483999999999996</v>
      </c>
      <c r="K557" s="177">
        <v>6.7018000000000004</v>
      </c>
      <c r="L557" s="177">
        <v>5.9001999999999999</v>
      </c>
      <c r="M557" s="177">
        <v>15.0342</v>
      </c>
      <c r="N557" s="177">
        <v>11.8881</v>
      </c>
      <c r="O557" s="177">
        <v>10.432600000000001</v>
      </c>
      <c r="P557" s="177">
        <v>6.3578000000000001</v>
      </c>
      <c r="Q557" s="177">
        <v>8.1282999999999994</v>
      </c>
      <c r="R557" s="177">
        <v>11.7026</v>
      </c>
      <c r="S557" t="s">
        <v>1807</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114</v>
      </c>
      <c r="C558" s="173">
        <v>113077</v>
      </c>
      <c r="D558" s="176">
        <v>44958</v>
      </c>
      <c r="E558" s="177">
        <v>25.882899999999999</v>
      </c>
      <c r="F558" s="177">
        <v>40.093600000000002</v>
      </c>
      <c r="G558" s="177">
        <v>15.233700000000001</v>
      </c>
      <c r="H558" s="177">
        <v>6.6768000000000001</v>
      </c>
      <c r="I558" s="177">
        <v>4.7732000000000001</v>
      </c>
      <c r="J558" s="177">
        <v>5.9115000000000002</v>
      </c>
      <c r="K558" s="177">
        <v>5.9842000000000004</v>
      </c>
      <c r="L558" s="177">
        <v>5.1923000000000004</v>
      </c>
      <c r="M558" s="177">
        <v>14.2872</v>
      </c>
      <c r="N558" s="177">
        <v>11.1426</v>
      </c>
      <c r="O558" s="177">
        <v>9.7821999999999996</v>
      </c>
      <c r="P558" s="177">
        <v>5.6893000000000002</v>
      </c>
      <c r="Q558" s="177">
        <v>7.8273999999999999</v>
      </c>
      <c r="R558" s="177">
        <v>11.04</v>
      </c>
      <c r="S558" t="s">
        <v>1807</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8" t="s">
        <v>27</v>
      </c>
      <c r="B559" s="173"/>
      <c r="C559" s="173"/>
      <c r="D559" s="173"/>
      <c r="E559" s="173"/>
      <c r="F559" s="179">
        <v>73.785797916666652</v>
      </c>
      <c r="G559" s="179">
        <v>18.267604166666668</v>
      </c>
      <c r="H559" s="179">
        <v>8.7481062500000011</v>
      </c>
      <c r="I559" s="179">
        <v>6.5163187500000008</v>
      </c>
      <c r="J559" s="179">
        <v>7.4076958333333307</v>
      </c>
      <c r="K559" s="179">
        <v>7.9080062500000023</v>
      </c>
      <c r="L559" s="179">
        <v>5.6393916666666648</v>
      </c>
      <c r="M559" s="179">
        <v>5.2951479166666671</v>
      </c>
      <c r="N559" s="179">
        <v>4.5516347826086943</v>
      </c>
      <c r="O559" s="179">
        <v>5.7739869565217399</v>
      </c>
      <c r="P559" s="179">
        <v>6.5436476190476167</v>
      </c>
      <c r="Q559" s="179">
        <v>7.2745333333333342</v>
      </c>
      <c r="R559" s="179">
        <v>4.3051630434782595</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8" t="s">
        <v>407</v>
      </c>
      <c r="B560" s="173"/>
      <c r="C560" s="173"/>
      <c r="D560" s="173"/>
      <c r="E560" s="173"/>
      <c r="F560" s="179">
        <v>78.907499999999999</v>
      </c>
      <c r="G560" s="179">
        <v>17.6631</v>
      </c>
      <c r="H560" s="179">
        <v>10.33905</v>
      </c>
      <c r="I560" s="179">
        <v>7.0473999999999997</v>
      </c>
      <c r="J560" s="179">
        <v>7.1551</v>
      </c>
      <c r="K560" s="179">
        <v>7.7651500000000002</v>
      </c>
      <c r="L560" s="179">
        <v>5.6073000000000004</v>
      </c>
      <c r="M560" s="179">
        <v>4.4902499999999996</v>
      </c>
      <c r="N560" s="179">
        <v>4.1016500000000002</v>
      </c>
      <c r="O560" s="179">
        <v>5.6460500000000007</v>
      </c>
      <c r="P560" s="179">
        <v>6.5376999999999992</v>
      </c>
      <c r="Q560" s="179">
        <v>7.5860000000000003</v>
      </c>
      <c r="R560" s="179">
        <v>3.9472</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05"/>
      <c r="T562" s="105"/>
      <c r="U562" s="105"/>
      <c r="V562" s="105"/>
      <c r="W562" s="105"/>
      <c r="X562" s="105"/>
      <c r="Y562" s="105"/>
      <c r="Z562" s="105"/>
      <c r="AA562" s="105"/>
      <c r="AB562" s="105"/>
      <c r="AC562" s="105"/>
      <c r="AD562" s="105"/>
      <c r="AE562" s="105"/>
      <c r="AF562" s="105"/>
      <c r="AG562" s="105"/>
      <c r="AH562" s="105"/>
    </row>
    <row r="563" spans="1:34" x14ac:dyDescent="0.3">
      <c r="A563" s="173" t="s">
        <v>368</v>
      </c>
      <c r="B563" s="173" t="s">
        <v>266</v>
      </c>
      <c r="C563" s="173">
        <v>104331</v>
      </c>
      <c r="D563" s="176">
        <v>44958</v>
      </c>
      <c r="E563" s="177">
        <v>48.08</v>
      </c>
      <c r="F563" s="177">
        <v>-8.3099999999999993E-2</v>
      </c>
      <c r="G563" s="177">
        <v>0.62790000000000001</v>
      </c>
      <c r="H563" s="177">
        <v>-0.98850000000000005</v>
      </c>
      <c r="I563" s="177">
        <v>-3.1621000000000001</v>
      </c>
      <c r="J563" s="177">
        <v>-4.1085000000000003</v>
      </c>
      <c r="K563" s="177">
        <v>-4.0894000000000004</v>
      </c>
      <c r="L563" s="177">
        <v>-2.177</v>
      </c>
      <c r="M563" s="177">
        <v>-1.3339000000000001</v>
      </c>
      <c r="N563" s="177">
        <v>-5.3916000000000004</v>
      </c>
      <c r="O563" s="177">
        <v>6.0401999999999996</v>
      </c>
      <c r="P563" s="177">
        <v>3.6789000000000001</v>
      </c>
      <c r="Q563" s="177">
        <v>10.0854</v>
      </c>
      <c r="R563" s="177">
        <v>2.5821000000000001</v>
      </c>
      <c r="T563" s="106"/>
      <c r="U563" s="107"/>
      <c r="V563" s="107"/>
      <c r="W563" s="107"/>
      <c r="X563" s="107"/>
      <c r="Y563" s="107"/>
      <c r="Z563" s="107"/>
      <c r="AA563" s="107"/>
      <c r="AB563" s="107"/>
      <c r="AC563" s="107"/>
      <c r="AD563" s="107"/>
      <c r="AE563" s="107"/>
      <c r="AF563" s="107"/>
      <c r="AG563" s="107"/>
      <c r="AH563" s="107"/>
    </row>
    <row r="564" spans="1:34" x14ac:dyDescent="0.3">
      <c r="A564" s="173" t="s">
        <v>368</v>
      </c>
      <c r="B564" s="173" t="s">
        <v>163</v>
      </c>
      <c r="C564" s="173">
        <v>119661</v>
      </c>
      <c r="D564" s="176">
        <v>44958</v>
      </c>
      <c r="E564" s="177">
        <v>52.42</v>
      </c>
      <c r="F564" s="177">
        <v>-7.6200000000000004E-2</v>
      </c>
      <c r="G564" s="177">
        <v>0.65280000000000005</v>
      </c>
      <c r="H564" s="177">
        <v>-0.98219999999999996</v>
      </c>
      <c r="I564" s="177">
        <v>-3.1233</v>
      </c>
      <c r="J564" s="177">
        <v>-4.0453999999999999</v>
      </c>
      <c r="K564" s="177">
        <v>-3.9399000000000002</v>
      </c>
      <c r="L564" s="177">
        <v>-1.8720000000000001</v>
      </c>
      <c r="M564" s="177">
        <v>-0.88859999999999995</v>
      </c>
      <c r="N564" s="177">
        <v>-4.8811</v>
      </c>
      <c r="O564" s="177">
        <v>6.681</v>
      </c>
      <c r="P564" s="177">
        <v>4.4154999999999998</v>
      </c>
      <c r="Q564" s="177">
        <v>12.8491</v>
      </c>
      <c r="R564" s="177">
        <v>3.1890000000000001</v>
      </c>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403</v>
      </c>
      <c r="C565" s="173"/>
      <c r="D565" s="176">
        <v>44958</v>
      </c>
      <c r="E565" s="177">
        <v>39.53</v>
      </c>
      <c r="F565" s="177">
        <v>-0.20200000000000001</v>
      </c>
      <c r="G565" s="177">
        <v>0.43190000000000001</v>
      </c>
      <c r="H565" s="177">
        <v>-1.1997</v>
      </c>
      <c r="I565" s="177">
        <v>-3.1839</v>
      </c>
      <c r="J565" s="177">
        <v>-4.1231999999999998</v>
      </c>
      <c r="K565" s="177">
        <v>-4.4015000000000004</v>
      </c>
      <c r="L565" s="177">
        <v>-2.371</v>
      </c>
      <c r="M565" s="177">
        <v>-1.2491000000000001</v>
      </c>
      <c r="N565" s="177">
        <v>-5.1356000000000002</v>
      </c>
      <c r="O565" s="177">
        <v>6.6233000000000004</v>
      </c>
      <c r="P565" s="177">
        <v>4.2885999999999997</v>
      </c>
      <c r="Q565" s="177">
        <v>9.7477</v>
      </c>
      <c r="R565" s="177">
        <v>2.9597000000000002</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267</v>
      </c>
      <c r="C566" s="173">
        <v>107745</v>
      </c>
      <c r="D566" s="176">
        <v>44958</v>
      </c>
      <c r="E566" s="177">
        <v>39.53</v>
      </c>
      <c r="F566" s="177">
        <v>-0.20200000000000001</v>
      </c>
      <c r="G566" s="177">
        <v>0.43190000000000001</v>
      </c>
      <c r="H566" s="177">
        <v>-1.1997</v>
      </c>
      <c r="I566" s="177">
        <v>-3.1839</v>
      </c>
      <c r="J566" s="177">
        <v>-4.1231999999999998</v>
      </c>
      <c r="K566" s="177">
        <v>-4.4015000000000004</v>
      </c>
      <c r="L566" s="177">
        <v>-2.371</v>
      </c>
      <c r="M566" s="177">
        <v>-1.2491000000000001</v>
      </c>
      <c r="N566" s="177">
        <v>-5.1356000000000002</v>
      </c>
      <c r="O566" s="177">
        <v>6.6233000000000004</v>
      </c>
      <c r="P566" s="177">
        <v>4.2885999999999997</v>
      </c>
      <c r="Q566" s="177">
        <v>9.7477</v>
      </c>
      <c r="R566" s="177">
        <v>2.9597000000000002</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164</v>
      </c>
      <c r="C567" s="173">
        <v>119544</v>
      </c>
      <c r="D567" s="176">
        <v>44958</v>
      </c>
      <c r="E567" s="177">
        <v>43.31</v>
      </c>
      <c r="F567" s="177">
        <v>-0.2074</v>
      </c>
      <c r="G567" s="177">
        <v>0.44059999999999999</v>
      </c>
      <c r="H567" s="177">
        <v>-1.2089000000000001</v>
      </c>
      <c r="I567" s="177">
        <v>-3.1745999999999999</v>
      </c>
      <c r="J567" s="177">
        <v>-4.0327999999999999</v>
      </c>
      <c r="K567" s="177">
        <v>-4.2026000000000003</v>
      </c>
      <c r="L567" s="177">
        <v>-1.9692000000000001</v>
      </c>
      <c r="M567" s="177">
        <v>-0.64229999999999998</v>
      </c>
      <c r="N567" s="177">
        <v>-4.3506999999999998</v>
      </c>
      <c r="O567" s="177">
        <v>7.5503999999999998</v>
      </c>
      <c r="P567" s="177">
        <v>5.2743000000000002</v>
      </c>
      <c r="Q567" s="177">
        <v>13.5923</v>
      </c>
      <c r="R567" s="177">
        <v>3.8090000000000002</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165</v>
      </c>
      <c r="C568" s="173">
        <v>120503</v>
      </c>
      <c r="D568" s="176">
        <v>44958</v>
      </c>
      <c r="E568" s="177">
        <v>68.575100000000006</v>
      </c>
      <c r="F568" s="177">
        <v>0.33779999999999999</v>
      </c>
      <c r="G568" s="177">
        <v>0.75790000000000002</v>
      </c>
      <c r="H568" s="177">
        <v>0.1847</v>
      </c>
      <c r="I568" s="177">
        <v>-2.1030000000000002</v>
      </c>
      <c r="J568" s="177">
        <v>-4.9063999999999997</v>
      </c>
      <c r="K568" s="177">
        <v>-8.3575999999999997</v>
      </c>
      <c r="L568" s="177">
        <v>-6.9657</v>
      </c>
      <c r="M568" s="177">
        <v>-7.6473000000000004</v>
      </c>
      <c r="N568" s="177">
        <v>-11.9557</v>
      </c>
      <c r="O568" s="177">
        <v>8.0497999999999994</v>
      </c>
      <c r="P568" s="177">
        <v>8.8369999999999997</v>
      </c>
      <c r="Q568" s="177">
        <v>16.3218</v>
      </c>
      <c r="R568" s="177">
        <v>4.0909000000000004</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268</v>
      </c>
      <c r="C569" s="173">
        <v>112323</v>
      </c>
      <c r="D569" s="176">
        <v>44958</v>
      </c>
      <c r="E569" s="177">
        <v>61.841900000000003</v>
      </c>
      <c r="F569" s="177">
        <v>0.33550000000000002</v>
      </c>
      <c r="G569" s="177">
        <v>0.746</v>
      </c>
      <c r="H569" s="177">
        <v>0.16800000000000001</v>
      </c>
      <c r="I569" s="177">
        <v>-2.1353</v>
      </c>
      <c r="J569" s="177">
        <v>-4.9782999999999999</v>
      </c>
      <c r="K569" s="177">
        <v>-8.5470000000000006</v>
      </c>
      <c r="L569" s="177">
        <v>-7.3506</v>
      </c>
      <c r="M569" s="177">
        <v>-8.2217000000000002</v>
      </c>
      <c r="N569" s="177">
        <v>-12.688599999999999</v>
      </c>
      <c r="O569" s="177">
        <v>7.1508000000000003</v>
      </c>
      <c r="P569" s="177">
        <v>7.8879999999999999</v>
      </c>
      <c r="Q569" s="177">
        <v>14.920400000000001</v>
      </c>
      <c r="R569" s="177">
        <v>3.2178</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1966</v>
      </c>
      <c r="C570" s="173">
        <v>141950</v>
      </c>
      <c r="D570" s="176">
        <v>44958</v>
      </c>
      <c r="E570" s="177">
        <v>16.579999999999998</v>
      </c>
      <c r="F570" s="177">
        <v>-0.18060000000000001</v>
      </c>
      <c r="G570" s="177">
        <v>0.97440000000000004</v>
      </c>
      <c r="H570" s="177">
        <v>0</v>
      </c>
      <c r="I570" s="177">
        <v>-2.2982</v>
      </c>
      <c r="J570" s="177">
        <v>-4.9856999999999996</v>
      </c>
      <c r="K570" s="177">
        <v>-7.3742999999999999</v>
      </c>
      <c r="L570" s="177">
        <v>-1.7190000000000001</v>
      </c>
      <c r="M570" s="177">
        <v>-2.0672999999999999</v>
      </c>
      <c r="N570" s="177">
        <v>-7.8376999999999999</v>
      </c>
      <c r="O570" s="177">
        <v>19.3626</v>
      </c>
      <c r="P570" s="177"/>
      <c r="Q570" s="177">
        <v>10.746499999999999</v>
      </c>
      <c r="R570" s="177">
        <v>15.960699999999999</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1967</v>
      </c>
      <c r="C571" s="173">
        <v>141952</v>
      </c>
      <c r="D571" s="176">
        <v>44958</v>
      </c>
      <c r="E571" s="177">
        <v>16</v>
      </c>
      <c r="F571" s="177">
        <v>-0.18709999999999999</v>
      </c>
      <c r="G571" s="177">
        <v>0.94640000000000002</v>
      </c>
      <c r="H571" s="177">
        <v>0</v>
      </c>
      <c r="I571" s="177">
        <v>-2.3199000000000001</v>
      </c>
      <c r="J571" s="177">
        <v>-5.0445000000000002</v>
      </c>
      <c r="K571" s="177">
        <v>-7.5145</v>
      </c>
      <c r="L571" s="177">
        <v>-2.0207999999999999</v>
      </c>
      <c r="M571" s="177">
        <v>-2.5579000000000001</v>
      </c>
      <c r="N571" s="177">
        <v>-8.4144000000000005</v>
      </c>
      <c r="O571" s="177">
        <v>18.608599999999999</v>
      </c>
      <c r="P571" s="177"/>
      <c r="Q571" s="177">
        <v>9.9532000000000007</v>
      </c>
      <c r="R571" s="177">
        <v>15.2781</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1968</v>
      </c>
      <c r="C572" s="173">
        <v>144315</v>
      </c>
      <c r="D572" s="176">
        <v>44958</v>
      </c>
      <c r="E572" s="177">
        <v>19.96</v>
      </c>
      <c r="F572" s="177">
        <v>5.0099999999999999E-2</v>
      </c>
      <c r="G572" s="177">
        <v>1.4228000000000001</v>
      </c>
      <c r="H572" s="177">
        <v>0.40239999999999998</v>
      </c>
      <c r="I572" s="177">
        <v>-1.2370000000000001</v>
      </c>
      <c r="J572" s="177">
        <v>-4.1306000000000003</v>
      </c>
      <c r="K572" s="177">
        <v>-6.9029999999999996</v>
      </c>
      <c r="L572" s="177">
        <v>-0.74590000000000001</v>
      </c>
      <c r="M572" s="177">
        <v>-2.0127999999999999</v>
      </c>
      <c r="N572" s="177">
        <v>-7.1196000000000002</v>
      </c>
      <c r="O572" s="177">
        <v>17.4465</v>
      </c>
      <c r="P572" s="177"/>
      <c r="Q572" s="177">
        <v>17.479099999999999</v>
      </c>
      <c r="R572" s="177">
        <v>15.201000000000001</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1969</v>
      </c>
      <c r="C573" s="173">
        <v>144314</v>
      </c>
      <c r="D573" s="176">
        <v>44958</v>
      </c>
      <c r="E573" s="177">
        <v>19.14</v>
      </c>
      <c r="F573" s="177">
        <v>5.2299999999999999E-2</v>
      </c>
      <c r="G573" s="177">
        <v>1.4308000000000001</v>
      </c>
      <c r="H573" s="177">
        <v>0.36709999999999998</v>
      </c>
      <c r="I573" s="177">
        <v>-1.2383999999999999</v>
      </c>
      <c r="J573" s="177">
        <v>-4.2042000000000002</v>
      </c>
      <c r="K573" s="177">
        <v>-7.0873999999999997</v>
      </c>
      <c r="L573" s="177">
        <v>-1.2383999999999999</v>
      </c>
      <c r="M573" s="177">
        <v>-2.645</v>
      </c>
      <c r="N573" s="177">
        <v>-7.8921999999999999</v>
      </c>
      <c r="O573" s="177">
        <v>16.387599999999999</v>
      </c>
      <c r="P573" s="177"/>
      <c r="Q573" s="177">
        <v>16.336099999999998</v>
      </c>
      <c r="R573" s="177">
        <v>14.262600000000001</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1970</v>
      </c>
      <c r="C574" s="173">
        <v>119351</v>
      </c>
      <c r="D574" s="176">
        <v>44958</v>
      </c>
      <c r="E574" s="177">
        <v>110.57</v>
      </c>
      <c r="F574" s="177">
        <v>-0.62909999999999999</v>
      </c>
      <c r="G574" s="177">
        <v>0.4269</v>
      </c>
      <c r="H574" s="177">
        <v>-1.268</v>
      </c>
      <c r="I574" s="177">
        <v>-3.6006999999999998</v>
      </c>
      <c r="J574" s="177">
        <v>-4.0857000000000001</v>
      </c>
      <c r="K574" s="177">
        <v>-4.5740999999999996</v>
      </c>
      <c r="L574" s="177">
        <v>3.0283000000000002</v>
      </c>
      <c r="M574" s="177">
        <v>2.6267</v>
      </c>
      <c r="N574" s="177">
        <v>-0.98499999999999999</v>
      </c>
      <c r="O574" s="177">
        <v>20.5124</v>
      </c>
      <c r="P574" s="177">
        <v>12.3498</v>
      </c>
      <c r="Q574" s="177">
        <v>16.647300000000001</v>
      </c>
      <c r="R574" s="177">
        <v>16.806999999999999</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1971</v>
      </c>
      <c r="C575" s="173">
        <v>111710</v>
      </c>
      <c r="D575" s="176">
        <v>44958</v>
      </c>
      <c r="E575" s="177">
        <v>97.53</v>
      </c>
      <c r="F575" s="177">
        <v>-0.63170000000000004</v>
      </c>
      <c r="G575" s="177">
        <v>0.4118</v>
      </c>
      <c r="H575" s="177">
        <v>-1.2954000000000001</v>
      </c>
      <c r="I575" s="177">
        <v>-3.6455000000000002</v>
      </c>
      <c r="J575" s="177">
        <v>-4.1944999999999997</v>
      </c>
      <c r="K575" s="177">
        <v>-4.8765999999999998</v>
      </c>
      <c r="L575" s="177">
        <v>2.3936999999999999</v>
      </c>
      <c r="M575" s="177">
        <v>1.6785000000000001</v>
      </c>
      <c r="N575" s="177">
        <v>-2.1667000000000001</v>
      </c>
      <c r="O575" s="177">
        <v>19.206600000000002</v>
      </c>
      <c r="P575" s="177">
        <v>11.093299999999999</v>
      </c>
      <c r="Q575" s="177">
        <v>17.7455</v>
      </c>
      <c r="R575" s="177">
        <v>15.523400000000001</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1972</v>
      </c>
      <c r="C576" s="173">
        <v>111709</v>
      </c>
      <c r="D576" s="176">
        <v>44958</v>
      </c>
      <c r="E576" s="177">
        <v>104.84</v>
      </c>
      <c r="F576" s="177">
        <v>-0.62560000000000004</v>
      </c>
      <c r="G576" s="177">
        <v>0.42149999999999999</v>
      </c>
      <c r="H576" s="177">
        <v>-1.2806</v>
      </c>
      <c r="I576" s="177">
        <v>-3.6307999999999998</v>
      </c>
      <c r="J576" s="177">
        <v>-4.1593999999999998</v>
      </c>
      <c r="K576" s="177">
        <v>-4.7861000000000002</v>
      </c>
      <c r="L576" s="177">
        <v>2.5531000000000001</v>
      </c>
      <c r="M576" s="177">
        <v>1.915</v>
      </c>
      <c r="N576" s="177">
        <v>-1.8720000000000001</v>
      </c>
      <c r="O576" s="177">
        <v>19.699000000000002</v>
      </c>
      <c r="P576" s="177">
        <v>11.7052</v>
      </c>
      <c r="Q576" s="177">
        <v>18.357399999999998</v>
      </c>
      <c r="R576" s="177">
        <v>15.8835</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1914</v>
      </c>
      <c r="C577" s="173">
        <v>150159</v>
      </c>
      <c r="D577" s="176">
        <v>44958</v>
      </c>
      <c r="E577" s="177">
        <v>62.382300000000001</v>
      </c>
      <c r="F577" s="177">
        <v>-0.222</v>
      </c>
      <c r="G577" s="177">
        <v>0.74080000000000001</v>
      </c>
      <c r="H577" s="177">
        <v>-0.79549999999999998</v>
      </c>
      <c r="I577" s="177">
        <v>-2.3856999999999999</v>
      </c>
      <c r="J577" s="177">
        <v>-2.6793999999999998</v>
      </c>
      <c r="K577" s="177">
        <v>-3.7747999999999999</v>
      </c>
      <c r="L577" s="177">
        <v>-0.50829999999999997</v>
      </c>
      <c r="M577" s="177">
        <v>1.4850000000000001</v>
      </c>
      <c r="N577" s="177">
        <v>-5.0713999999999997</v>
      </c>
      <c r="O577" s="177">
        <v>11.860900000000001</v>
      </c>
      <c r="P577" s="177">
        <v>9.1807999999999996</v>
      </c>
      <c r="Q577" s="177">
        <v>13.7338</v>
      </c>
      <c r="R577" s="177">
        <v>8.4396000000000004</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1942</v>
      </c>
      <c r="C578" s="173">
        <v>150156</v>
      </c>
      <c r="D578" s="176">
        <v>44958</v>
      </c>
      <c r="E578" s="177">
        <v>57.004399999999997</v>
      </c>
      <c r="F578" s="177">
        <v>-0.2253</v>
      </c>
      <c r="G578" s="177">
        <v>0.72409999999999997</v>
      </c>
      <c r="H578" s="177">
        <v>-0.81859999999999999</v>
      </c>
      <c r="I578" s="177">
        <v>-2.4312</v>
      </c>
      <c r="J578" s="177">
        <v>-2.7858999999999998</v>
      </c>
      <c r="K578" s="177">
        <v>-4.0641999999999996</v>
      </c>
      <c r="L578" s="177">
        <v>-1.1174999999999999</v>
      </c>
      <c r="M578" s="177">
        <v>0.54179999999999995</v>
      </c>
      <c r="N578" s="177">
        <v>-6.2195999999999998</v>
      </c>
      <c r="O578" s="177">
        <v>10.4621</v>
      </c>
      <c r="P578" s="177">
        <v>7.8620000000000001</v>
      </c>
      <c r="Q578" s="177">
        <v>10.724600000000001</v>
      </c>
      <c r="R578" s="177">
        <v>7.0697999999999999</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269</v>
      </c>
      <c r="C579" s="173">
        <v>134044</v>
      </c>
      <c r="D579" s="176"/>
      <c r="E579" s="177"/>
      <c r="F579" s="177"/>
      <c r="G579" s="177"/>
      <c r="H579" s="177"/>
      <c r="I579" s="177"/>
      <c r="J579" s="177"/>
      <c r="K579" s="177"/>
      <c r="L579" s="177"/>
      <c r="M579" s="177"/>
      <c r="N579" s="177"/>
      <c r="O579" s="177"/>
      <c r="P579" s="177"/>
      <c r="Q579" s="177"/>
      <c r="R579" s="177"/>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166</v>
      </c>
      <c r="C580" s="173">
        <v>134045</v>
      </c>
      <c r="D580" s="176"/>
      <c r="E580" s="177"/>
      <c r="F580" s="177"/>
      <c r="G580" s="177"/>
      <c r="H580" s="177"/>
      <c r="I580" s="177"/>
      <c r="J580" s="177"/>
      <c r="K580" s="177"/>
      <c r="L580" s="177"/>
      <c r="M580" s="177"/>
      <c r="N580" s="177"/>
      <c r="O580" s="177"/>
      <c r="P580" s="177"/>
      <c r="Q580" s="177"/>
      <c r="R580" s="177"/>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171</v>
      </c>
      <c r="C581" s="173">
        <v>118285</v>
      </c>
      <c r="D581" s="176">
        <v>44958</v>
      </c>
      <c r="E581" s="177">
        <v>123.43</v>
      </c>
      <c r="F581" s="177">
        <v>8.9200000000000002E-2</v>
      </c>
      <c r="G581" s="177">
        <v>0.66059999999999997</v>
      </c>
      <c r="H581" s="177">
        <v>-0.68389999999999995</v>
      </c>
      <c r="I581" s="177">
        <v>-2.7574000000000001</v>
      </c>
      <c r="J581" s="177">
        <v>-3.0933999999999999</v>
      </c>
      <c r="K581" s="177">
        <v>-4.6651999999999996</v>
      </c>
      <c r="L581" s="177">
        <v>0.1298</v>
      </c>
      <c r="M581" s="177">
        <v>3.4619</v>
      </c>
      <c r="N581" s="177">
        <v>-2.1406000000000001</v>
      </c>
      <c r="O581" s="177">
        <v>19.1114</v>
      </c>
      <c r="P581" s="177">
        <v>14.468999999999999</v>
      </c>
      <c r="Q581" s="177">
        <v>15.0976</v>
      </c>
      <c r="R581" s="177">
        <v>13.532</v>
      </c>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274</v>
      </c>
      <c r="C582" s="173">
        <v>111722</v>
      </c>
      <c r="D582" s="176">
        <v>44958</v>
      </c>
      <c r="E582" s="177">
        <v>113.66</v>
      </c>
      <c r="F582" s="177">
        <v>8.8099999999999998E-2</v>
      </c>
      <c r="G582" s="177">
        <v>0.64639999999999997</v>
      </c>
      <c r="H582" s="177">
        <v>-0.70760000000000001</v>
      </c>
      <c r="I582" s="177">
        <v>-2.8048999999999999</v>
      </c>
      <c r="J582" s="177">
        <v>-3.2103999999999999</v>
      </c>
      <c r="K582" s="177">
        <v>-4.9904000000000002</v>
      </c>
      <c r="L582" s="177">
        <v>-0.55120000000000002</v>
      </c>
      <c r="M582" s="177">
        <v>2.4056000000000002</v>
      </c>
      <c r="N582" s="177">
        <v>-3.4817</v>
      </c>
      <c r="O582" s="177">
        <v>17.663499999999999</v>
      </c>
      <c r="P582" s="177">
        <v>13.228300000000001</v>
      </c>
      <c r="Q582" s="177">
        <v>18.602900000000002</v>
      </c>
      <c r="R582" s="177">
        <v>12.0427</v>
      </c>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172</v>
      </c>
      <c r="C583" s="173">
        <v>119242</v>
      </c>
      <c r="D583" s="176">
        <v>44958</v>
      </c>
      <c r="E583" s="177">
        <v>88.631</v>
      </c>
      <c r="F583" s="177">
        <v>-0.94440000000000002</v>
      </c>
      <c r="G583" s="177">
        <v>4.3999999999999997E-2</v>
      </c>
      <c r="H583" s="177">
        <v>-1.5539000000000001</v>
      </c>
      <c r="I583" s="177">
        <v>-3.2265000000000001</v>
      </c>
      <c r="J583" s="177">
        <v>-2.5518999999999998</v>
      </c>
      <c r="K583" s="177">
        <v>-2.6375000000000002</v>
      </c>
      <c r="L583" s="177">
        <v>1.8771</v>
      </c>
      <c r="M583" s="177">
        <v>3.7808999999999999</v>
      </c>
      <c r="N583" s="177">
        <v>-0.12280000000000001</v>
      </c>
      <c r="O583" s="177">
        <v>17.363399999999999</v>
      </c>
      <c r="P583" s="177">
        <v>12.0379</v>
      </c>
      <c r="Q583" s="177">
        <v>16.526499999999999</v>
      </c>
      <c r="R583" s="177">
        <v>16.131699999999999</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275</v>
      </c>
      <c r="C584" s="173">
        <v>104772</v>
      </c>
      <c r="D584" s="176">
        <v>44958</v>
      </c>
      <c r="E584" s="177">
        <v>81.635999999999996</v>
      </c>
      <c r="F584" s="177">
        <v>-0.94640000000000002</v>
      </c>
      <c r="G584" s="177">
        <v>2.9399999999999999E-2</v>
      </c>
      <c r="H584" s="177">
        <v>-1.5733999999999999</v>
      </c>
      <c r="I584" s="177">
        <v>-3.2646000000000002</v>
      </c>
      <c r="J584" s="177">
        <v>-2.6393</v>
      </c>
      <c r="K584" s="177">
        <v>-2.8755999999999999</v>
      </c>
      <c r="L584" s="177">
        <v>1.3859999999999999</v>
      </c>
      <c r="M584" s="177">
        <v>3.0263</v>
      </c>
      <c r="N584" s="177">
        <v>-1.0928</v>
      </c>
      <c r="O584" s="177">
        <v>16.247199999999999</v>
      </c>
      <c r="P584" s="177">
        <v>10.9657</v>
      </c>
      <c r="Q584" s="177">
        <v>13.9771</v>
      </c>
      <c r="R584" s="177">
        <v>15.021000000000001</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173</v>
      </c>
      <c r="C585" s="173">
        <v>118620</v>
      </c>
      <c r="D585" s="176">
        <v>44958</v>
      </c>
      <c r="E585" s="177">
        <v>79.400000000000006</v>
      </c>
      <c r="F585" s="177">
        <v>-8.8099999999999998E-2</v>
      </c>
      <c r="G585" s="177">
        <v>0.7359</v>
      </c>
      <c r="H585" s="177">
        <v>-0.61329999999999996</v>
      </c>
      <c r="I585" s="177">
        <v>-2.4209999999999998</v>
      </c>
      <c r="J585" s="177">
        <v>-2.0358000000000001</v>
      </c>
      <c r="K585" s="177">
        <v>-3.8391999999999999</v>
      </c>
      <c r="L585" s="177">
        <v>1.5345</v>
      </c>
      <c r="M585" s="177">
        <v>3.5202</v>
      </c>
      <c r="N585" s="177">
        <v>-1.8177000000000001</v>
      </c>
      <c r="O585" s="177">
        <v>14.5321</v>
      </c>
      <c r="P585" s="177">
        <v>8.8496000000000006</v>
      </c>
      <c r="Q585" s="177">
        <v>13.7463</v>
      </c>
      <c r="R585" s="177">
        <v>13.156499999999999</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276</v>
      </c>
      <c r="C586" s="173">
        <v>111638</v>
      </c>
      <c r="D586" s="176">
        <v>44958</v>
      </c>
      <c r="E586" s="177">
        <v>69.91</v>
      </c>
      <c r="F586" s="177">
        <v>-0.1</v>
      </c>
      <c r="G586" s="177">
        <v>0.70579999999999998</v>
      </c>
      <c r="H586" s="177">
        <v>-0.65369999999999995</v>
      </c>
      <c r="I586" s="177">
        <v>-2.4828999999999999</v>
      </c>
      <c r="J586" s="177">
        <v>-2.1827000000000001</v>
      </c>
      <c r="K586" s="177">
        <v>-4.2591000000000001</v>
      </c>
      <c r="L586" s="177">
        <v>0.64790000000000003</v>
      </c>
      <c r="M586" s="177">
        <v>2.1627999999999998</v>
      </c>
      <c r="N586" s="177">
        <v>-3.5059</v>
      </c>
      <c r="O586" s="177">
        <v>12.590400000000001</v>
      </c>
      <c r="P586" s="177">
        <v>7.0496999999999996</v>
      </c>
      <c r="Q586" s="177">
        <v>14.7895</v>
      </c>
      <c r="R586" s="177">
        <v>11.236000000000001</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278</v>
      </c>
      <c r="C587" s="173">
        <v>100526</v>
      </c>
      <c r="D587" s="176">
        <v>44958</v>
      </c>
      <c r="E587" s="177">
        <v>879.35530000000006</v>
      </c>
      <c r="F587" s="177">
        <v>-0.56859999999999999</v>
      </c>
      <c r="G587" s="177">
        <v>0.2611</v>
      </c>
      <c r="H587" s="177">
        <v>-1.341</v>
      </c>
      <c r="I587" s="177">
        <v>-3.3416999999999999</v>
      </c>
      <c r="J587" s="177">
        <v>-3.5831</v>
      </c>
      <c r="K587" s="177">
        <v>-4.4782000000000002</v>
      </c>
      <c r="L587" s="177">
        <v>3.5468999999999999</v>
      </c>
      <c r="M587" s="177">
        <v>4.5744999999999996</v>
      </c>
      <c r="N587" s="177">
        <v>-0.82169999999999999</v>
      </c>
      <c r="O587" s="177">
        <v>15.1312</v>
      </c>
      <c r="P587" s="177">
        <v>9.0627999999999993</v>
      </c>
      <c r="Q587" s="177">
        <v>20.665800000000001</v>
      </c>
      <c r="R587" s="177">
        <v>15.043799999999999</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175</v>
      </c>
      <c r="C588" s="173">
        <v>118540</v>
      </c>
      <c r="D588" s="176">
        <v>44958</v>
      </c>
      <c r="E588" s="177">
        <v>960.95860000000005</v>
      </c>
      <c r="F588" s="177">
        <v>-0.56620000000000004</v>
      </c>
      <c r="G588" s="177">
        <v>0.27279999999999999</v>
      </c>
      <c r="H588" s="177">
        <v>-1.3247</v>
      </c>
      <c r="I588" s="177">
        <v>-3.3094999999999999</v>
      </c>
      <c r="J588" s="177">
        <v>-3.5078999999999998</v>
      </c>
      <c r="K588" s="177">
        <v>-4.2756999999999996</v>
      </c>
      <c r="L588" s="177">
        <v>3.9809000000000001</v>
      </c>
      <c r="M588" s="177">
        <v>5.2351999999999999</v>
      </c>
      <c r="N588" s="177">
        <v>-2.0000000000000001E-4</v>
      </c>
      <c r="O588" s="177">
        <v>16.125299999999999</v>
      </c>
      <c r="P588" s="177">
        <v>10.0503</v>
      </c>
      <c r="Q588" s="177">
        <v>14.6145</v>
      </c>
      <c r="R588" s="177">
        <v>16.0029</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279</v>
      </c>
      <c r="C589" s="173">
        <v>100998</v>
      </c>
      <c r="D589" s="176"/>
      <c r="E589" s="177"/>
      <c r="F589" s="177"/>
      <c r="G589" s="177"/>
      <c r="H589" s="177"/>
      <c r="I589" s="177"/>
      <c r="J589" s="177"/>
      <c r="K589" s="177"/>
      <c r="L589" s="177"/>
      <c r="M589" s="177"/>
      <c r="N589" s="177"/>
      <c r="O589" s="177"/>
      <c r="P589" s="177"/>
      <c r="Q589" s="177"/>
      <c r="R589" s="177"/>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176</v>
      </c>
      <c r="C590" s="173">
        <v>118929</v>
      </c>
      <c r="D590" s="176"/>
      <c r="E590" s="177"/>
      <c r="F590" s="177"/>
      <c r="G590" s="177"/>
      <c r="H590" s="177"/>
      <c r="I590" s="177"/>
      <c r="J590" s="177"/>
      <c r="K590" s="177"/>
      <c r="L590" s="177"/>
      <c r="M590" s="177"/>
      <c r="N590" s="177"/>
      <c r="O590" s="177"/>
      <c r="P590" s="177"/>
      <c r="Q590" s="177"/>
      <c r="R590" s="177"/>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280</v>
      </c>
      <c r="C591" s="173">
        <v>101979</v>
      </c>
      <c r="D591" s="176">
        <v>44958</v>
      </c>
      <c r="E591" s="177">
        <v>2606.0237274351298</v>
      </c>
      <c r="F591" s="177">
        <v>-0.92490000000000006</v>
      </c>
      <c r="G591" s="177">
        <v>-0.29339999999999999</v>
      </c>
      <c r="H591" s="177">
        <v>-1.8641000000000001</v>
      </c>
      <c r="I591" s="177">
        <v>-2.8479999999999999</v>
      </c>
      <c r="J591" s="177">
        <v>-2.4306000000000001</v>
      </c>
      <c r="K591" s="177">
        <v>-2.7389000000000001</v>
      </c>
      <c r="L591" s="177">
        <v>4.6675000000000004</v>
      </c>
      <c r="M591" s="177">
        <v>8.5579000000000001</v>
      </c>
      <c r="N591" s="177">
        <v>7.3212999999999999</v>
      </c>
      <c r="O591" s="177">
        <v>16.224799999999998</v>
      </c>
      <c r="P591" s="177">
        <v>7.4888000000000003</v>
      </c>
      <c r="Q591" s="177">
        <v>23.014199999999999</v>
      </c>
      <c r="R591" s="177">
        <v>18.810500000000001</v>
      </c>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177</v>
      </c>
      <c r="C592" s="173">
        <v>119060</v>
      </c>
      <c r="D592" s="176">
        <v>44958</v>
      </c>
      <c r="E592" s="177">
        <v>849.64200000000005</v>
      </c>
      <c r="F592" s="177">
        <v>-0.92300000000000004</v>
      </c>
      <c r="G592" s="177">
        <v>-0.28320000000000001</v>
      </c>
      <c r="H592" s="177">
        <v>-1.85</v>
      </c>
      <c r="I592" s="177">
        <v>-2.8201000000000001</v>
      </c>
      <c r="J592" s="177">
        <v>-2.3692000000000002</v>
      </c>
      <c r="K592" s="177">
        <v>-2.5831</v>
      </c>
      <c r="L592" s="177">
        <v>4.9988000000000001</v>
      </c>
      <c r="M592" s="177">
        <v>9.0782000000000007</v>
      </c>
      <c r="N592" s="177">
        <v>7.9850000000000003</v>
      </c>
      <c r="O592" s="177">
        <v>16.915400000000002</v>
      </c>
      <c r="P592" s="177">
        <v>8.1600999999999999</v>
      </c>
      <c r="Q592" s="177">
        <v>13.1587</v>
      </c>
      <c r="R592" s="177">
        <v>19.517199999999999</v>
      </c>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2025</v>
      </c>
      <c r="C593" s="173">
        <v>151078</v>
      </c>
      <c r="D593" s="176">
        <v>44958</v>
      </c>
      <c r="E593" s="177">
        <v>82.839600000000004</v>
      </c>
      <c r="F593" s="177">
        <v>-8.6699999999999999E-2</v>
      </c>
      <c r="G593" s="177">
        <v>1.0427999999999999</v>
      </c>
      <c r="H593" s="177">
        <v>-0.5232</v>
      </c>
      <c r="I593" s="177">
        <v>-1.8900999999999999</v>
      </c>
      <c r="J593" s="177">
        <v>-2.2321</v>
      </c>
      <c r="K593" s="177">
        <v>-4.7404999999999999</v>
      </c>
      <c r="L593" s="177">
        <v>1.4930000000000001</v>
      </c>
      <c r="M593" s="177">
        <v>1.2807999999999999</v>
      </c>
      <c r="N593" s="177">
        <v>-2.9117000000000002</v>
      </c>
      <c r="O593" s="177">
        <v>12.2477</v>
      </c>
      <c r="P593" s="177">
        <v>6.4973999999999998</v>
      </c>
      <c r="Q593" s="177">
        <v>13.225899999999999</v>
      </c>
      <c r="R593" s="177">
        <v>11.5861</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2026</v>
      </c>
      <c r="C594" s="173">
        <v>151076</v>
      </c>
      <c r="D594" s="176">
        <v>44958</v>
      </c>
      <c r="E594" s="177">
        <v>77.491900000000001</v>
      </c>
      <c r="F594" s="177">
        <v>-8.9099999999999999E-2</v>
      </c>
      <c r="G594" s="177">
        <v>1.0313000000000001</v>
      </c>
      <c r="H594" s="177">
        <v>-0.53920000000000001</v>
      </c>
      <c r="I594" s="177">
        <v>-1.9215</v>
      </c>
      <c r="J594" s="177">
        <v>-2.3052000000000001</v>
      </c>
      <c r="K594" s="177">
        <v>-4.9330999999999996</v>
      </c>
      <c r="L594" s="177">
        <v>1.0891</v>
      </c>
      <c r="M594" s="177">
        <v>0.67279999999999995</v>
      </c>
      <c r="N594" s="177">
        <v>-3.6722000000000001</v>
      </c>
      <c r="O594" s="177">
        <v>11.4497</v>
      </c>
      <c r="P594" s="177">
        <v>5.7836999999999996</v>
      </c>
      <c r="Q594" s="177">
        <v>12.8484</v>
      </c>
      <c r="R594" s="177">
        <v>10.7407</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281</v>
      </c>
      <c r="C595" s="173">
        <v>104707</v>
      </c>
      <c r="D595" s="176">
        <v>44958</v>
      </c>
      <c r="E595" s="177">
        <v>54.6036</v>
      </c>
      <c r="F595" s="177">
        <v>-0.49909999999999999</v>
      </c>
      <c r="G595" s="177">
        <v>2.5499999999999998E-2</v>
      </c>
      <c r="H595" s="177">
        <v>-1.9418</v>
      </c>
      <c r="I595" s="177">
        <v>-3.5644</v>
      </c>
      <c r="J595" s="177">
        <v>-3.8132000000000001</v>
      </c>
      <c r="K595" s="177">
        <v>-4.7747000000000002</v>
      </c>
      <c r="L595" s="177">
        <v>-1.7217</v>
      </c>
      <c r="M595" s="177">
        <v>-0.19670000000000001</v>
      </c>
      <c r="N595" s="177">
        <v>-5.5975999999999999</v>
      </c>
      <c r="O595" s="177">
        <v>11.7003</v>
      </c>
      <c r="P595" s="177">
        <v>6.5591999999999997</v>
      </c>
      <c r="Q595" s="177">
        <v>11.1304</v>
      </c>
      <c r="R595" s="177">
        <v>11.0715</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178</v>
      </c>
      <c r="C596" s="173">
        <v>120079</v>
      </c>
      <c r="D596" s="176">
        <v>44958</v>
      </c>
      <c r="E596" s="177">
        <v>59.924799999999998</v>
      </c>
      <c r="F596" s="177">
        <v>-0.49580000000000002</v>
      </c>
      <c r="G596" s="177">
        <v>4.1700000000000001E-2</v>
      </c>
      <c r="H596" s="177">
        <v>-1.9196</v>
      </c>
      <c r="I596" s="177">
        <v>-3.5204</v>
      </c>
      <c r="J596" s="177">
        <v>-3.7107999999999999</v>
      </c>
      <c r="K596" s="177">
        <v>-4.4863</v>
      </c>
      <c r="L596" s="177">
        <v>-1.1152</v>
      </c>
      <c r="M596" s="177">
        <v>0.74099999999999999</v>
      </c>
      <c r="N596" s="177">
        <v>-4.4215999999999998</v>
      </c>
      <c r="O596" s="177">
        <v>13.1098</v>
      </c>
      <c r="P596" s="177">
        <v>7.7598000000000003</v>
      </c>
      <c r="Q596" s="177">
        <v>13.3256</v>
      </c>
      <c r="R596" s="177">
        <v>12.467599999999999</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282</v>
      </c>
      <c r="C597" s="173">
        <v>100354</v>
      </c>
      <c r="D597" s="176">
        <v>44958</v>
      </c>
      <c r="E597" s="177">
        <v>590.07000000000005</v>
      </c>
      <c r="F597" s="177">
        <v>-0.53269999999999995</v>
      </c>
      <c r="G597" s="177">
        <v>7.8E-2</v>
      </c>
      <c r="H597" s="177">
        <v>-1.3111999999999999</v>
      </c>
      <c r="I597" s="177">
        <v>-3.0781000000000001</v>
      </c>
      <c r="J597" s="177">
        <v>-3.2450000000000001</v>
      </c>
      <c r="K597" s="177">
        <v>-4.5054999999999996</v>
      </c>
      <c r="L597" s="177">
        <v>0.1341</v>
      </c>
      <c r="M597" s="177">
        <v>2.3450000000000002</v>
      </c>
      <c r="N597" s="177">
        <v>-1.9181999999999999</v>
      </c>
      <c r="O597" s="177">
        <v>14.633599999999999</v>
      </c>
      <c r="P597" s="177">
        <v>10.181100000000001</v>
      </c>
      <c r="Q597" s="177">
        <v>18.973400000000002</v>
      </c>
      <c r="R597" s="177">
        <v>13.4602</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179</v>
      </c>
      <c r="C598" s="173">
        <v>120592</v>
      </c>
      <c r="D598" s="176">
        <v>44958</v>
      </c>
      <c r="E598" s="177">
        <v>645.13</v>
      </c>
      <c r="F598" s="177">
        <v>-0.53190000000000004</v>
      </c>
      <c r="G598" s="177">
        <v>8.6900000000000005E-2</v>
      </c>
      <c r="H598" s="177">
        <v>-1.2988999999999999</v>
      </c>
      <c r="I598" s="177">
        <v>-3.0520999999999998</v>
      </c>
      <c r="J598" s="177">
        <v>-3.1831</v>
      </c>
      <c r="K598" s="177">
        <v>-4.3288000000000002</v>
      </c>
      <c r="L598" s="177">
        <v>0.50480000000000003</v>
      </c>
      <c r="M598" s="177">
        <v>2.9325999999999999</v>
      </c>
      <c r="N598" s="177">
        <v>-1.1976</v>
      </c>
      <c r="O598" s="177">
        <v>15.4163</v>
      </c>
      <c r="P598" s="177">
        <v>11.023400000000001</v>
      </c>
      <c r="Q598" s="177">
        <v>14.8858</v>
      </c>
      <c r="R598" s="177">
        <v>14.256500000000001</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283</v>
      </c>
      <c r="C599" s="173">
        <v>142136</v>
      </c>
      <c r="D599" s="176">
        <v>44958</v>
      </c>
      <c r="E599" s="177">
        <v>17.100000000000001</v>
      </c>
      <c r="F599" s="177">
        <v>-0.40770000000000001</v>
      </c>
      <c r="G599" s="177">
        <v>0.1757</v>
      </c>
      <c r="H599" s="177">
        <v>-1.0989</v>
      </c>
      <c r="I599" s="177">
        <v>-1.8933</v>
      </c>
      <c r="J599" s="177">
        <v>-4.0404</v>
      </c>
      <c r="K599" s="177">
        <v>-4.4692999999999996</v>
      </c>
      <c r="L599" s="177">
        <v>0.29330000000000001</v>
      </c>
      <c r="M599" s="177">
        <v>7.3445999999999998</v>
      </c>
      <c r="N599" s="177">
        <v>5.5556000000000001</v>
      </c>
      <c r="O599" s="177">
        <v>13.6526</v>
      </c>
      <c r="P599" s="177"/>
      <c r="Q599" s="177">
        <v>11.656700000000001</v>
      </c>
      <c r="R599" s="177">
        <v>15.4026</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180</v>
      </c>
      <c r="C600" s="173">
        <v>142134</v>
      </c>
      <c r="D600" s="176">
        <v>44958</v>
      </c>
      <c r="E600" s="177">
        <v>17.68</v>
      </c>
      <c r="F600" s="177">
        <v>-0.45050000000000001</v>
      </c>
      <c r="G600" s="177">
        <v>0.2268</v>
      </c>
      <c r="H600" s="177">
        <v>-1.0631999999999999</v>
      </c>
      <c r="I600" s="177">
        <v>-1.8868</v>
      </c>
      <c r="J600" s="177">
        <v>-4.0174000000000003</v>
      </c>
      <c r="K600" s="177">
        <v>-4.3807</v>
      </c>
      <c r="L600" s="177">
        <v>0.51170000000000004</v>
      </c>
      <c r="M600" s="177">
        <v>7.6736000000000004</v>
      </c>
      <c r="N600" s="177">
        <v>5.9317000000000002</v>
      </c>
      <c r="O600" s="177">
        <v>14.1433</v>
      </c>
      <c r="P600" s="177"/>
      <c r="Q600" s="177">
        <v>12.424799999999999</v>
      </c>
      <c r="R600" s="177">
        <v>15.863899999999999</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181</v>
      </c>
      <c r="C601" s="173">
        <v>123637</v>
      </c>
      <c r="D601" s="176">
        <v>44958</v>
      </c>
      <c r="E601" s="177">
        <v>42.65</v>
      </c>
      <c r="F601" s="177">
        <v>0.18790000000000001</v>
      </c>
      <c r="G601" s="177">
        <v>1.2583</v>
      </c>
      <c r="H601" s="177">
        <v>-0.72160000000000002</v>
      </c>
      <c r="I601" s="177">
        <v>-2.6032999999999999</v>
      </c>
      <c r="J601" s="177">
        <v>-2.5811000000000002</v>
      </c>
      <c r="K601" s="177">
        <v>-4.2004000000000001</v>
      </c>
      <c r="L601" s="177">
        <v>1.4028</v>
      </c>
      <c r="M601" s="177">
        <v>2.9695999999999998</v>
      </c>
      <c r="N601" s="177">
        <v>-0.69850000000000001</v>
      </c>
      <c r="O601" s="177">
        <v>11.535399999999999</v>
      </c>
      <c r="P601" s="177">
        <v>8.5519999999999996</v>
      </c>
      <c r="Q601" s="177">
        <v>16.6844</v>
      </c>
      <c r="R601" s="177">
        <v>12.5982</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284</v>
      </c>
      <c r="C602" s="173">
        <v>123638</v>
      </c>
      <c r="D602" s="176">
        <v>44958</v>
      </c>
      <c r="E602" s="177">
        <v>38.17</v>
      </c>
      <c r="F602" s="177">
        <v>0.1837</v>
      </c>
      <c r="G602" s="177">
        <v>1.2466999999999999</v>
      </c>
      <c r="H602" s="177">
        <v>-0.72819999999999996</v>
      </c>
      <c r="I602" s="177">
        <v>-2.6276000000000002</v>
      </c>
      <c r="J602" s="177">
        <v>-2.6772</v>
      </c>
      <c r="K602" s="177">
        <v>-4.4794999999999998</v>
      </c>
      <c r="L602" s="177">
        <v>0.79220000000000002</v>
      </c>
      <c r="M602" s="177">
        <v>2.0314999999999999</v>
      </c>
      <c r="N602" s="177">
        <v>-1.8513999999999999</v>
      </c>
      <c r="O602" s="177">
        <v>10.221399999999999</v>
      </c>
      <c r="P602" s="177">
        <v>7.1180000000000003</v>
      </c>
      <c r="Q602" s="177">
        <v>15.3149</v>
      </c>
      <c r="R602" s="177">
        <v>11.269</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182</v>
      </c>
      <c r="C603" s="173">
        <v>118473</v>
      </c>
      <c r="D603" s="176">
        <v>44958</v>
      </c>
      <c r="E603" s="177">
        <v>111.367</v>
      </c>
      <c r="F603" s="177">
        <v>-8.5199999999999998E-2</v>
      </c>
      <c r="G603" s="177">
        <v>1.1104000000000001</v>
      </c>
      <c r="H603" s="177">
        <v>-0.4113</v>
      </c>
      <c r="I603" s="177">
        <v>-2.2479</v>
      </c>
      <c r="J603" s="177">
        <v>-1.726</v>
      </c>
      <c r="K603" s="177">
        <v>-2.3121999999999998</v>
      </c>
      <c r="L603" s="177">
        <v>3.8677000000000001</v>
      </c>
      <c r="M603" s="177">
        <v>2.7654999999999998</v>
      </c>
      <c r="N603" s="177">
        <v>1.0956999999999999</v>
      </c>
      <c r="O603" s="177">
        <v>22.490100000000002</v>
      </c>
      <c r="P603" s="177">
        <v>11.8569</v>
      </c>
      <c r="Q603" s="177">
        <v>17.2728</v>
      </c>
      <c r="R603" s="177">
        <v>21.9375</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285</v>
      </c>
      <c r="C604" s="173">
        <v>111569</v>
      </c>
      <c r="D604" s="176">
        <v>44958</v>
      </c>
      <c r="E604" s="177">
        <v>99.665999999999997</v>
      </c>
      <c r="F604" s="177">
        <v>-8.8200000000000001E-2</v>
      </c>
      <c r="G604" s="177">
        <v>1.0933999999999999</v>
      </c>
      <c r="H604" s="177">
        <v>-0.43659999999999999</v>
      </c>
      <c r="I604" s="177">
        <v>-2.2959000000000001</v>
      </c>
      <c r="J604" s="177">
        <v>-1.8407</v>
      </c>
      <c r="K604" s="177">
        <v>-2.6147999999999998</v>
      </c>
      <c r="L604" s="177">
        <v>3.238</v>
      </c>
      <c r="M604" s="177">
        <v>1.8351</v>
      </c>
      <c r="N604" s="177">
        <v>-0.1143</v>
      </c>
      <c r="O604" s="177">
        <v>21.114899999999999</v>
      </c>
      <c r="P604" s="177">
        <v>10.552</v>
      </c>
      <c r="Q604" s="177">
        <v>17.698499999999999</v>
      </c>
      <c r="R604" s="177">
        <v>20.516999999999999</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183</v>
      </c>
      <c r="C605" s="173">
        <v>141808</v>
      </c>
      <c r="D605" s="176">
        <v>44958</v>
      </c>
      <c r="E605" s="177">
        <v>14.35</v>
      </c>
      <c r="F605" s="177">
        <v>-0.41639999999999999</v>
      </c>
      <c r="G605" s="177">
        <v>-6.9599999999999995E-2</v>
      </c>
      <c r="H605" s="177">
        <v>-1.51</v>
      </c>
      <c r="I605" s="177">
        <v>-3.1714000000000002</v>
      </c>
      <c r="J605" s="177">
        <v>-3.5617999999999999</v>
      </c>
      <c r="K605" s="177">
        <v>-4.2055999999999996</v>
      </c>
      <c r="L605" s="177">
        <v>0.1396</v>
      </c>
      <c r="M605" s="177">
        <v>3.3862000000000001</v>
      </c>
      <c r="N605" s="177">
        <v>-1.1027</v>
      </c>
      <c r="O605" s="177">
        <v>12.0281</v>
      </c>
      <c r="P605" s="177">
        <v>6.4027000000000003</v>
      </c>
      <c r="Q605" s="177">
        <v>7.3404999999999996</v>
      </c>
      <c r="R605" s="177">
        <v>10.842000000000001</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286</v>
      </c>
      <c r="C606" s="173">
        <v>141862</v>
      </c>
      <c r="D606" s="176">
        <v>44958</v>
      </c>
      <c r="E606" s="177">
        <v>13.16</v>
      </c>
      <c r="F606" s="177">
        <v>-0.3785</v>
      </c>
      <c r="G606" s="177">
        <v>-7.5899999999999995E-2</v>
      </c>
      <c r="H606" s="177">
        <v>-1.4970000000000001</v>
      </c>
      <c r="I606" s="177">
        <v>-3.2353000000000001</v>
      </c>
      <c r="J606" s="177">
        <v>-3.7307999999999999</v>
      </c>
      <c r="K606" s="177">
        <v>-4.6376999999999997</v>
      </c>
      <c r="L606" s="177">
        <v>-0.67920000000000003</v>
      </c>
      <c r="M606" s="177">
        <v>2.0945999999999998</v>
      </c>
      <c r="N606" s="177">
        <v>-2.7347000000000001</v>
      </c>
      <c r="O606" s="177">
        <v>9.5669000000000004</v>
      </c>
      <c r="P606" s="177">
        <v>4.6170999999999998</v>
      </c>
      <c r="Q606" s="177">
        <v>5.5334000000000003</v>
      </c>
      <c r="R606" s="177">
        <v>8.7866</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287</v>
      </c>
      <c r="C607" s="173">
        <v>104636</v>
      </c>
      <c r="D607" s="176">
        <v>44958</v>
      </c>
      <c r="E607" s="177">
        <v>75.41</v>
      </c>
      <c r="F607" s="177">
        <v>0.1062</v>
      </c>
      <c r="G607" s="177">
        <v>0.80200000000000005</v>
      </c>
      <c r="H607" s="177">
        <v>-0.85460000000000003</v>
      </c>
      <c r="I607" s="177">
        <v>-2.4323999999999999</v>
      </c>
      <c r="J607" s="177">
        <v>-3.5430999999999999</v>
      </c>
      <c r="K607" s="177">
        <v>-5.3471000000000002</v>
      </c>
      <c r="L607" s="177">
        <v>-1.6947000000000001</v>
      </c>
      <c r="M607" s="177">
        <v>-2.6088</v>
      </c>
      <c r="N607" s="177">
        <v>-10.5032</v>
      </c>
      <c r="O607" s="177">
        <v>11.396599999999999</v>
      </c>
      <c r="P607" s="177">
        <v>8.2678999999999991</v>
      </c>
      <c r="Q607" s="177">
        <v>13.3665</v>
      </c>
      <c r="R607" s="177">
        <v>7.6772999999999998</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184</v>
      </c>
      <c r="C608" s="173">
        <v>120416</v>
      </c>
      <c r="D608" s="176">
        <v>44958</v>
      </c>
      <c r="E608" s="177">
        <v>86.69</v>
      </c>
      <c r="F608" s="177">
        <v>0.11550000000000001</v>
      </c>
      <c r="G608" s="177">
        <v>0.81399999999999995</v>
      </c>
      <c r="H608" s="177">
        <v>-0.82369999999999999</v>
      </c>
      <c r="I608" s="177">
        <v>-2.3871000000000002</v>
      </c>
      <c r="J608" s="177">
        <v>-3.4417</v>
      </c>
      <c r="K608" s="177">
        <v>-5.0597000000000003</v>
      </c>
      <c r="L608" s="177">
        <v>-1.1065</v>
      </c>
      <c r="M608" s="177">
        <v>-1.6897</v>
      </c>
      <c r="N608" s="177">
        <v>-9.3484999999999996</v>
      </c>
      <c r="O608" s="177">
        <v>12.7819</v>
      </c>
      <c r="P608" s="177">
        <v>9.6935000000000002</v>
      </c>
      <c r="Q608" s="177">
        <v>15.7941</v>
      </c>
      <c r="R608" s="177">
        <v>9.0412999999999997</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185</v>
      </c>
      <c r="C609" s="173">
        <v>147541</v>
      </c>
      <c r="D609" s="176">
        <v>44958</v>
      </c>
      <c r="E609" s="177">
        <v>14.8645</v>
      </c>
      <c r="F609" s="177">
        <v>-0.5726</v>
      </c>
      <c r="G609" s="177">
        <v>0.37</v>
      </c>
      <c r="H609" s="177">
        <v>-1.3694999999999999</v>
      </c>
      <c r="I609" s="177">
        <v>-3.0232000000000001</v>
      </c>
      <c r="J609" s="177">
        <v>-3.1181000000000001</v>
      </c>
      <c r="K609" s="177">
        <v>-3.3460999999999999</v>
      </c>
      <c r="L609" s="177">
        <v>3.4981</v>
      </c>
      <c r="M609" s="177">
        <v>7.1708999999999996</v>
      </c>
      <c r="N609" s="177">
        <v>1.3286</v>
      </c>
      <c r="O609" s="177">
        <v>11.151300000000001</v>
      </c>
      <c r="P609" s="177"/>
      <c r="Q609" s="177">
        <v>12.7912</v>
      </c>
      <c r="R609" s="177">
        <v>9.2704000000000004</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288</v>
      </c>
      <c r="C610" s="173">
        <v>147544</v>
      </c>
      <c r="D610" s="176">
        <v>44958</v>
      </c>
      <c r="E610" s="177">
        <v>13.8544</v>
      </c>
      <c r="F610" s="177">
        <v>-0.57840000000000003</v>
      </c>
      <c r="G610" s="177">
        <v>0.34260000000000002</v>
      </c>
      <c r="H610" s="177">
        <v>-1.4076</v>
      </c>
      <c r="I610" s="177">
        <v>-3.0977999999999999</v>
      </c>
      <c r="J610" s="177">
        <v>-3.2926000000000002</v>
      </c>
      <c r="K610" s="177">
        <v>-3.7715000000000001</v>
      </c>
      <c r="L610" s="177">
        <v>2.4975999999999998</v>
      </c>
      <c r="M610" s="177">
        <v>5.5429000000000004</v>
      </c>
      <c r="N610" s="177">
        <v>-0.73009999999999997</v>
      </c>
      <c r="O610" s="177">
        <v>8.8046000000000006</v>
      </c>
      <c r="P610" s="177"/>
      <c r="Q610" s="177">
        <v>10.406499999999999</v>
      </c>
      <c r="R610" s="177">
        <v>6.9958999999999998</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289</v>
      </c>
      <c r="C611" s="173">
        <v>107288</v>
      </c>
      <c r="D611" s="176">
        <v>44958</v>
      </c>
      <c r="E611" s="177">
        <v>27.969899999999999</v>
      </c>
      <c r="F611" s="177">
        <v>-0.20480000000000001</v>
      </c>
      <c r="G611" s="177">
        <v>1.0488</v>
      </c>
      <c r="H611" s="177">
        <v>-0.66100000000000003</v>
      </c>
      <c r="I611" s="177">
        <v>-2.8938000000000001</v>
      </c>
      <c r="J611" s="177">
        <v>-3.3645</v>
      </c>
      <c r="K611" s="177">
        <v>-3.6234999999999999</v>
      </c>
      <c r="L611" s="177">
        <v>0.76270000000000004</v>
      </c>
      <c r="M611" s="177">
        <v>3.2862</v>
      </c>
      <c r="N611" s="177">
        <v>-2.9432999999999998</v>
      </c>
      <c r="O611" s="177">
        <v>14.3332</v>
      </c>
      <c r="P611" s="177">
        <v>10.6319</v>
      </c>
      <c r="Q611" s="177">
        <v>7.1721000000000004</v>
      </c>
      <c r="R611" s="177">
        <v>12.3072</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186</v>
      </c>
      <c r="C612" s="173">
        <v>120494</v>
      </c>
      <c r="D612" s="176">
        <v>44958</v>
      </c>
      <c r="E612" s="177">
        <v>31.052600000000002</v>
      </c>
      <c r="F612" s="177">
        <v>-0.20250000000000001</v>
      </c>
      <c r="G612" s="177">
        <v>1.0616000000000001</v>
      </c>
      <c r="H612" s="177">
        <v>-0.64339999999999997</v>
      </c>
      <c r="I612" s="177">
        <v>-2.8592</v>
      </c>
      <c r="J612" s="177">
        <v>-3.2839999999999998</v>
      </c>
      <c r="K612" s="177">
        <v>-3.4028999999999998</v>
      </c>
      <c r="L612" s="177">
        <v>1.2524</v>
      </c>
      <c r="M612" s="177">
        <v>4.0301999999999998</v>
      </c>
      <c r="N612" s="177">
        <v>-2.0602</v>
      </c>
      <c r="O612" s="177">
        <v>15.2654</v>
      </c>
      <c r="P612" s="177">
        <v>11.5052</v>
      </c>
      <c r="Q612" s="177">
        <v>15.672499999999999</v>
      </c>
      <c r="R612" s="177">
        <v>13.2593</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290</v>
      </c>
      <c r="C613" s="173">
        <v>103339</v>
      </c>
      <c r="D613" s="176">
        <v>44958</v>
      </c>
      <c r="E613" s="177">
        <v>73.757000000000005</v>
      </c>
      <c r="F613" s="177">
        <v>-0.73080000000000001</v>
      </c>
      <c r="G613" s="177">
        <v>0.3483</v>
      </c>
      <c r="H613" s="177">
        <v>-1.5063</v>
      </c>
      <c r="I613" s="177">
        <v>-3.8157000000000001</v>
      </c>
      <c r="J613" s="177">
        <v>-3.7101999999999999</v>
      </c>
      <c r="K613" s="177">
        <v>-3.5301</v>
      </c>
      <c r="L613" s="177">
        <v>2.3365</v>
      </c>
      <c r="M613" s="177">
        <v>4.3357000000000001</v>
      </c>
      <c r="N613" s="177">
        <v>1.0398000000000001</v>
      </c>
      <c r="O613" s="177">
        <v>15.0777</v>
      </c>
      <c r="P613" s="177">
        <v>11.4375</v>
      </c>
      <c r="Q613" s="177">
        <v>12.317</v>
      </c>
      <c r="R613" s="177">
        <v>15.552300000000001</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187</v>
      </c>
      <c r="C614" s="173">
        <v>119773</v>
      </c>
      <c r="D614" s="176">
        <v>44958</v>
      </c>
      <c r="E614" s="177">
        <v>83.876000000000005</v>
      </c>
      <c r="F614" s="177">
        <v>-0.72789999999999999</v>
      </c>
      <c r="G614" s="177">
        <v>0.3674</v>
      </c>
      <c r="H614" s="177">
        <v>-1.48</v>
      </c>
      <c r="I614" s="177">
        <v>-3.7633999999999999</v>
      </c>
      <c r="J614" s="177">
        <v>-3.5863999999999998</v>
      </c>
      <c r="K614" s="177">
        <v>-3.1958000000000002</v>
      </c>
      <c r="L614" s="177">
        <v>3.0367000000000002</v>
      </c>
      <c r="M614" s="177">
        <v>5.4089</v>
      </c>
      <c r="N614" s="177">
        <v>2.4201999999999999</v>
      </c>
      <c r="O614" s="177">
        <v>16.616199999999999</v>
      </c>
      <c r="P614" s="177">
        <v>12.844900000000001</v>
      </c>
      <c r="Q614" s="177">
        <v>15.084099999999999</v>
      </c>
      <c r="R614" s="177">
        <v>17.123899999999999</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189</v>
      </c>
      <c r="C615" s="173">
        <v>120270</v>
      </c>
      <c r="D615" s="176">
        <v>44958</v>
      </c>
      <c r="E615" s="177">
        <v>105.8201</v>
      </c>
      <c r="F615" s="177">
        <v>0.6028</v>
      </c>
      <c r="G615" s="177">
        <v>1.5962000000000001</v>
      </c>
      <c r="H615" s="177">
        <v>0.36820000000000003</v>
      </c>
      <c r="I615" s="177">
        <v>-1.3962000000000001</v>
      </c>
      <c r="J615" s="177">
        <v>-3.3372000000000002</v>
      </c>
      <c r="K615" s="177">
        <v>-6.5984999999999996</v>
      </c>
      <c r="L615" s="177">
        <v>-2.2591999999999999</v>
      </c>
      <c r="M615" s="177">
        <v>-0.27539999999999998</v>
      </c>
      <c r="N615" s="177">
        <v>-4.0221</v>
      </c>
      <c r="O615" s="177">
        <v>10.121</v>
      </c>
      <c r="P615" s="177">
        <v>9.0132999999999992</v>
      </c>
      <c r="Q615" s="177">
        <v>13.306699999999999</v>
      </c>
      <c r="R615" s="177">
        <v>10.952999999999999</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1831</v>
      </c>
      <c r="C616" s="173">
        <v>100865</v>
      </c>
      <c r="D616" s="176">
        <v>44958</v>
      </c>
      <c r="E616" s="177">
        <v>95.368700000000004</v>
      </c>
      <c r="F616" s="177">
        <v>0.6</v>
      </c>
      <c r="G616" s="177">
        <v>1.5820000000000001</v>
      </c>
      <c r="H616" s="177">
        <v>0.34849999999999998</v>
      </c>
      <c r="I616" s="177">
        <v>-1.4349000000000001</v>
      </c>
      <c r="J616" s="177">
        <v>-3.4264999999999999</v>
      </c>
      <c r="K616" s="177">
        <v>-6.8377999999999997</v>
      </c>
      <c r="L616" s="177">
        <v>-2.7621000000000002</v>
      </c>
      <c r="M616" s="177">
        <v>-1.0644</v>
      </c>
      <c r="N616" s="177">
        <v>-5.0613000000000001</v>
      </c>
      <c r="O616" s="177">
        <v>8.8010999999999999</v>
      </c>
      <c r="P616" s="177">
        <v>7.7508999999999997</v>
      </c>
      <c r="Q616" s="177">
        <v>9.3536999999999999</v>
      </c>
      <c r="R616" s="177">
        <v>9.6541999999999994</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430</v>
      </c>
      <c r="C617" s="173">
        <v>139781</v>
      </c>
      <c r="D617" s="176">
        <v>44958</v>
      </c>
      <c r="E617" s="177">
        <v>21.206499999999998</v>
      </c>
      <c r="F617" s="177">
        <v>-7.6799999999999993E-2</v>
      </c>
      <c r="G617" s="177">
        <v>0.56100000000000005</v>
      </c>
      <c r="H617" s="177">
        <v>-0.76970000000000005</v>
      </c>
      <c r="I617" s="177">
        <v>-2.5238999999999998</v>
      </c>
      <c r="J617" s="177">
        <v>-2.1564999999999999</v>
      </c>
      <c r="K617" s="177">
        <v>-2.3929</v>
      </c>
      <c r="L617" s="177">
        <v>1.4300999999999999</v>
      </c>
      <c r="M617" s="177">
        <v>4.3037000000000001</v>
      </c>
      <c r="N617" s="177">
        <v>0.8105</v>
      </c>
      <c r="O617" s="177">
        <v>18.696999999999999</v>
      </c>
      <c r="P617" s="177">
        <v>10.8001</v>
      </c>
      <c r="Q617" s="177">
        <v>12.687799999999999</v>
      </c>
      <c r="R617" s="177">
        <v>18.126000000000001</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431</v>
      </c>
      <c r="C618" s="173">
        <v>139783</v>
      </c>
      <c r="D618" s="176">
        <v>44958</v>
      </c>
      <c r="E618" s="177">
        <v>18.8005</v>
      </c>
      <c r="F618" s="177">
        <v>-8.0799999999999997E-2</v>
      </c>
      <c r="G618" s="177">
        <v>0.53739999999999999</v>
      </c>
      <c r="H618" s="177">
        <v>-0.80249999999999999</v>
      </c>
      <c r="I618" s="177">
        <v>-2.5886</v>
      </c>
      <c r="J618" s="177">
        <v>-2.3096999999999999</v>
      </c>
      <c r="K618" s="177">
        <v>-2.8191999999999999</v>
      </c>
      <c r="L618" s="177">
        <v>0.54600000000000004</v>
      </c>
      <c r="M618" s="177">
        <v>2.9262000000000001</v>
      </c>
      <c r="N618" s="177">
        <v>-0.93269999999999997</v>
      </c>
      <c r="O618" s="177">
        <v>16.6995</v>
      </c>
      <c r="P618" s="177">
        <v>8.8390000000000004</v>
      </c>
      <c r="Q618" s="177">
        <v>10.5519</v>
      </c>
      <c r="R618" s="177">
        <v>16.132400000000001</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191</v>
      </c>
      <c r="C619" s="173">
        <v>135781</v>
      </c>
      <c r="D619" s="176">
        <v>44958</v>
      </c>
      <c r="E619" s="177">
        <v>33.744999999999997</v>
      </c>
      <c r="F619" s="177">
        <v>-0.43369999999999997</v>
      </c>
      <c r="G619" s="177">
        <v>0.37480000000000002</v>
      </c>
      <c r="H619" s="177">
        <v>-1.0468999999999999</v>
      </c>
      <c r="I619" s="177">
        <v>-2.7437999999999998</v>
      </c>
      <c r="J619" s="177">
        <v>-2.3441000000000001</v>
      </c>
      <c r="K619" s="177">
        <v>-2.1429999999999998</v>
      </c>
      <c r="L619" s="177">
        <v>0.72829999999999995</v>
      </c>
      <c r="M619" s="177">
        <v>1.8287</v>
      </c>
      <c r="N619" s="177">
        <v>-1.6036999999999999</v>
      </c>
      <c r="O619" s="177">
        <v>18.557500000000001</v>
      </c>
      <c r="P619" s="177">
        <v>13.6569</v>
      </c>
      <c r="Q619" s="177">
        <v>18.681000000000001</v>
      </c>
      <c r="R619" s="177">
        <v>14.292400000000001</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294</v>
      </c>
      <c r="C620" s="173">
        <v>135784</v>
      </c>
      <c r="D620" s="176">
        <v>44958</v>
      </c>
      <c r="E620" s="177">
        <v>30.565000000000001</v>
      </c>
      <c r="F620" s="177">
        <v>-0.4365</v>
      </c>
      <c r="G620" s="177">
        <v>0.36120000000000002</v>
      </c>
      <c r="H620" s="177">
        <v>-1.0681</v>
      </c>
      <c r="I620" s="177">
        <v>-2.7862</v>
      </c>
      <c r="J620" s="177">
        <v>-2.4417</v>
      </c>
      <c r="K620" s="177">
        <v>-2.4199000000000002</v>
      </c>
      <c r="L620" s="177">
        <v>0.1474</v>
      </c>
      <c r="M620" s="177">
        <v>0.95120000000000005</v>
      </c>
      <c r="N620" s="177">
        <v>-2.7429000000000001</v>
      </c>
      <c r="O620" s="177">
        <v>16.980599999999999</v>
      </c>
      <c r="P620" s="177">
        <v>12.097099999999999</v>
      </c>
      <c r="Q620" s="177">
        <v>17.038399999999999</v>
      </c>
      <c r="R620" s="177">
        <v>12.8725</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192</v>
      </c>
      <c r="C621" s="173">
        <v>133386</v>
      </c>
      <c r="D621" s="176">
        <v>44958</v>
      </c>
      <c r="E621" s="177">
        <v>29.6663</v>
      </c>
      <c r="F621" s="177">
        <v>-0.15890000000000001</v>
      </c>
      <c r="G621" s="177">
        <v>0.97550000000000003</v>
      </c>
      <c r="H621" s="177">
        <v>-0.65300000000000002</v>
      </c>
      <c r="I621" s="177">
        <v>-2.1753999999999998</v>
      </c>
      <c r="J621" s="177">
        <v>-2.7547999999999999</v>
      </c>
      <c r="K621" s="177">
        <v>-2.1646999999999998</v>
      </c>
      <c r="L621" s="177">
        <v>4.4429999999999996</v>
      </c>
      <c r="M621" s="177">
        <v>7.2192999999999996</v>
      </c>
      <c r="N621" s="177">
        <v>-0.9859</v>
      </c>
      <c r="O621" s="177">
        <v>12.795400000000001</v>
      </c>
      <c r="P621" s="177">
        <v>9.0486000000000004</v>
      </c>
      <c r="Q621" s="177">
        <v>14.491</v>
      </c>
      <c r="R621" s="177">
        <v>13.8546</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295</v>
      </c>
      <c r="C622" s="173">
        <v>133385</v>
      </c>
      <c r="D622" s="176">
        <v>44958</v>
      </c>
      <c r="E622" s="177">
        <v>26.666399999999999</v>
      </c>
      <c r="F622" s="177">
        <v>-0.16209999999999999</v>
      </c>
      <c r="G622" s="177">
        <v>0.95860000000000001</v>
      </c>
      <c r="H622" s="177">
        <v>-0.6764</v>
      </c>
      <c r="I622" s="177">
        <v>-2.2212999999999998</v>
      </c>
      <c r="J622" s="177">
        <v>-2.8628</v>
      </c>
      <c r="K622" s="177">
        <v>-2.4702000000000002</v>
      </c>
      <c r="L622" s="177">
        <v>3.7812999999999999</v>
      </c>
      <c r="M622" s="177">
        <v>6.2050999999999998</v>
      </c>
      <c r="N622" s="177">
        <v>-2.1968999999999999</v>
      </c>
      <c r="O622" s="177">
        <v>11.348599999999999</v>
      </c>
      <c r="P622" s="177">
        <v>7.6639999999999997</v>
      </c>
      <c r="Q622" s="177">
        <v>12.982100000000001</v>
      </c>
      <c r="R622" s="177">
        <v>12.437200000000001</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1900</v>
      </c>
      <c r="C623" s="173">
        <v>135654</v>
      </c>
      <c r="D623" s="176">
        <v>44958</v>
      </c>
      <c r="E623" s="177">
        <v>22.7104</v>
      </c>
      <c r="F623" s="177">
        <v>-0.54830000000000001</v>
      </c>
      <c r="G623" s="177">
        <v>0.2273</v>
      </c>
      <c r="H623" s="177">
        <v>-1.0617000000000001</v>
      </c>
      <c r="I623" s="177">
        <v>-2.4790000000000001</v>
      </c>
      <c r="J623" s="177">
        <v>-1.879</v>
      </c>
      <c r="K623" s="177">
        <v>-2.8938999999999999</v>
      </c>
      <c r="L623" s="177">
        <v>2.1821999999999999</v>
      </c>
      <c r="M623" s="177">
        <v>2.7507999999999999</v>
      </c>
      <c r="N623" s="177">
        <v>-2.3666</v>
      </c>
      <c r="O623" s="177">
        <v>11.797499999999999</v>
      </c>
      <c r="P623" s="177">
        <v>8.8719999999999999</v>
      </c>
      <c r="Q623" s="177">
        <v>12.2539</v>
      </c>
      <c r="R623" s="177">
        <v>12.594900000000001</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1901</v>
      </c>
      <c r="C624" s="173">
        <v>135655</v>
      </c>
      <c r="D624" s="176">
        <v>44958</v>
      </c>
      <c r="E624" s="177">
        <v>20.070499999999999</v>
      </c>
      <c r="F624" s="177">
        <v>-0.55349999999999999</v>
      </c>
      <c r="G624" s="177">
        <v>0.20069999999999999</v>
      </c>
      <c r="H624" s="177">
        <v>-1.0984</v>
      </c>
      <c r="I624" s="177">
        <v>-2.5514999999999999</v>
      </c>
      <c r="J624" s="177">
        <v>-2.0512000000000001</v>
      </c>
      <c r="K624" s="177">
        <v>-3.3668999999999998</v>
      </c>
      <c r="L624" s="177">
        <v>1.1882999999999999</v>
      </c>
      <c r="M624" s="177">
        <v>1.2265999999999999</v>
      </c>
      <c r="N624" s="177">
        <v>-4.2648000000000001</v>
      </c>
      <c r="O624" s="177">
        <v>9.7154000000000007</v>
      </c>
      <c r="P624" s="177">
        <v>6.9321999999999999</v>
      </c>
      <c r="Q624" s="177">
        <v>10.316000000000001</v>
      </c>
      <c r="R624" s="177">
        <v>10.442</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296</v>
      </c>
      <c r="C625" s="173">
        <v>103196</v>
      </c>
      <c r="D625" s="176">
        <v>44958</v>
      </c>
      <c r="E625" s="177">
        <v>78.635099999999994</v>
      </c>
      <c r="F625" s="177">
        <v>-0.6552</v>
      </c>
      <c r="G625" s="177">
        <v>0.30840000000000001</v>
      </c>
      <c r="H625" s="177">
        <v>-1.6008</v>
      </c>
      <c r="I625" s="177">
        <v>-3.7345999999999999</v>
      </c>
      <c r="J625" s="177">
        <v>-3.3988</v>
      </c>
      <c r="K625" s="177">
        <v>-3.0062000000000002</v>
      </c>
      <c r="L625" s="177">
        <v>1.2332000000000001</v>
      </c>
      <c r="M625" s="177">
        <v>3.7776000000000001</v>
      </c>
      <c r="N625" s="177">
        <v>0.32969999999999999</v>
      </c>
      <c r="O625" s="177">
        <v>12.8596</v>
      </c>
      <c r="P625" s="177">
        <v>3.0983999999999998</v>
      </c>
      <c r="Q625" s="177">
        <v>12.601800000000001</v>
      </c>
      <c r="R625" s="177">
        <v>16.827999999999999</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193</v>
      </c>
      <c r="C626" s="173">
        <v>118803</v>
      </c>
      <c r="D626" s="176">
        <v>44958</v>
      </c>
      <c r="E626" s="177">
        <v>84.898899999999998</v>
      </c>
      <c r="F626" s="177">
        <v>-0.65369999999999995</v>
      </c>
      <c r="G626" s="177">
        <v>0.31640000000000001</v>
      </c>
      <c r="H626" s="177">
        <v>-1.5896999999999999</v>
      </c>
      <c r="I626" s="177">
        <v>-3.7115</v>
      </c>
      <c r="J626" s="177">
        <v>-3.3441999999999998</v>
      </c>
      <c r="K626" s="177">
        <v>-2.8536000000000001</v>
      </c>
      <c r="L626" s="177">
        <v>1.5817000000000001</v>
      </c>
      <c r="M626" s="177">
        <v>4.3742999999999999</v>
      </c>
      <c r="N626" s="177">
        <v>1.0781000000000001</v>
      </c>
      <c r="O626" s="177">
        <v>13.6807</v>
      </c>
      <c r="P626" s="177">
        <v>3.8774999999999999</v>
      </c>
      <c r="Q626" s="177">
        <v>12.9725</v>
      </c>
      <c r="R626" s="177">
        <v>17.677900000000001</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194</v>
      </c>
      <c r="C627" s="173">
        <v>147481</v>
      </c>
      <c r="D627" s="176">
        <v>44958</v>
      </c>
      <c r="E627" s="177">
        <v>20.933800000000002</v>
      </c>
      <c r="F627" s="177">
        <v>0.43180000000000002</v>
      </c>
      <c r="G627" s="177">
        <v>0.67330000000000001</v>
      </c>
      <c r="H627" s="177">
        <v>-3.15E-2</v>
      </c>
      <c r="I627" s="177">
        <v>0.13109999999999999</v>
      </c>
      <c r="J627" s="177">
        <v>0.94810000000000005</v>
      </c>
      <c r="K627" s="177">
        <v>-1.2994000000000001</v>
      </c>
      <c r="L627" s="177">
        <v>7.6685999999999996</v>
      </c>
      <c r="M627" s="177">
        <v>9.7879000000000005</v>
      </c>
      <c r="N627" s="177">
        <v>7.0491999999999999</v>
      </c>
      <c r="O627" s="177">
        <v>24.059799999999999</v>
      </c>
      <c r="P627" s="177"/>
      <c r="Q627" s="177">
        <v>23.288799999999998</v>
      </c>
      <c r="R627" s="177">
        <v>20.716100000000001</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297</v>
      </c>
      <c r="C628" s="173">
        <v>147482</v>
      </c>
      <c r="D628" s="176">
        <v>44958</v>
      </c>
      <c r="E628" s="177">
        <v>20.013400000000001</v>
      </c>
      <c r="F628" s="177">
        <v>0.42799999999999999</v>
      </c>
      <c r="G628" s="177">
        <v>0.65480000000000005</v>
      </c>
      <c r="H628" s="177">
        <v>-5.79E-2</v>
      </c>
      <c r="I628" s="177">
        <v>7.8E-2</v>
      </c>
      <c r="J628" s="177">
        <v>0.82320000000000004</v>
      </c>
      <c r="K628" s="177">
        <v>-1.6438999999999999</v>
      </c>
      <c r="L628" s="177">
        <v>6.9195000000000002</v>
      </c>
      <c r="M628" s="177">
        <v>8.6367999999999991</v>
      </c>
      <c r="N628" s="177">
        <v>5.5910000000000002</v>
      </c>
      <c r="O628" s="177">
        <v>22.4727</v>
      </c>
      <c r="P628" s="177"/>
      <c r="Q628" s="177">
        <v>21.727799999999998</v>
      </c>
      <c r="R628" s="177">
        <v>19.134399999999999</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1876</v>
      </c>
      <c r="C629" s="173">
        <v>135601</v>
      </c>
      <c r="D629" s="176">
        <v>44958</v>
      </c>
      <c r="E629" s="177">
        <v>26.71</v>
      </c>
      <c r="F629" s="177">
        <v>-0.63239999999999996</v>
      </c>
      <c r="G629" s="177">
        <v>-0.29859999999999998</v>
      </c>
      <c r="H629" s="177">
        <v>-1.4391</v>
      </c>
      <c r="I629" s="177">
        <v>-3.0489999999999999</v>
      </c>
      <c r="J629" s="177">
        <v>-2.4114</v>
      </c>
      <c r="K629" s="177">
        <v>-2.0535000000000001</v>
      </c>
      <c r="L629" s="177">
        <v>3.9704000000000002</v>
      </c>
      <c r="M629" s="177">
        <v>4.0514000000000001</v>
      </c>
      <c r="N629" s="177">
        <v>0.83050000000000002</v>
      </c>
      <c r="O629" s="177">
        <v>19.568100000000001</v>
      </c>
      <c r="P629" s="177">
        <v>12.4808</v>
      </c>
      <c r="Q629" s="177">
        <v>14.7339</v>
      </c>
      <c r="R629" s="177">
        <v>18.348199999999999</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1877</v>
      </c>
      <c r="C630" s="173">
        <v>135598</v>
      </c>
      <c r="D630" s="176">
        <v>44958</v>
      </c>
      <c r="E630" s="177">
        <v>24.22</v>
      </c>
      <c r="F630" s="177">
        <v>-0.61550000000000005</v>
      </c>
      <c r="G630" s="177">
        <v>-0.28820000000000001</v>
      </c>
      <c r="H630" s="177">
        <v>-1.4245000000000001</v>
      </c>
      <c r="I630" s="177">
        <v>-3.12</v>
      </c>
      <c r="J630" s="177">
        <v>-2.5352000000000001</v>
      </c>
      <c r="K630" s="177">
        <v>-2.4174000000000002</v>
      </c>
      <c r="L630" s="177">
        <v>3.1956000000000002</v>
      </c>
      <c r="M630" s="177">
        <v>2.8887</v>
      </c>
      <c r="N630" s="177">
        <v>-0.65629999999999999</v>
      </c>
      <c r="O630" s="177">
        <v>18.020499999999998</v>
      </c>
      <c r="P630" s="177">
        <v>10.829800000000001</v>
      </c>
      <c r="Q630" s="177">
        <v>13.1739</v>
      </c>
      <c r="R630" s="177">
        <v>16.779199999999999</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299</v>
      </c>
      <c r="C631" s="173">
        <v>101815</v>
      </c>
      <c r="D631" s="176"/>
      <c r="E631" s="177"/>
      <c r="F631" s="177"/>
      <c r="G631" s="177"/>
      <c r="H631" s="177"/>
      <c r="I631" s="177"/>
      <c r="J631" s="177"/>
      <c r="K631" s="177"/>
      <c r="L631" s="177"/>
      <c r="M631" s="177"/>
      <c r="N631" s="177"/>
      <c r="O631" s="177"/>
      <c r="P631" s="177"/>
      <c r="Q631" s="177"/>
      <c r="R631" s="177"/>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196</v>
      </c>
      <c r="C632" s="173">
        <v>119486</v>
      </c>
      <c r="D632" s="176"/>
      <c r="E632" s="177"/>
      <c r="F632" s="177"/>
      <c r="G632" s="177"/>
      <c r="H632" s="177"/>
      <c r="I632" s="177"/>
      <c r="J632" s="177"/>
      <c r="K632" s="177"/>
      <c r="L632" s="177"/>
      <c r="M632" s="177"/>
      <c r="N632" s="177"/>
      <c r="O632" s="177"/>
      <c r="P632" s="177"/>
      <c r="Q632" s="177"/>
      <c r="R632" s="177"/>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301</v>
      </c>
      <c r="C633" s="173">
        <v>100175</v>
      </c>
      <c r="D633" s="176">
        <v>44958</v>
      </c>
      <c r="E633" s="177">
        <v>226.8982</v>
      </c>
      <c r="F633" s="177">
        <v>-2.8260999999999998</v>
      </c>
      <c r="G633" s="177">
        <v>-1.3740000000000001</v>
      </c>
      <c r="H633" s="177">
        <v>-5.1947999999999999</v>
      </c>
      <c r="I633" s="177">
        <v>-8.1390999999999991</v>
      </c>
      <c r="J633" s="177">
        <v>-8.4128000000000007</v>
      </c>
      <c r="K633" s="177">
        <v>-9.3064999999999998</v>
      </c>
      <c r="L633" s="177">
        <v>-0.3478</v>
      </c>
      <c r="M633" s="177">
        <v>-1.2721</v>
      </c>
      <c r="N633" s="177">
        <v>3.2000000000000002E-3</v>
      </c>
      <c r="O633" s="177">
        <v>33.6068</v>
      </c>
      <c r="P633" s="177">
        <v>18.9147</v>
      </c>
      <c r="Q633" s="177">
        <v>14.636699999999999</v>
      </c>
      <c r="R633" s="177">
        <v>26.4085</v>
      </c>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198</v>
      </c>
      <c r="C634" s="173">
        <v>120847</v>
      </c>
      <c r="D634" s="176">
        <v>44958</v>
      </c>
      <c r="E634" s="177">
        <v>247.06059999999999</v>
      </c>
      <c r="F634" s="177">
        <v>-2.8218000000000001</v>
      </c>
      <c r="G634" s="177">
        <v>-1.3523000000000001</v>
      </c>
      <c r="H634" s="177">
        <v>-5.1654</v>
      </c>
      <c r="I634" s="177">
        <v>-8.0821000000000005</v>
      </c>
      <c r="J634" s="177">
        <v>-8.2780000000000005</v>
      </c>
      <c r="K634" s="177">
        <v>-8.9297000000000004</v>
      </c>
      <c r="L634" s="177">
        <v>0.43219999999999997</v>
      </c>
      <c r="M634" s="177">
        <v>-3.49E-2</v>
      </c>
      <c r="N634" s="177">
        <v>1.6994</v>
      </c>
      <c r="O634" s="177">
        <v>36.1541</v>
      </c>
      <c r="P634" s="177">
        <v>20.7301</v>
      </c>
      <c r="Q634" s="177">
        <v>20.065300000000001</v>
      </c>
      <c r="R634" s="177">
        <v>28.816500000000001</v>
      </c>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199</v>
      </c>
      <c r="C635" s="173">
        <v>111549</v>
      </c>
      <c r="D635" s="176">
        <v>44958</v>
      </c>
      <c r="E635" s="177">
        <v>80.900000000000006</v>
      </c>
      <c r="F635" s="177">
        <v>3.7100000000000001E-2</v>
      </c>
      <c r="G635" s="177">
        <v>0.33489999999999998</v>
      </c>
      <c r="H635" s="177">
        <v>-0.85780000000000001</v>
      </c>
      <c r="I635" s="177">
        <v>-1.5694999999999999</v>
      </c>
      <c r="J635" s="177">
        <v>-0.73619999999999997</v>
      </c>
      <c r="K635" s="177">
        <v>-0.1235</v>
      </c>
      <c r="L635" s="177">
        <v>4.2122999999999999</v>
      </c>
      <c r="M635" s="177">
        <v>7.5941000000000001</v>
      </c>
      <c r="N635" s="177">
        <v>4.5895000000000001</v>
      </c>
      <c r="O635" s="177">
        <v>15.5174</v>
      </c>
      <c r="P635" s="177">
        <v>8.1130999999999993</v>
      </c>
      <c r="Q635" s="177">
        <v>15.9611</v>
      </c>
      <c r="R635" s="177">
        <v>12.801299999999999</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302</v>
      </c>
      <c r="C636" s="173">
        <v>141070</v>
      </c>
      <c r="D636" s="176">
        <v>44958</v>
      </c>
      <c r="E636" s="177">
        <v>79.08</v>
      </c>
      <c r="F636" s="177">
        <v>5.0599999999999999E-2</v>
      </c>
      <c r="G636" s="177">
        <v>0.32990000000000003</v>
      </c>
      <c r="H636" s="177">
        <v>-0.86499999999999999</v>
      </c>
      <c r="I636" s="177">
        <v>-1.5806</v>
      </c>
      <c r="J636" s="177">
        <v>-0.77790000000000004</v>
      </c>
      <c r="K636" s="177">
        <v>-0.2397</v>
      </c>
      <c r="L636" s="177">
        <v>3.9569000000000001</v>
      </c>
      <c r="M636" s="177">
        <v>7.1980000000000004</v>
      </c>
      <c r="N636" s="177">
        <v>4.08</v>
      </c>
      <c r="O636" s="177">
        <v>14.960699999999999</v>
      </c>
      <c r="P636" s="177">
        <v>7.6539999999999999</v>
      </c>
      <c r="Q636" s="177">
        <v>15.603999999999999</v>
      </c>
      <c r="R636" s="177">
        <v>12.260400000000001</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370</v>
      </c>
      <c r="C637" s="173">
        <v>119723</v>
      </c>
      <c r="D637" s="176">
        <v>44958</v>
      </c>
      <c r="E637" s="177">
        <v>247.40960000000001</v>
      </c>
      <c r="F637" s="177">
        <v>-0.72250000000000003</v>
      </c>
      <c r="G637" s="177">
        <v>0.1192</v>
      </c>
      <c r="H637" s="177">
        <v>-1.2504999999999999</v>
      </c>
      <c r="I637" s="177">
        <v>-3.1640999999999999</v>
      </c>
      <c r="J637" s="177">
        <v>-2.2025000000000001</v>
      </c>
      <c r="K637" s="177">
        <v>-2.0358000000000001</v>
      </c>
      <c r="L637" s="177">
        <v>4.6755000000000004</v>
      </c>
      <c r="M637" s="177">
        <v>7.3727</v>
      </c>
      <c r="N637" s="177">
        <v>3.5838999999999999</v>
      </c>
      <c r="O637" s="177">
        <v>17.378699999999998</v>
      </c>
      <c r="P637" s="177">
        <v>9.7281999999999993</v>
      </c>
      <c r="Q637" s="177">
        <v>13.728</v>
      </c>
      <c r="R637" s="177">
        <v>15.622</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373</v>
      </c>
      <c r="C638" s="173">
        <v>105628</v>
      </c>
      <c r="D638" s="176">
        <v>44958</v>
      </c>
      <c r="E638" s="177">
        <v>722.93871459164404</v>
      </c>
      <c r="F638" s="177">
        <v>-0.72460000000000002</v>
      </c>
      <c r="G638" s="177">
        <v>0.1105</v>
      </c>
      <c r="H638" s="177">
        <v>-1.2624</v>
      </c>
      <c r="I638" s="177">
        <v>-3.1859999999999999</v>
      </c>
      <c r="J638" s="177">
        <v>-2.2549999999999999</v>
      </c>
      <c r="K638" s="177">
        <v>-2.1844000000000001</v>
      </c>
      <c r="L638" s="177">
        <v>4.3564999999999996</v>
      </c>
      <c r="M638" s="177">
        <v>6.8949999999999996</v>
      </c>
      <c r="N638" s="177">
        <v>2.9542000000000002</v>
      </c>
      <c r="O638" s="177">
        <v>16.657599999999999</v>
      </c>
      <c r="P638" s="177">
        <v>9.0269999999999992</v>
      </c>
      <c r="Q638" s="177">
        <v>15.414400000000001</v>
      </c>
      <c r="R638" s="177">
        <v>14.913500000000001</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201</v>
      </c>
      <c r="C639" s="173">
        <v>132933</v>
      </c>
      <c r="D639" s="176">
        <v>44958</v>
      </c>
      <c r="E639" s="177">
        <v>26.9634</v>
      </c>
      <c r="F639" s="177">
        <v>-0.57299999999999995</v>
      </c>
      <c r="G639" s="177">
        <v>0.67879999999999996</v>
      </c>
      <c r="H639" s="177">
        <v>-0.36320000000000002</v>
      </c>
      <c r="I639" s="177">
        <v>-2.2427999999999999</v>
      </c>
      <c r="J639" s="177">
        <v>-2.2951999999999999</v>
      </c>
      <c r="K639" s="177">
        <v>-5.2529000000000003</v>
      </c>
      <c r="L639" s="177">
        <v>2.8086000000000002</v>
      </c>
      <c r="M639" s="177">
        <v>3.9489000000000001</v>
      </c>
      <c r="N639" s="177">
        <v>0.14369999999999999</v>
      </c>
      <c r="O639" s="177">
        <v>23.406700000000001</v>
      </c>
      <c r="P639" s="177">
        <v>12.3354</v>
      </c>
      <c r="Q639" s="177">
        <v>13.2919</v>
      </c>
      <c r="R639" s="177">
        <v>22.364899999999999</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306</v>
      </c>
      <c r="C640" s="173">
        <v>132924</v>
      </c>
      <c r="D640" s="176">
        <v>44958</v>
      </c>
      <c r="E640" s="177">
        <v>26.154900000000001</v>
      </c>
      <c r="F640" s="177">
        <v>-0.5736</v>
      </c>
      <c r="G640" s="177">
        <v>0.67400000000000004</v>
      </c>
      <c r="H640" s="177">
        <v>-0.36990000000000001</v>
      </c>
      <c r="I640" s="177">
        <v>-2.2553999999999998</v>
      </c>
      <c r="J640" s="177">
        <v>-2.3258000000000001</v>
      </c>
      <c r="K640" s="177">
        <v>-5.3364000000000003</v>
      </c>
      <c r="L640" s="177">
        <v>2.6278000000000001</v>
      </c>
      <c r="M640" s="177">
        <v>3.6749000000000001</v>
      </c>
      <c r="N640" s="177">
        <v>-0.20760000000000001</v>
      </c>
      <c r="O640" s="177">
        <v>22.975200000000001</v>
      </c>
      <c r="P640" s="177">
        <v>11.750299999999999</v>
      </c>
      <c r="Q640" s="177">
        <v>12.8605</v>
      </c>
      <c r="R640" s="177">
        <v>21.936800000000002</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202</v>
      </c>
      <c r="C641" s="173">
        <v>133364</v>
      </c>
      <c r="D641" s="176">
        <v>44958</v>
      </c>
      <c r="E641" s="177">
        <v>28.192499999999999</v>
      </c>
      <c r="F641" s="177">
        <v>-0.56889999999999996</v>
      </c>
      <c r="G641" s="177">
        <v>0.71919999999999995</v>
      </c>
      <c r="H641" s="177">
        <v>-0.33579999999999999</v>
      </c>
      <c r="I641" s="177">
        <v>-2.3098000000000001</v>
      </c>
      <c r="J641" s="177">
        <v>-2.3653</v>
      </c>
      <c r="K641" s="177">
        <v>-5.4028999999999998</v>
      </c>
      <c r="L641" s="177">
        <v>2.3752</v>
      </c>
      <c r="M641" s="177">
        <v>3.1053000000000002</v>
      </c>
      <c r="N641" s="177">
        <v>-0.73240000000000005</v>
      </c>
      <c r="O641" s="177">
        <v>23.717400000000001</v>
      </c>
      <c r="P641" s="177">
        <v>13.045999999999999</v>
      </c>
      <c r="Q641" s="177">
        <v>14.0913</v>
      </c>
      <c r="R641" s="177">
        <v>21.405899999999999</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305</v>
      </c>
      <c r="C642" s="173">
        <v>133361</v>
      </c>
      <c r="D642" s="176">
        <v>44958</v>
      </c>
      <c r="E642" s="177">
        <v>27.356300000000001</v>
      </c>
      <c r="F642" s="177">
        <v>-0.56989999999999996</v>
      </c>
      <c r="G642" s="177">
        <v>0.71460000000000001</v>
      </c>
      <c r="H642" s="177">
        <v>-0.34239999999999998</v>
      </c>
      <c r="I642" s="177">
        <v>-2.323</v>
      </c>
      <c r="J642" s="177">
        <v>-2.3957999999999999</v>
      </c>
      <c r="K642" s="177">
        <v>-5.4861000000000004</v>
      </c>
      <c r="L642" s="177">
        <v>2.1959</v>
      </c>
      <c r="M642" s="177">
        <v>2.8342999999999998</v>
      </c>
      <c r="N642" s="177">
        <v>-1.0753999999999999</v>
      </c>
      <c r="O642" s="177">
        <v>23.290600000000001</v>
      </c>
      <c r="P642" s="177">
        <v>12.470800000000001</v>
      </c>
      <c r="Q642" s="177">
        <v>13.654500000000001</v>
      </c>
      <c r="R642" s="177">
        <v>20.984200000000001</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203</v>
      </c>
      <c r="C643" s="173">
        <v>136007</v>
      </c>
      <c r="D643" s="176">
        <v>44958</v>
      </c>
      <c r="E643" s="177">
        <v>28.465599999999998</v>
      </c>
      <c r="F643" s="177">
        <v>-0.57530000000000003</v>
      </c>
      <c r="G643" s="177">
        <v>0.68579999999999997</v>
      </c>
      <c r="H643" s="177">
        <v>-0.39400000000000002</v>
      </c>
      <c r="I643" s="177">
        <v>-2.2810999999999999</v>
      </c>
      <c r="J643" s="177">
        <v>-2.2671000000000001</v>
      </c>
      <c r="K643" s="177">
        <v>-5.2866999999999997</v>
      </c>
      <c r="L643" s="177">
        <v>2.9266000000000001</v>
      </c>
      <c r="M643" s="177">
        <v>4.3578999999999999</v>
      </c>
      <c r="N643" s="177">
        <v>0.77349999999999997</v>
      </c>
      <c r="O643" s="177">
        <v>24.514299999999999</v>
      </c>
      <c r="P643" s="177">
        <v>13.922700000000001</v>
      </c>
      <c r="Q643" s="177">
        <v>16.515499999999999</v>
      </c>
      <c r="R643" s="177">
        <v>23.001799999999999</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304</v>
      </c>
      <c r="C644" s="173">
        <v>136004</v>
      </c>
      <c r="D644" s="176">
        <v>44958</v>
      </c>
      <c r="E644" s="177">
        <v>26.960599999999999</v>
      </c>
      <c r="F644" s="177">
        <v>-0.57679999999999998</v>
      </c>
      <c r="G644" s="177">
        <v>0.67959999999999998</v>
      </c>
      <c r="H644" s="177">
        <v>-0.4027</v>
      </c>
      <c r="I644" s="177">
        <v>-2.2978999999999998</v>
      </c>
      <c r="J644" s="177">
        <v>-2.3068</v>
      </c>
      <c r="K644" s="177">
        <v>-5.3937999999999997</v>
      </c>
      <c r="L644" s="177">
        <v>2.6934</v>
      </c>
      <c r="M644" s="177">
        <v>4.0010000000000003</v>
      </c>
      <c r="N644" s="177">
        <v>0.32219999999999999</v>
      </c>
      <c r="O644" s="177">
        <v>23.941400000000002</v>
      </c>
      <c r="P644" s="177">
        <v>13.229200000000001</v>
      </c>
      <c r="Q644" s="177">
        <v>15.5944</v>
      </c>
      <c r="R644" s="177">
        <v>22.4511</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204</v>
      </c>
      <c r="C645" s="173">
        <v>140487</v>
      </c>
      <c r="D645" s="176">
        <v>44958</v>
      </c>
      <c r="E645" s="177">
        <v>31.292100000000001</v>
      </c>
      <c r="F645" s="177">
        <v>-0.69689999999999996</v>
      </c>
      <c r="G645" s="177">
        <v>0.26079999999999998</v>
      </c>
      <c r="H645" s="177">
        <v>-1.4316</v>
      </c>
      <c r="I645" s="177">
        <v>-2.9603000000000002</v>
      </c>
      <c r="J645" s="177">
        <v>-4.3785999999999996</v>
      </c>
      <c r="K645" s="177">
        <v>-5.6313000000000004</v>
      </c>
      <c r="L645" s="177">
        <v>-1.4369000000000001</v>
      </c>
      <c r="M645" s="177">
        <v>-1.6967000000000001</v>
      </c>
      <c r="N645" s="177">
        <v>-0.72960000000000003</v>
      </c>
      <c r="O645" s="177">
        <v>27.092400000000001</v>
      </c>
      <c r="P645" s="177">
        <v>17.734500000000001</v>
      </c>
      <c r="Q645" s="177">
        <v>21.556699999999999</v>
      </c>
      <c r="R645" s="177">
        <v>25.998100000000001</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307</v>
      </c>
      <c r="C646" s="173">
        <v>140488</v>
      </c>
      <c r="D646" s="176">
        <v>44958</v>
      </c>
      <c r="E646" s="177">
        <v>30.134799999999998</v>
      </c>
      <c r="F646" s="177">
        <v>-0.69789999999999996</v>
      </c>
      <c r="G646" s="177">
        <v>0.25480000000000003</v>
      </c>
      <c r="H646" s="177">
        <v>-1.4397</v>
      </c>
      <c r="I646" s="177">
        <v>-2.9763000000000002</v>
      </c>
      <c r="J646" s="177">
        <v>-4.4165000000000001</v>
      </c>
      <c r="K646" s="177">
        <v>-5.7374000000000001</v>
      </c>
      <c r="L646" s="177">
        <v>-1.6594</v>
      </c>
      <c r="M646" s="177">
        <v>-2.0322</v>
      </c>
      <c r="N646" s="177">
        <v>-1.1737</v>
      </c>
      <c r="O646" s="177">
        <v>26.500800000000002</v>
      </c>
      <c r="P646" s="177">
        <v>17.029699999999998</v>
      </c>
      <c r="Q646" s="177">
        <v>20.775400000000001</v>
      </c>
      <c r="R646" s="177">
        <v>25.433800000000002</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205</v>
      </c>
      <c r="C647" s="173">
        <v>142138</v>
      </c>
      <c r="D647" s="176">
        <v>44958</v>
      </c>
      <c r="E647" s="177">
        <v>16.945599999999999</v>
      </c>
      <c r="F647" s="177">
        <v>-3.5999999999999997E-2</v>
      </c>
      <c r="G647" s="177">
        <v>0.59060000000000001</v>
      </c>
      <c r="H647" s="177">
        <v>-0.68510000000000004</v>
      </c>
      <c r="I647" s="177">
        <v>-1.6592</v>
      </c>
      <c r="J647" s="177">
        <v>-2.7991999999999999</v>
      </c>
      <c r="K647" s="177">
        <v>-5.3852000000000002</v>
      </c>
      <c r="L647" s="177">
        <v>0.58650000000000002</v>
      </c>
      <c r="M647" s="177">
        <v>1.7161</v>
      </c>
      <c r="N647" s="177">
        <v>-0.95040000000000002</v>
      </c>
      <c r="O647" s="177">
        <v>15.023999999999999</v>
      </c>
      <c r="P647" s="177"/>
      <c r="Q647" s="177">
        <v>11.476100000000001</v>
      </c>
      <c r="R647" s="177">
        <v>15.452299999999999</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309</v>
      </c>
      <c r="C648" s="173">
        <v>142139</v>
      </c>
      <c r="D648" s="176">
        <v>44958</v>
      </c>
      <c r="E648" s="177">
        <v>16.4542</v>
      </c>
      <c r="F648" s="177">
        <v>-3.7100000000000001E-2</v>
      </c>
      <c r="G648" s="177">
        <v>0.58499999999999996</v>
      </c>
      <c r="H648" s="177">
        <v>-0.69230000000000003</v>
      </c>
      <c r="I648" s="177">
        <v>-1.6738</v>
      </c>
      <c r="J648" s="177">
        <v>-2.8338999999999999</v>
      </c>
      <c r="K648" s="177">
        <v>-5.4802</v>
      </c>
      <c r="L648" s="177">
        <v>0.38500000000000001</v>
      </c>
      <c r="M648" s="177">
        <v>1.4089</v>
      </c>
      <c r="N648" s="177">
        <v>-1.3443000000000001</v>
      </c>
      <c r="O648" s="177">
        <v>14.511200000000001</v>
      </c>
      <c r="P648" s="177"/>
      <c r="Q648" s="177">
        <v>10.8024</v>
      </c>
      <c r="R648" s="177">
        <v>15.015000000000001</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206</v>
      </c>
      <c r="C649" s="173">
        <v>143178</v>
      </c>
      <c r="D649" s="176">
        <v>44958</v>
      </c>
      <c r="E649" s="177">
        <v>18.4831</v>
      </c>
      <c r="F649" s="177">
        <v>-0.37730000000000002</v>
      </c>
      <c r="G649" s="177">
        <v>0.87870000000000004</v>
      </c>
      <c r="H649" s="177">
        <v>-0.46639999999999998</v>
      </c>
      <c r="I649" s="177">
        <v>-1.3461000000000001</v>
      </c>
      <c r="J649" s="177">
        <v>-1.6930000000000001</v>
      </c>
      <c r="K649" s="177">
        <v>-3.9180000000000001</v>
      </c>
      <c r="L649" s="177">
        <v>2.9418000000000002</v>
      </c>
      <c r="M649" s="177">
        <v>4.3411999999999997</v>
      </c>
      <c r="N649" s="177">
        <v>0.22450000000000001</v>
      </c>
      <c r="O649" s="177">
        <v>16.791399999999999</v>
      </c>
      <c r="P649" s="177"/>
      <c r="Q649" s="177">
        <v>14.4612</v>
      </c>
      <c r="R649" s="177">
        <v>14.9666</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308</v>
      </c>
      <c r="C650" s="173">
        <v>143176</v>
      </c>
      <c r="D650" s="176">
        <v>44958</v>
      </c>
      <c r="E650" s="177">
        <v>17.952400000000001</v>
      </c>
      <c r="F650" s="177">
        <v>-0.37790000000000001</v>
      </c>
      <c r="G650" s="177">
        <v>0.87370000000000003</v>
      </c>
      <c r="H650" s="177">
        <v>-0.47349999999999998</v>
      </c>
      <c r="I650" s="177">
        <v>-1.3604000000000001</v>
      </c>
      <c r="J650" s="177">
        <v>-1.7276</v>
      </c>
      <c r="K650" s="177">
        <v>-4.0137999999999998</v>
      </c>
      <c r="L650" s="177">
        <v>2.7343000000000002</v>
      </c>
      <c r="M650" s="177">
        <v>4.0260999999999996</v>
      </c>
      <c r="N650" s="177">
        <v>-0.1729</v>
      </c>
      <c r="O650" s="177">
        <v>16.254999999999999</v>
      </c>
      <c r="P650" s="177"/>
      <c r="Q650" s="177">
        <v>13.7303</v>
      </c>
      <c r="R650" s="177">
        <v>14.5314</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310</v>
      </c>
      <c r="C651" s="173">
        <v>116352</v>
      </c>
      <c r="D651" s="176"/>
      <c r="E651" s="177"/>
      <c r="F651" s="177"/>
      <c r="G651" s="177"/>
      <c r="H651" s="177"/>
      <c r="I651" s="177"/>
      <c r="J651" s="177"/>
      <c r="K651" s="177"/>
      <c r="L651" s="177"/>
      <c r="M651" s="177"/>
      <c r="N651" s="177"/>
      <c r="O651" s="177"/>
      <c r="P651" s="177"/>
      <c r="Q651" s="177"/>
      <c r="R651" s="177"/>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207</v>
      </c>
      <c r="C652" s="173">
        <v>126279</v>
      </c>
      <c r="D652" s="176">
        <v>44958</v>
      </c>
      <c r="E652" s="177">
        <v>63.2836</v>
      </c>
      <c r="F652" s="177">
        <v>1.7999999999999999E-2</v>
      </c>
      <c r="G652" s="177">
        <v>1.4424999999999999</v>
      </c>
      <c r="H652" s="177">
        <v>0.1754</v>
      </c>
      <c r="I652" s="177">
        <v>-1.0244</v>
      </c>
      <c r="J652" s="177">
        <v>-2.5062000000000002</v>
      </c>
      <c r="K652" s="177">
        <v>-4.5205000000000002</v>
      </c>
      <c r="L652" s="177">
        <v>9.0200000000000002E-2</v>
      </c>
      <c r="M652" s="177">
        <v>2.6999</v>
      </c>
      <c r="N652" s="177">
        <v>5.1513999999999998</v>
      </c>
      <c r="O652" s="177">
        <v>27.944900000000001</v>
      </c>
      <c r="P652" s="177">
        <v>20.458100000000002</v>
      </c>
      <c r="Q652" s="177">
        <v>23.166399999999999</v>
      </c>
      <c r="R652" s="177">
        <v>25.0107</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311</v>
      </c>
      <c r="C653" s="173">
        <v>126379</v>
      </c>
      <c r="D653" s="176">
        <v>44958</v>
      </c>
      <c r="E653" s="177">
        <v>61.046100000000003</v>
      </c>
      <c r="F653" s="177">
        <v>1.6899999999999998E-2</v>
      </c>
      <c r="G653" s="177">
        <v>1.4370000000000001</v>
      </c>
      <c r="H653" s="177">
        <v>0.16800000000000001</v>
      </c>
      <c r="I653" s="177">
        <v>-1.0389999999999999</v>
      </c>
      <c r="J653" s="177">
        <v>-2.5407999999999999</v>
      </c>
      <c r="K653" s="177">
        <v>-4.6161000000000003</v>
      </c>
      <c r="L653" s="177">
        <v>-0.1108</v>
      </c>
      <c r="M653" s="177">
        <v>2.3896000000000002</v>
      </c>
      <c r="N653" s="177">
        <v>4.7347000000000001</v>
      </c>
      <c r="O653" s="177">
        <v>27.394600000000001</v>
      </c>
      <c r="P653" s="177">
        <v>19.749099999999999</v>
      </c>
      <c r="Q653" s="177">
        <v>22.666699999999999</v>
      </c>
      <c r="R653" s="177">
        <v>24.512599999999999</v>
      </c>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208</v>
      </c>
      <c r="C654" s="173">
        <v>145819</v>
      </c>
      <c r="D654" s="176">
        <v>44958</v>
      </c>
      <c r="E654" s="177">
        <v>16.2013</v>
      </c>
      <c r="F654" s="177">
        <v>-0.57930000000000004</v>
      </c>
      <c r="G654" s="177">
        <v>-0.41920000000000002</v>
      </c>
      <c r="H654" s="177">
        <v>-1.6971000000000001</v>
      </c>
      <c r="I654" s="177">
        <v>-3.7505000000000002</v>
      </c>
      <c r="J654" s="177">
        <v>-4.1553000000000004</v>
      </c>
      <c r="K654" s="177">
        <v>-5.4539999999999997</v>
      </c>
      <c r="L654" s="177">
        <v>-0.2979</v>
      </c>
      <c r="M654" s="177">
        <v>1.7516</v>
      </c>
      <c r="N654" s="177">
        <v>-1.8150999999999999</v>
      </c>
      <c r="O654" s="177">
        <v>12.2766</v>
      </c>
      <c r="P654" s="177"/>
      <c r="Q654" s="177">
        <v>12.7462</v>
      </c>
      <c r="R654" s="177">
        <v>9.8038000000000007</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312</v>
      </c>
      <c r="C655" s="173">
        <v>145820</v>
      </c>
      <c r="D655" s="176">
        <v>44958</v>
      </c>
      <c r="E655" s="177">
        <v>15.026400000000001</v>
      </c>
      <c r="F655" s="177">
        <v>-0.58420000000000005</v>
      </c>
      <c r="G655" s="177">
        <v>-0.44390000000000002</v>
      </c>
      <c r="H655" s="177">
        <v>-1.7311000000000001</v>
      </c>
      <c r="I655" s="177">
        <v>-3.8169</v>
      </c>
      <c r="J655" s="177">
        <v>-4.3124000000000002</v>
      </c>
      <c r="K655" s="177">
        <v>-5.8844000000000003</v>
      </c>
      <c r="L655" s="177">
        <v>-1.1935</v>
      </c>
      <c r="M655" s="177">
        <v>0.37140000000000001</v>
      </c>
      <c r="N655" s="177">
        <v>-3.5638000000000001</v>
      </c>
      <c r="O655" s="177">
        <v>10.242599999999999</v>
      </c>
      <c r="P655" s="177"/>
      <c r="Q655" s="177">
        <v>10.6554</v>
      </c>
      <c r="R655" s="177">
        <v>7.8452999999999999</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313</v>
      </c>
      <c r="C656" s="173">
        <v>101853</v>
      </c>
      <c r="D656" s="176">
        <v>44958</v>
      </c>
      <c r="E656" s="177">
        <v>151.13730000000001</v>
      </c>
      <c r="F656" s="177">
        <v>-0.54679999999999995</v>
      </c>
      <c r="G656" s="177">
        <v>0.16420000000000001</v>
      </c>
      <c r="H656" s="177">
        <v>-1.3567</v>
      </c>
      <c r="I656" s="177">
        <v>-2.4357000000000002</v>
      </c>
      <c r="J656" s="177">
        <v>-2.0198999999999998</v>
      </c>
      <c r="K656" s="177">
        <v>-3.7965</v>
      </c>
      <c r="L656" s="177">
        <v>1.3163</v>
      </c>
      <c r="M656" s="177">
        <v>4.5296000000000003</v>
      </c>
      <c r="N656" s="177">
        <v>0.67100000000000004</v>
      </c>
      <c r="O656" s="177">
        <v>13.278700000000001</v>
      </c>
      <c r="P656" s="177">
        <v>6.8986000000000001</v>
      </c>
      <c r="Q656" s="177">
        <v>14.708</v>
      </c>
      <c r="R656" s="177">
        <v>14.2858</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209</v>
      </c>
      <c r="C657" s="173">
        <v>119549</v>
      </c>
      <c r="D657" s="176">
        <v>44958</v>
      </c>
      <c r="E657" s="177">
        <v>157.95439999999999</v>
      </c>
      <c r="F657" s="177">
        <v>-0.5454</v>
      </c>
      <c r="G657" s="177">
        <v>0.17119999999999999</v>
      </c>
      <c r="H657" s="177">
        <v>-1.3471</v>
      </c>
      <c r="I657" s="177">
        <v>-2.4165999999999999</v>
      </c>
      <c r="J657" s="177">
        <v>-1.9746999999999999</v>
      </c>
      <c r="K657" s="177">
        <v>-3.6635</v>
      </c>
      <c r="L657" s="177">
        <v>1.6252</v>
      </c>
      <c r="M657" s="177">
        <v>5.0315000000000003</v>
      </c>
      <c r="N657" s="177">
        <v>1.3116000000000001</v>
      </c>
      <c r="O657" s="177">
        <v>13.864000000000001</v>
      </c>
      <c r="P657" s="177">
        <v>7.4272999999999998</v>
      </c>
      <c r="Q657" s="177">
        <v>12.372400000000001</v>
      </c>
      <c r="R657" s="177">
        <v>14.964399999999999</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210</v>
      </c>
      <c r="C658" s="173">
        <v>139711</v>
      </c>
      <c r="D658" s="176">
        <v>44958</v>
      </c>
      <c r="E658" s="177">
        <v>19.494399999999999</v>
      </c>
      <c r="F658" s="177">
        <v>-1.3087</v>
      </c>
      <c r="G658" s="177">
        <v>0.72860000000000003</v>
      </c>
      <c r="H658" s="177">
        <v>-1.0129999999999999</v>
      </c>
      <c r="I658" s="177">
        <v>-2.3102</v>
      </c>
      <c r="J658" s="177">
        <v>-2.5070000000000001</v>
      </c>
      <c r="K658" s="177">
        <v>-5.5846999999999998</v>
      </c>
      <c r="L658" s="177">
        <v>2.2877000000000001</v>
      </c>
      <c r="M658" s="177">
        <v>0.80459999999999998</v>
      </c>
      <c r="N658" s="177">
        <v>1.0177</v>
      </c>
      <c r="O658" s="177">
        <v>24.640499999999999</v>
      </c>
      <c r="P658" s="177">
        <v>6.3686999999999996</v>
      </c>
      <c r="Q658" s="177">
        <v>11.351900000000001</v>
      </c>
      <c r="R658" s="177">
        <v>31.067</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314</v>
      </c>
      <c r="C659" s="173">
        <v>139709</v>
      </c>
      <c r="D659" s="176">
        <v>44958</v>
      </c>
      <c r="E659" s="177">
        <v>19.015799999999999</v>
      </c>
      <c r="F659" s="177">
        <v>-1.3093999999999999</v>
      </c>
      <c r="G659" s="177">
        <v>0.72619999999999996</v>
      </c>
      <c r="H659" s="177">
        <v>-1.0161</v>
      </c>
      <c r="I659" s="177">
        <v>-2.3168000000000002</v>
      </c>
      <c r="J659" s="177">
        <v>-2.5221</v>
      </c>
      <c r="K659" s="177">
        <v>-5.625</v>
      </c>
      <c r="L659" s="177">
        <v>2.1991999999999998</v>
      </c>
      <c r="M659" s="177">
        <v>0.68200000000000005</v>
      </c>
      <c r="N659" s="177">
        <v>0.85389999999999999</v>
      </c>
      <c r="O659" s="177">
        <v>24.439599999999999</v>
      </c>
      <c r="P659" s="177">
        <v>6.1144999999999996</v>
      </c>
      <c r="Q659" s="177">
        <v>10.907</v>
      </c>
      <c r="R659" s="177">
        <v>30.8597</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211</v>
      </c>
      <c r="C660" s="173">
        <v>139990</v>
      </c>
      <c r="D660" s="176">
        <v>44958</v>
      </c>
      <c r="E660" s="177">
        <v>16.758199999999999</v>
      </c>
      <c r="F660" s="177">
        <v>-1.3172999999999999</v>
      </c>
      <c r="G660" s="177">
        <v>0.82969999999999999</v>
      </c>
      <c r="H660" s="177">
        <v>-0.99660000000000004</v>
      </c>
      <c r="I660" s="177">
        <v>-2.2338</v>
      </c>
      <c r="J660" s="177">
        <v>-2.4802</v>
      </c>
      <c r="K660" s="177">
        <v>-5.6158000000000001</v>
      </c>
      <c r="L660" s="177">
        <v>2.1025999999999998</v>
      </c>
      <c r="M660" s="177">
        <v>0.80969999999999998</v>
      </c>
      <c r="N660" s="177">
        <v>0.9536</v>
      </c>
      <c r="O660" s="177">
        <v>25.187000000000001</v>
      </c>
      <c r="P660" s="177">
        <v>6.7183999999999999</v>
      </c>
      <c r="Q660" s="177">
        <v>9.2055000000000007</v>
      </c>
      <c r="R660" s="177">
        <v>31.849900000000002</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315</v>
      </c>
      <c r="C661" s="173">
        <v>139992</v>
      </c>
      <c r="D661" s="176">
        <v>44958</v>
      </c>
      <c r="E661" s="177">
        <v>16.4345</v>
      </c>
      <c r="F661" s="177">
        <v>-1.3173999999999999</v>
      </c>
      <c r="G661" s="177">
        <v>0.82820000000000005</v>
      </c>
      <c r="H661" s="177">
        <v>-0.99880000000000002</v>
      </c>
      <c r="I661" s="177">
        <v>-2.2378999999999998</v>
      </c>
      <c r="J661" s="177">
        <v>-2.4895999999999998</v>
      </c>
      <c r="K661" s="177">
        <v>-5.6421000000000001</v>
      </c>
      <c r="L661" s="177">
        <v>2.0459000000000001</v>
      </c>
      <c r="M661" s="177">
        <v>0.73060000000000003</v>
      </c>
      <c r="N661" s="177">
        <v>0.84799999999999998</v>
      </c>
      <c r="O661" s="177">
        <v>25.0549</v>
      </c>
      <c r="P661" s="177">
        <v>6.4337</v>
      </c>
      <c r="Q661" s="177">
        <v>8.8428000000000004</v>
      </c>
      <c r="R661" s="177">
        <v>31.706399999999999</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212</v>
      </c>
      <c r="C662" s="173">
        <v>141141</v>
      </c>
      <c r="D662" s="176">
        <v>44958</v>
      </c>
      <c r="E662" s="177">
        <v>16.360700000000001</v>
      </c>
      <c r="F662" s="177">
        <v>-1.2291000000000001</v>
      </c>
      <c r="G662" s="177">
        <v>0.4451</v>
      </c>
      <c r="H662" s="177">
        <v>-1.2004999999999999</v>
      </c>
      <c r="I662" s="177">
        <v>-2.1038000000000001</v>
      </c>
      <c r="J662" s="177">
        <v>-2.5261</v>
      </c>
      <c r="K662" s="177">
        <v>-5.6372999999999998</v>
      </c>
      <c r="L662" s="177">
        <v>1.2282</v>
      </c>
      <c r="M662" s="177">
        <v>-0.67810000000000004</v>
      </c>
      <c r="N662" s="177">
        <v>-0.4012</v>
      </c>
      <c r="O662" s="177">
        <v>25.082799999999999</v>
      </c>
      <c r="P662" s="177">
        <v>7.5728</v>
      </c>
      <c r="Q662" s="177">
        <v>9.2219999999999995</v>
      </c>
      <c r="R662" s="177">
        <v>31.664899999999999</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317</v>
      </c>
      <c r="C663" s="173">
        <v>141139</v>
      </c>
      <c r="D663" s="176">
        <v>44958</v>
      </c>
      <c r="E663" s="177">
        <v>15.9993</v>
      </c>
      <c r="F663" s="177">
        <v>-1.2297</v>
      </c>
      <c r="G663" s="177">
        <v>0.44259999999999999</v>
      </c>
      <c r="H663" s="177">
        <v>-1.2040999999999999</v>
      </c>
      <c r="I663" s="177">
        <v>-2.1107999999999998</v>
      </c>
      <c r="J663" s="177">
        <v>-2.5430999999999999</v>
      </c>
      <c r="K663" s="177">
        <v>-5.6829000000000001</v>
      </c>
      <c r="L663" s="177">
        <v>1.1308</v>
      </c>
      <c r="M663" s="177">
        <v>-0.8337</v>
      </c>
      <c r="N663" s="177">
        <v>-0.60260000000000002</v>
      </c>
      <c r="O663" s="177">
        <v>24.775300000000001</v>
      </c>
      <c r="P663" s="177">
        <v>7.1959999999999997</v>
      </c>
      <c r="Q663" s="177">
        <v>8.7857000000000003</v>
      </c>
      <c r="R663" s="177">
        <v>31.392099999999999</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213</v>
      </c>
      <c r="C664" s="173">
        <v>141564</v>
      </c>
      <c r="D664" s="176">
        <v>44958</v>
      </c>
      <c r="E664" s="177">
        <v>15.8035</v>
      </c>
      <c r="F664" s="177">
        <v>-1.1941999999999999</v>
      </c>
      <c r="G664" s="177">
        <v>0.78310000000000002</v>
      </c>
      <c r="H664" s="177">
        <v>-0.87560000000000004</v>
      </c>
      <c r="I664" s="177">
        <v>-1.61</v>
      </c>
      <c r="J664" s="177">
        <v>-2.2888999999999999</v>
      </c>
      <c r="K664" s="177">
        <v>-5.1933999999999996</v>
      </c>
      <c r="L664" s="177">
        <v>1.8943000000000001</v>
      </c>
      <c r="M664" s="177">
        <v>0.53049999999999997</v>
      </c>
      <c r="N664" s="177">
        <v>0.83069999999999999</v>
      </c>
      <c r="O664" s="177">
        <v>25.684699999999999</v>
      </c>
      <c r="P664" s="177">
        <v>7.7817999999999996</v>
      </c>
      <c r="Q664" s="177">
        <v>8.9342000000000006</v>
      </c>
      <c r="R664" s="177">
        <v>33.596400000000003</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316</v>
      </c>
      <c r="C665" s="173">
        <v>141565</v>
      </c>
      <c r="D665" s="176">
        <v>44958</v>
      </c>
      <c r="E665" s="177">
        <v>15.173</v>
      </c>
      <c r="F665" s="177">
        <v>-1.1949000000000001</v>
      </c>
      <c r="G665" s="177">
        <v>0.78039999999999998</v>
      </c>
      <c r="H665" s="177">
        <v>-0.87990000000000002</v>
      </c>
      <c r="I665" s="177">
        <v>-1.6171</v>
      </c>
      <c r="J665" s="177">
        <v>-2.3056999999999999</v>
      </c>
      <c r="K665" s="177">
        <v>-5.2369000000000003</v>
      </c>
      <c r="L665" s="177">
        <v>1.8015000000000001</v>
      </c>
      <c r="M665" s="177">
        <v>0.36709999999999998</v>
      </c>
      <c r="N665" s="177">
        <v>0.62409999999999999</v>
      </c>
      <c r="O665" s="177">
        <v>25.398</v>
      </c>
      <c r="P665" s="177">
        <v>7.0785</v>
      </c>
      <c r="Q665" s="177">
        <v>8.1081000000000003</v>
      </c>
      <c r="R665" s="177">
        <v>33.327199999999998</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214</v>
      </c>
      <c r="C666" s="173">
        <v>133324</v>
      </c>
      <c r="D666" s="176">
        <v>44958</v>
      </c>
      <c r="E666" s="177">
        <v>23.023800000000001</v>
      </c>
      <c r="F666" s="177">
        <v>-0.2288</v>
      </c>
      <c r="G666" s="177">
        <v>0.50680000000000003</v>
      </c>
      <c r="H666" s="177">
        <v>-1.2193000000000001</v>
      </c>
      <c r="I666" s="177">
        <v>-3.1808000000000001</v>
      </c>
      <c r="J666" s="177">
        <v>-2.9260999999999999</v>
      </c>
      <c r="K666" s="177">
        <v>-2.6341999999999999</v>
      </c>
      <c r="L666" s="177">
        <v>2.6208</v>
      </c>
      <c r="M666" s="177">
        <v>5.6516000000000002</v>
      </c>
      <c r="N666" s="177">
        <v>3.3588</v>
      </c>
      <c r="O666" s="177">
        <v>16.4542</v>
      </c>
      <c r="P666" s="177">
        <v>10.269299999999999</v>
      </c>
      <c r="Q666" s="177">
        <v>11.1929</v>
      </c>
      <c r="R666" s="177">
        <v>15.956799999999999</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320</v>
      </c>
      <c r="C667" s="173">
        <v>133322</v>
      </c>
      <c r="D667" s="176">
        <v>44958</v>
      </c>
      <c r="E667" s="177">
        <v>22.4465</v>
      </c>
      <c r="F667" s="177">
        <v>-0.2298</v>
      </c>
      <c r="G667" s="177">
        <v>0.50190000000000001</v>
      </c>
      <c r="H667" s="177">
        <v>-1.226</v>
      </c>
      <c r="I667" s="177">
        <v>-3.194</v>
      </c>
      <c r="J667" s="177">
        <v>-2.9575999999999998</v>
      </c>
      <c r="K667" s="177">
        <v>-2.7216</v>
      </c>
      <c r="L667" s="177">
        <v>2.4369999999999998</v>
      </c>
      <c r="M667" s="177">
        <v>5.5217999999999998</v>
      </c>
      <c r="N667" s="177">
        <v>3.1444000000000001</v>
      </c>
      <c r="O667" s="177">
        <v>16.258299999999998</v>
      </c>
      <c r="P667" s="177">
        <v>9.9910999999999994</v>
      </c>
      <c r="Q667" s="177">
        <v>10.834199999999999</v>
      </c>
      <c r="R667" s="177">
        <v>15.725300000000001</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215</v>
      </c>
      <c r="C668" s="173">
        <v>135682</v>
      </c>
      <c r="D668" s="176">
        <v>44958</v>
      </c>
      <c r="E668" s="177">
        <v>25.058800000000002</v>
      </c>
      <c r="F668" s="177">
        <v>-0.17050000000000001</v>
      </c>
      <c r="G668" s="177">
        <v>0.49769999999999998</v>
      </c>
      <c r="H668" s="177">
        <v>-1.2399</v>
      </c>
      <c r="I668" s="177">
        <v>-3.1394000000000002</v>
      </c>
      <c r="J668" s="177">
        <v>-2.8424</v>
      </c>
      <c r="K668" s="177">
        <v>-2.4885000000000002</v>
      </c>
      <c r="L668" s="177">
        <v>2.4321999999999999</v>
      </c>
      <c r="M668" s="177">
        <v>5.6081000000000003</v>
      </c>
      <c r="N668" s="177">
        <v>3.0806</v>
      </c>
      <c r="O668" s="177">
        <v>16.331700000000001</v>
      </c>
      <c r="P668" s="177">
        <v>10.641299999999999</v>
      </c>
      <c r="Q668" s="177">
        <v>14.3043</v>
      </c>
      <c r="R668" s="177">
        <v>15.592499999999999</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319</v>
      </c>
      <c r="C669" s="173">
        <v>135684</v>
      </c>
      <c r="D669" s="176">
        <v>44958</v>
      </c>
      <c r="E669" s="177">
        <v>24.439599999999999</v>
      </c>
      <c r="F669" s="177">
        <v>-0.1711</v>
      </c>
      <c r="G669" s="177">
        <v>0.49509999999999998</v>
      </c>
      <c r="H669" s="177">
        <v>-1.2434000000000001</v>
      </c>
      <c r="I669" s="177">
        <v>-3.1461999999999999</v>
      </c>
      <c r="J669" s="177">
        <v>-2.8582999999999998</v>
      </c>
      <c r="K669" s="177">
        <v>-2.5327999999999999</v>
      </c>
      <c r="L669" s="177">
        <v>2.3391000000000002</v>
      </c>
      <c r="M669" s="177">
        <v>5.4589999999999996</v>
      </c>
      <c r="N669" s="177">
        <v>2.891</v>
      </c>
      <c r="O669" s="177">
        <v>16.121600000000001</v>
      </c>
      <c r="P669" s="177">
        <v>10.2776</v>
      </c>
      <c r="Q669" s="177">
        <v>13.8888</v>
      </c>
      <c r="R669" s="177">
        <v>15.386699999999999</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216</v>
      </c>
      <c r="C670" s="173">
        <v>142153</v>
      </c>
      <c r="D670" s="176">
        <v>44958</v>
      </c>
      <c r="E670" s="177">
        <v>16.5458</v>
      </c>
      <c r="F670" s="177">
        <v>-1.1648000000000001</v>
      </c>
      <c r="G670" s="177">
        <v>0.44740000000000002</v>
      </c>
      <c r="H670" s="177">
        <v>-1.0093000000000001</v>
      </c>
      <c r="I670" s="177">
        <v>-1.8839999999999999</v>
      </c>
      <c r="J670" s="177">
        <v>-2.0657000000000001</v>
      </c>
      <c r="K670" s="177">
        <v>-4.7728999999999999</v>
      </c>
      <c r="L670" s="177">
        <v>1.9319999999999999</v>
      </c>
      <c r="M670" s="177">
        <v>3.0910000000000002</v>
      </c>
      <c r="N670" s="177">
        <v>3.6334</v>
      </c>
      <c r="O670" s="177">
        <v>24.2377</v>
      </c>
      <c r="P670" s="177"/>
      <c r="Q670" s="177">
        <v>10.935700000000001</v>
      </c>
      <c r="R670" s="177">
        <v>32.146099999999997</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318</v>
      </c>
      <c r="C671" s="173">
        <v>142151</v>
      </c>
      <c r="D671" s="176">
        <v>44958</v>
      </c>
      <c r="E671" s="177">
        <v>16.093</v>
      </c>
      <c r="F671" s="177">
        <v>-1.1662999999999999</v>
      </c>
      <c r="G671" s="177">
        <v>0.44190000000000002</v>
      </c>
      <c r="H671" s="177">
        <v>-1.0173000000000001</v>
      </c>
      <c r="I671" s="177">
        <v>-1.8989</v>
      </c>
      <c r="J671" s="177">
        <v>-2.1012</v>
      </c>
      <c r="K671" s="177">
        <v>-4.8692000000000002</v>
      </c>
      <c r="L671" s="177">
        <v>1.7262999999999999</v>
      </c>
      <c r="M671" s="177">
        <v>2.8582999999999998</v>
      </c>
      <c r="N671" s="177">
        <v>3.3006000000000002</v>
      </c>
      <c r="O671" s="177">
        <v>23.898499999999999</v>
      </c>
      <c r="P671" s="177"/>
      <c r="Q671" s="177">
        <v>10.303100000000001</v>
      </c>
      <c r="R671" s="177">
        <v>31.744299999999999</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217</v>
      </c>
      <c r="C672" s="173">
        <v>143079</v>
      </c>
      <c r="D672" s="176">
        <v>44958</v>
      </c>
      <c r="E672" s="177">
        <v>18.858000000000001</v>
      </c>
      <c r="F672" s="177">
        <v>-1.1722999999999999</v>
      </c>
      <c r="G672" s="177">
        <v>0.49719999999999998</v>
      </c>
      <c r="H672" s="177">
        <v>-0.92</v>
      </c>
      <c r="I672" s="177">
        <v>-1.7428999999999999</v>
      </c>
      <c r="J672" s="177">
        <v>-1.8661000000000001</v>
      </c>
      <c r="K672" s="177">
        <v>-4.7754000000000003</v>
      </c>
      <c r="L672" s="177">
        <v>1.7756000000000001</v>
      </c>
      <c r="M672" s="177">
        <v>2.7751000000000001</v>
      </c>
      <c r="N672" s="177">
        <v>2.9238</v>
      </c>
      <c r="O672" s="177">
        <v>24.0152</v>
      </c>
      <c r="P672" s="177"/>
      <c r="Q672" s="177">
        <v>14.7958</v>
      </c>
      <c r="R672" s="177">
        <v>30.862300000000001</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321</v>
      </c>
      <c r="C673" s="173">
        <v>143077</v>
      </c>
      <c r="D673" s="176">
        <v>44958</v>
      </c>
      <c r="E673" s="177">
        <v>18.607299999999999</v>
      </c>
      <c r="F673" s="177">
        <v>-1.1727000000000001</v>
      </c>
      <c r="G673" s="177">
        <v>0.49530000000000002</v>
      </c>
      <c r="H673" s="177">
        <v>-0.92279999999999995</v>
      </c>
      <c r="I673" s="177">
        <v>-1.7478</v>
      </c>
      <c r="J673" s="177">
        <v>-1.8768</v>
      </c>
      <c r="K673" s="177">
        <v>-4.8040000000000003</v>
      </c>
      <c r="L673" s="177">
        <v>1.7137</v>
      </c>
      <c r="M673" s="177">
        <v>2.6825000000000001</v>
      </c>
      <c r="N673" s="177">
        <v>2.8022</v>
      </c>
      <c r="O673" s="177">
        <v>23.7437</v>
      </c>
      <c r="P673" s="177"/>
      <c r="Q673" s="177">
        <v>14.4621</v>
      </c>
      <c r="R673" s="177">
        <v>30.622199999999999</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371</v>
      </c>
      <c r="C674" s="173"/>
      <c r="D674" s="176"/>
      <c r="E674" s="177"/>
      <c r="F674" s="177"/>
      <c r="G674" s="177"/>
      <c r="H674" s="177"/>
      <c r="I674" s="177"/>
      <c r="J674" s="177"/>
      <c r="K674" s="177"/>
      <c r="L674" s="177"/>
      <c r="M674" s="177"/>
      <c r="N674" s="177"/>
      <c r="O674" s="177"/>
      <c r="P674" s="177"/>
      <c r="Q674" s="177"/>
      <c r="R674" s="177"/>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375</v>
      </c>
      <c r="C675" s="173"/>
      <c r="D675" s="176"/>
      <c r="E675" s="177"/>
      <c r="F675" s="177"/>
      <c r="G675" s="177"/>
      <c r="H675" s="177"/>
      <c r="I675" s="177"/>
      <c r="J675" s="177"/>
      <c r="K675" s="177"/>
      <c r="L675" s="177"/>
      <c r="M675" s="177"/>
      <c r="N675" s="177"/>
      <c r="O675" s="177"/>
      <c r="P675" s="177"/>
      <c r="Q675" s="177"/>
      <c r="R675" s="177"/>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372</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374</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1856</v>
      </c>
      <c r="C678" s="173">
        <v>149570</v>
      </c>
      <c r="D678" s="176">
        <v>44958</v>
      </c>
      <c r="E678" s="177">
        <v>350.59750000000003</v>
      </c>
      <c r="F678" s="177">
        <v>-0.72450000000000003</v>
      </c>
      <c r="G678" s="177">
        <v>8.9499999999999996E-2</v>
      </c>
      <c r="H678" s="177">
        <v>-1.4832000000000001</v>
      </c>
      <c r="I678" s="177">
        <v>-2.6633</v>
      </c>
      <c r="J678" s="177">
        <v>-2.3052000000000001</v>
      </c>
      <c r="K678" s="177">
        <v>-4.0499000000000001</v>
      </c>
      <c r="L678" s="177">
        <v>1.4509000000000001</v>
      </c>
      <c r="M678" s="177">
        <v>3.8931</v>
      </c>
      <c r="N678" s="177">
        <v>-0.29630000000000001</v>
      </c>
      <c r="O678" s="177">
        <v>17.498100000000001</v>
      </c>
      <c r="P678" s="177">
        <v>8.9771000000000001</v>
      </c>
      <c r="Q678" s="177">
        <v>14.9846</v>
      </c>
      <c r="R678" s="177">
        <v>14.579800000000001</v>
      </c>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1857</v>
      </c>
      <c r="C679" s="173">
        <v>149569</v>
      </c>
      <c r="D679" s="176">
        <v>44958</v>
      </c>
      <c r="E679" s="177">
        <v>501.39039701803301</v>
      </c>
      <c r="F679" s="177">
        <v>-0.72629999999999995</v>
      </c>
      <c r="G679" s="177">
        <v>8.1100000000000005E-2</v>
      </c>
      <c r="H679" s="177">
        <v>-1.4948999999999999</v>
      </c>
      <c r="I679" s="177">
        <v>-2.6865999999999999</v>
      </c>
      <c r="J679" s="177">
        <v>-2.3593999999999999</v>
      </c>
      <c r="K679" s="177">
        <v>-4.1963999999999997</v>
      </c>
      <c r="L679" s="177">
        <v>1.1426000000000001</v>
      </c>
      <c r="M679" s="177">
        <v>3.4232</v>
      </c>
      <c r="N679" s="177">
        <v>-0.90349999999999997</v>
      </c>
      <c r="O679" s="177">
        <v>16.855499999999999</v>
      </c>
      <c r="P679" s="177">
        <v>8.3161000000000005</v>
      </c>
      <c r="Q679" s="177">
        <v>15.692</v>
      </c>
      <c r="R679" s="177">
        <v>13.9251</v>
      </c>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218</v>
      </c>
      <c r="C680" s="173">
        <v>132756</v>
      </c>
      <c r="D680" s="176">
        <v>44958</v>
      </c>
      <c r="E680" s="177">
        <v>32</v>
      </c>
      <c r="F680" s="177">
        <v>-0.53590000000000004</v>
      </c>
      <c r="G680" s="177">
        <v>0.36570000000000003</v>
      </c>
      <c r="H680" s="177">
        <v>-0.89810000000000001</v>
      </c>
      <c r="I680" s="177">
        <v>-2.9950000000000001</v>
      </c>
      <c r="J680" s="177">
        <v>-3.2157</v>
      </c>
      <c r="K680" s="177">
        <v>-3.2791000000000001</v>
      </c>
      <c r="L680" s="177">
        <v>2.625</v>
      </c>
      <c r="M680" s="177">
        <v>5.8648999999999996</v>
      </c>
      <c r="N680" s="177">
        <v>1.7974000000000001</v>
      </c>
      <c r="O680" s="177">
        <v>15.7195</v>
      </c>
      <c r="P680" s="177">
        <v>10.973699999999999</v>
      </c>
      <c r="Q680" s="177">
        <v>15.024699999999999</v>
      </c>
      <c r="R680" s="177">
        <v>14.723699999999999</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322</v>
      </c>
      <c r="C681" s="173">
        <v>132757</v>
      </c>
      <c r="D681" s="176">
        <v>44958</v>
      </c>
      <c r="E681" s="177">
        <v>28.7379</v>
      </c>
      <c r="F681" s="177">
        <v>-0.53920000000000001</v>
      </c>
      <c r="G681" s="177">
        <v>0.3488</v>
      </c>
      <c r="H681" s="177">
        <v>-0.92159999999999997</v>
      </c>
      <c r="I681" s="177">
        <v>-3.0411999999999999</v>
      </c>
      <c r="J681" s="177">
        <v>-3.3243999999999998</v>
      </c>
      <c r="K681" s="177">
        <v>-3.5790000000000002</v>
      </c>
      <c r="L681" s="177">
        <v>1.9950000000000001</v>
      </c>
      <c r="M681" s="177">
        <v>4.8844000000000003</v>
      </c>
      <c r="N681" s="177">
        <v>0.54620000000000002</v>
      </c>
      <c r="O681" s="177">
        <v>14.211399999999999</v>
      </c>
      <c r="P681" s="177">
        <v>9.5122</v>
      </c>
      <c r="Q681" s="177">
        <v>13.545999999999999</v>
      </c>
      <c r="R681" s="177">
        <v>13.3004</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219</v>
      </c>
      <c r="C682" s="173">
        <v>118866</v>
      </c>
      <c r="D682" s="176">
        <v>44958</v>
      </c>
      <c r="E682" s="177">
        <v>126.46</v>
      </c>
      <c r="F682" s="177">
        <v>0.5806</v>
      </c>
      <c r="G682" s="177">
        <v>0.61260000000000003</v>
      </c>
      <c r="H682" s="177">
        <v>-0.18940000000000001</v>
      </c>
      <c r="I682" s="177">
        <v>-1.0871999999999999</v>
      </c>
      <c r="J682" s="177">
        <v>-0.29959999999999998</v>
      </c>
      <c r="K682" s="177">
        <v>-0.37030000000000002</v>
      </c>
      <c r="L682" s="177">
        <v>7.1513</v>
      </c>
      <c r="M682" s="177">
        <v>4.9896000000000003</v>
      </c>
      <c r="N682" s="177">
        <v>4.0736999999999997</v>
      </c>
      <c r="O682" s="177">
        <v>14.728400000000001</v>
      </c>
      <c r="P682" s="177">
        <v>9.3024000000000004</v>
      </c>
      <c r="Q682" s="177">
        <v>12.453900000000001</v>
      </c>
      <c r="R682" s="177">
        <v>12.912699999999999</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323</v>
      </c>
      <c r="C683" s="173">
        <v>100480</v>
      </c>
      <c r="D683" s="176">
        <v>44958</v>
      </c>
      <c r="E683" s="177">
        <v>178.95225341279499</v>
      </c>
      <c r="F683" s="177">
        <v>0.58040000000000003</v>
      </c>
      <c r="G683" s="177">
        <v>0.59760000000000002</v>
      </c>
      <c r="H683" s="177">
        <v>-0.20330000000000001</v>
      </c>
      <c r="I683" s="177">
        <v>-1.1161000000000001</v>
      </c>
      <c r="J683" s="177">
        <v>-0.36359999999999998</v>
      </c>
      <c r="K683" s="177">
        <v>-0.54859999999999998</v>
      </c>
      <c r="L683" s="177">
        <v>6.7874999999999996</v>
      </c>
      <c r="M683" s="177">
        <v>4.4588000000000001</v>
      </c>
      <c r="N683" s="177">
        <v>3.3956</v>
      </c>
      <c r="O683" s="177">
        <v>13.8857</v>
      </c>
      <c r="P683" s="177">
        <v>8.5474999999999994</v>
      </c>
      <c r="Q683" s="177">
        <v>11.338100000000001</v>
      </c>
      <c r="R683" s="177">
        <v>12.138199999999999</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324</v>
      </c>
      <c r="C684" s="173">
        <v>116051</v>
      </c>
      <c r="D684" s="176">
        <v>44958</v>
      </c>
      <c r="E684" s="177">
        <v>41.72</v>
      </c>
      <c r="F684" s="177">
        <v>-4.7899999999999998E-2</v>
      </c>
      <c r="G684" s="177">
        <v>0.38500000000000001</v>
      </c>
      <c r="H684" s="177">
        <v>-1.0202</v>
      </c>
      <c r="I684" s="177">
        <v>-2.7732000000000001</v>
      </c>
      <c r="J684" s="177">
        <v>-3.0219</v>
      </c>
      <c r="K684" s="177">
        <v>-4.5964</v>
      </c>
      <c r="L684" s="177">
        <v>0.94359999999999999</v>
      </c>
      <c r="M684" s="177">
        <v>2.5312999999999999</v>
      </c>
      <c r="N684" s="177">
        <v>-0.14360000000000001</v>
      </c>
      <c r="O684" s="177">
        <v>17.174499999999998</v>
      </c>
      <c r="P684" s="177">
        <v>10.8764</v>
      </c>
      <c r="Q684" s="177">
        <v>13.7097</v>
      </c>
      <c r="R684" s="177">
        <v>14.7028</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220</v>
      </c>
      <c r="C685" s="173">
        <v>119307</v>
      </c>
      <c r="D685" s="176">
        <v>44958</v>
      </c>
      <c r="E685" s="177">
        <v>44.33</v>
      </c>
      <c r="F685" s="177">
        <v>-4.5100000000000001E-2</v>
      </c>
      <c r="G685" s="177">
        <v>0.40770000000000001</v>
      </c>
      <c r="H685" s="177">
        <v>-0.98280000000000001</v>
      </c>
      <c r="I685" s="177">
        <v>-2.7423999999999999</v>
      </c>
      <c r="J685" s="177">
        <v>-2.9340999999999999</v>
      </c>
      <c r="K685" s="177">
        <v>-4.3994</v>
      </c>
      <c r="L685" s="177">
        <v>1.3952</v>
      </c>
      <c r="M685" s="177">
        <v>3.2370999999999999</v>
      </c>
      <c r="N685" s="177">
        <v>0.77290000000000003</v>
      </c>
      <c r="O685" s="177">
        <v>17.950700000000001</v>
      </c>
      <c r="P685" s="177">
        <v>11.539400000000001</v>
      </c>
      <c r="Q685" s="177">
        <v>12.815799999999999</v>
      </c>
      <c r="R685" s="177">
        <v>15.587400000000001</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325</v>
      </c>
      <c r="C686" s="173">
        <v>135964</v>
      </c>
      <c r="D686" s="176"/>
      <c r="E686" s="177"/>
      <c r="F686" s="177"/>
      <c r="G686" s="177"/>
      <c r="H686" s="177"/>
      <c r="I686" s="177"/>
      <c r="J686" s="177"/>
      <c r="K686" s="177"/>
      <c r="L686" s="177"/>
      <c r="M686" s="177"/>
      <c r="N686" s="177"/>
      <c r="O686" s="177"/>
      <c r="P686" s="177"/>
      <c r="Q686" s="177"/>
      <c r="R686" s="177"/>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221</v>
      </c>
      <c r="C687" s="173">
        <v>135962</v>
      </c>
      <c r="D687" s="176"/>
      <c r="E687" s="177"/>
      <c r="F687" s="177"/>
      <c r="G687" s="177"/>
      <c r="H687" s="177"/>
      <c r="I687" s="177"/>
      <c r="J687" s="177"/>
      <c r="K687" s="177"/>
      <c r="L687" s="177"/>
      <c r="M687" s="177"/>
      <c r="N687" s="177"/>
      <c r="O687" s="177"/>
      <c r="P687" s="177"/>
      <c r="Q687" s="177"/>
      <c r="R687" s="177"/>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326</v>
      </c>
      <c r="C688" s="173">
        <v>140045</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222</v>
      </c>
      <c r="C689" s="173">
        <v>140046</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327</v>
      </c>
      <c r="C690" s="173">
        <v>140455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223</v>
      </c>
      <c r="C691" s="173">
        <v>140454</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328</v>
      </c>
      <c r="C692" s="173">
        <v>141893</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224</v>
      </c>
      <c r="C693" s="173">
        <v>141892</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329</v>
      </c>
      <c r="C694" s="173">
        <v>142169</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225</v>
      </c>
      <c r="C695" s="173">
        <v>142172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226</v>
      </c>
      <c r="C696" s="173">
        <v>120715</v>
      </c>
      <c r="D696" s="176">
        <v>44958</v>
      </c>
      <c r="E696" s="177">
        <v>150.47130000000001</v>
      </c>
      <c r="F696" s="177">
        <v>-2.3800000000000002E-2</v>
      </c>
      <c r="G696" s="177">
        <v>0.90669999999999995</v>
      </c>
      <c r="H696" s="177">
        <v>-0.42199999999999999</v>
      </c>
      <c r="I696" s="177">
        <v>-1.8532</v>
      </c>
      <c r="J696" s="177">
        <v>-3.0621999999999998</v>
      </c>
      <c r="K696" s="177">
        <v>-5.7763</v>
      </c>
      <c r="L696" s="177">
        <v>-1.1051</v>
      </c>
      <c r="M696" s="177">
        <v>0.96799999999999997</v>
      </c>
      <c r="N696" s="177">
        <v>-5.7914000000000003</v>
      </c>
      <c r="O696" s="177">
        <v>14.709300000000001</v>
      </c>
      <c r="P696" s="177">
        <v>10.0501</v>
      </c>
      <c r="Q696" s="177">
        <v>13.3573</v>
      </c>
      <c r="R696" s="177">
        <v>11.0692</v>
      </c>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330</v>
      </c>
      <c r="C697" s="173">
        <v>100821</v>
      </c>
      <c r="D697" s="176">
        <v>44958</v>
      </c>
      <c r="E697" s="177">
        <v>137.80590000000001</v>
      </c>
      <c r="F697" s="177">
        <v>-2.7099999999999999E-2</v>
      </c>
      <c r="G697" s="177">
        <v>0.89100000000000001</v>
      </c>
      <c r="H697" s="177">
        <v>-0.44319999999999998</v>
      </c>
      <c r="I697" s="177">
        <v>-1.8956</v>
      </c>
      <c r="J697" s="177">
        <v>-3.1602999999999999</v>
      </c>
      <c r="K697" s="177">
        <v>-6.0335999999999999</v>
      </c>
      <c r="L697" s="177">
        <v>-1.6286</v>
      </c>
      <c r="M697" s="177">
        <v>0.18820000000000001</v>
      </c>
      <c r="N697" s="177">
        <v>-6.7393999999999998</v>
      </c>
      <c r="O697" s="177">
        <v>13.6035</v>
      </c>
      <c r="P697" s="177">
        <v>9.0252999999999997</v>
      </c>
      <c r="Q697" s="177">
        <v>11.2432</v>
      </c>
      <c r="R697" s="177">
        <v>9.9789999999999992</v>
      </c>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331</v>
      </c>
      <c r="C698" s="173">
        <v>101834</v>
      </c>
      <c r="D698" s="176">
        <v>44958</v>
      </c>
      <c r="E698" s="177">
        <v>227.63921776819001</v>
      </c>
      <c r="F698" s="177">
        <v>4.7800000000000002E-2</v>
      </c>
      <c r="G698" s="177">
        <v>0.67159999999999997</v>
      </c>
      <c r="H698" s="177">
        <v>-0.7036</v>
      </c>
      <c r="I698" s="177">
        <v>-2.1173000000000002</v>
      </c>
      <c r="J698" s="177">
        <v>-2.3698000000000001</v>
      </c>
      <c r="K698" s="177">
        <v>-3.5777000000000001</v>
      </c>
      <c r="L698" s="177">
        <v>1.3614999999999999</v>
      </c>
      <c r="M698" s="177">
        <v>2.4167999999999998</v>
      </c>
      <c r="N698" s="177">
        <v>-1.5022</v>
      </c>
      <c r="O698" s="177">
        <v>12.5001</v>
      </c>
      <c r="P698" s="177">
        <v>8.2417999999999996</v>
      </c>
      <c r="Q698" s="177">
        <v>17.038900000000002</v>
      </c>
      <c r="R698" s="177">
        <v>11.515700000000001</v>
      </c>
      <c r="T698" s="106"/>
      <c r="U698" s="107"/>
      <c r="V698" s="107"/>
      <c r="W698" s="107"/>
      <c r="X698" s="107"/>
      <c r="Y698" s="107"/>
      <c r="Z698" s="107"/>
      <c r="AA698" s="107"/>
      <c r="AB698" s="107"/>
      <c r="AC698" s="107"/>
      <c r="AD698" s="107"/>
      <c r="AE698" s="107"/>
      <c r="AF698" s="107"/>
      <c r="AG698" s="107"/>
      <c r="AH698" s="107"/>
    </row>
    <row r="699" spans="1:34" x14ac:dyDescent="0.3">
      <c r="A699" s="178" t="s">
        <v>27</v>
      </c>
      <c r="B699" s="173"/>
      <c r="C699" s="173"/>
      <c r="D699" s="173"/>
      <c r="E699" s="173"/>
      <c r="F699" s="179">
        <v>-0.42554521739130435</v>
      </c>
      <c r="G699" s="179">
        <v>0.50830869565217385</v>
      </c>
      <c r="H699" s="179">
        <v>-0.97353739130434824</v>
      </c>
      <c r="I699" s="179">
        <v>-2.5829017391304361</v>
      </c>
      <c r="J699" s="179">
        <v>-2.9324243478260876</v>
      </c>
      <c r="K699" s="179">
        <v>-4.2718860869565232</v>
      </c>
      <c r="L699" s="179">
        <v>1.2519469565217389</v>
      </c>
      <c r="M699" s="179">
        <v>2.5530791304347837</v>
      </c>
      <c r="N699" s="179">
        <v>-0.82979999999999976</v>
      </c>
      <c r="O699" s="179">
        <v>16.839472173913041</v>
      </c>
      <c r="P699" s="179">
        <v>9.689405263157898</v>
      </c>
      <c r="Q699" s="179">
        <v>13.931085217391304</v>
      </c>
      <c r="R699" s="179">
        <v>16.167988695652173</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8" t="s">
        <v>407</v>
      </c>
      <c r="B700" s="173"/>
      <c r="C700" s="173"/>
      <c r="D700" s="173"/>
      <c r="E700" s="173"/>
      <c r="F700" s="179">
        <v>-0.43369999999999997</v>
      </c>
      <c r="G700" s="179">
        <v>0.49769999999999998</v>
      </c>
      <c r="H700" s="179">
        <v>-0.98850000000000005</v>
      </c>
      <c r="I700" s="179">
        <v>-2.4828999999999999</v>
      </c>
      <c r="J700" s="179">
        <v>-2.7858999999999998</v>
      </c>
      <c r="K700" s="179">
        <v>-4.3994</v>
      </c>
      <c r="L700" s="179">
        <v>1.4028</v>
      </c>
      <c r="M700" s="179">
        <v>2.7654999999999998</v>
      </c>
      <c r="N700" s="179">
        <v>-0.69850000000000001</v>
      </c>
      <c r="O700" s="179">
        <v>16.247199999999999</v>
      </c>
      <c r="P700" s="179">
        <v>9.0486000000000004</v>
      </c>
      <c r="Q700" s="179">
        <v>13.654500000000001</v>
      </c>
      <c r="R700" s="179">
        <v>15.015000000000001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75" t="s">
        <v>734</v>
      </c>
      <c r="B702" s="175"/>
      <c r="C702" s="175"/>
      <c r="D702" s="175"/>
      <c r="E702" s="175"/>
      <c r="F702" s="175"/>
      <c r="G702" s="175"/>
      <c r="H702" s="175"/>
      <c r="I702" s="175"/>
      <c r="J702" s="175"/>
      <c r="K702" s="175"/>
      <c r="L702" s="175"/>
      <c r="M702" s="175"/>
      <c r="N702" s="175"/>
      <c r="O702" s="175"/>
      <c r="P702" s="175"/>
      <c r="Q702" s="175"/>
      <c r="R702" s="175"/>
      <c r="S702" s="105"/>
      <c r="T702" s="105"/>
      <c r="U702" s="105"/>
      <c r="V702" s="105"/>
      <c r="W702" s="105"/>
      <c r="X702" s="105"/>
      <c r="Y702" s="105"/>
      <c r="Z702" s="105"/>
      <c r="AA702" s="105"/>
      <c r="AB702" s="105"/>
      <c r="AC702" s="105"/>
      <c r="AD702" s="105"/>
      <c r="AE702" s="105"/>
      <c r="AF702" s="105"/>
      <c r="AG702" s="105"/>
      <c r="AH702" s="105"/>
    </row>
    <row r="703" spans="1:34" x14ac:dyDescent="0.3">
      <c r="A703" s="173" t="s">
        <v>735</v>
      </c>
      <c r="B703" s="173" t="s">
        <v>736</v>
      </c>
      <c r="C703" s="173">
        <v>132180</v>
      </c>
      <c r="D703" s="176">
        <v>44958</v>
      </c>
      <c r="E703" s="177">
        <v>34.5642</v>
      </c>
      <c r="F703" s="177">
        <v>-8.0699999999999994E-2</v>
      </c>
      <c r="G703" s="177">
        <v>0.48749999999999999</v>
      </c>
      <c r="H703" s="177">
        <v>-0.43640000000000001</v>
      </c>
      <c r="I703" s="177">
        <v>-1.6964999999999999</v>
      </c>
      <c r="J703" s="177">
        <v>-1.2982</v>
      </c>
      <c r="K703" s="177">
        <v>-1.0653999999999999</v>
      </c>
      <c r="L703" s="177">
        <v>2.7446000000000002</v>
      </c>
      <c r="M703" s="177">
        <v>3.2707000000000002</v>
      </c>
      <c r="N703" s="177">
        <v>1.5444</v>
      </c>
      <c r="O703" s="177">
        <v>13.1297</v>
      </c>
      <c r="P703" s="177">
        <v>8.8798999999999992</v>
      </c>
      <c r="Q703" s="177">
        <v>11.139900000000001</v>
      </c>
      <c r="R703" s="177">
        <v>10.7089</v>
      </c>
      <c r="T703" s="106"/>
      <c r="U703" s="107"/>
      <c r="V703" s="107"/>
      <c r="W703" s="107"/>
      <c r="X703" s="107"/>
      <c r="Y703" s="107"/>
      <c r="Z703" s="107"/>
      <c r="AA703" s="107"/>
      <c r="AB703" s="107"/>
      <c r="AC703" s="107"/>
      <c r="AD703" s="107"/>
      <c r="AE703" s="107"/>
      <c r="AF703" s="107"/>
      <c r="AG703" s="107"/>
      <c r="AH703" s="107"/>
    </row>
    <row r="704" spans="1:34" x14ac:dyDescent="0.3">
      <c r="A704" s="173" t="s">
        <v>735</v>
      </c>
      <c r="B704" s="173" t="s">
        <v>737</v>
      </c>
      <c r="C704" s="173">
        <v>132186</v>
      </c>
      <c r="D704" s="176">
        <v>44958</v>
      </c>
      <c r="E704" s="177">
        <v>37.256</v>
      </c>
      <c r="F704" s="177">
        <v>-7.8299999999999995E-2</v>
      </c>
      <c r="G704" s="177">
        <v>0.49880000000000002</v>
      </c>
      <c r="H704" s="177">
        <v>-0.42070000000000002</v>
      </c>
      <c r="I704" s="177">
        <v>-1.6652</v>
      </c>
      <c r="J704" s="177">
        <v>-1.2222999999999999</v>
      </c>
      <c r="K704" s="177">
        <v>-0.85270000000000001</v>
      </c>
      <c r="L704" s="177">
        <v>3.2048000000000001</v>
      </c>
      <c r="M704" s="177">
        <v>3.9460000000000002</v>
      </c>
      <c r="N704" s="177">
        <v>2.3860000000000001</v>
      </c>
      <c r="O704" s="177">
        <v>14.1759</v>
      </c>
      <c r="P704" s="177">
        <v>9.8229000000000006</v>
      </c>
      <c r="Q704" s="177">
        <v>12.360099999999999</v>
      </c>
      <c r="R704" s="177">
        <v>11.696999999999999</v>
      </c>
      <c r="T704" s="106"/>
      <c r="U704" s="107"/>
      <c r="V704" s="107"/>
      <c r="W704" s="107"/>
      <c r="X704" s="107"/>
      <c r="Y704" s="107"/>
      <c r="Z704" s="107"/>
      <c r="AA704" s="107"/>
      <c r="AB704" s="107"/>
      <c r="AC704" s="107"/>
      <c r="AD704" s="107"/>
      <c r="AE704" s="107"/>
      <c r="AF704" s="107"/>
      <c r="AG704" s="107"/>
      <c r="AH704" s="107"/>
    </row>
    <row r="705" spans="1:34" x14ac:dyDescent="0.3">
      <c r="A705" s="173" t="s">
        <v>735</v>
      </c>
      <c r="B705" s="173" t="s">
        <v>738</v>
      </c>
      <c r="C705" s="173">
        <v>102107</v>
      </c>
      <c r="D705" s="176"/>
      <c r="E705" s="177"/>
      <c r="F705" s="177"/>
      <c r="G705" s="177"/>
      <c r="H705" s="177"/>
      <c r="I705" s="177"/>
      <c r="J705" s="177"/>
      <c r="K705" s="177"/>
      <c r="L705" s="177"/>
      <c r="M705" s="177"/>
      <c r="N705" s="177"/>
      <c r="O705" s="177"/>
      <c r="P705" s="177"/>
      <c r="Q705" s="177"/>
      <c r="R705" s="177"/>
      <c r="T705" s="106"/>
      <c r="U705" s="107"/>
      <c r="V705" s="107"/>
      <c r="W705" s="107"/>
      <c r="X705" s="107"/>
      <c r="Y705" s="107"/>
      <c r="Z705" s="107"/>
      <c r="AA705" s="107"/>
      <c r="AB705" s="107"/>
      <c r="AC705" s="107"/>
      <c r="AD705" s="107"/>
      <c r="AE705" s="107"/>
      <c r="AF705" s="107"/>
      <c r="AG705" s="107"/>
      <c r="AH705" s="107"/>
    </row>
    <row r="706" spans="1:34" x14ac:dyDescent="0.3">
      <c r="A706" s="173" t="s">
        <v>735</v>
      </c>
      <c r="B706" s="173" t="s">
        <v>739</v>
      </c>
      <c r="C706" s="173">
        <v>118512</v>
      </c>
      <c r="D706" s="176"/>
      <c r="E706" s="177"/>
      <c r="F706" s="177"/>
      <c r="G706" s="177"/>
      <c r="H706" s="177"/>
      <c r="I706" s="177"/>
      <c r="J706" s="177"/>
      <c r="K706" s="177"/>
      <c r="L706" s="177"/>
      <c r="M706" s="177"/>
      <c r="N706" s="177"/>
      <c r="O706" s="177"/>
      <c r="P706" s="177"/>
      <c r="Q706" s="177"/>
      <c r="R706" s="177"/>
      <c r="T706" s="106"/>
      <c r="U706" s="107"/>
      <c r="V706" s="107"/>
      <c r="W706" s="107"/>
      <c r="X706" s="107"/>
      <c r="Y706" s="107"/>
      <c r="Z706" s="107"/>
      <c r="AA706" s="107"/>
      <c r="AB706" s="107"/>
      <c r="AC706" s="107"/>
      <c r="AD706" s="107"/>
      <c r="AE706" s="107"/>
      <c r="AF706" s="107"/>
      <c r="AG706" s="107"/>
      <c r="AH706" s="107"/>
    </row>
    <row r="707" spans="1:34" x14ac:dyDescent="0.3">
      <c r="A707" s="173" t="s">
        <v>735</v>
      </c>
      <c r="B707" s="173" t="s">
        <v>740</v>
      </c>
      <c r="C707" s="173">
        <v>102109</v>
      </c>
      <c r="D707" s="176"/>
      <c r="E707" s="177"/>
      <c r="F707" s="177"/>
      <c r="G707" s="177"/>
      <c r="H707" s="177"/>
      <c r="I707" s="177"/>
      <c r="J707" s="177"/>
      <c r="K707" s="177"/>
      <c r="L707" s="177"/>
      <c r="M707" s="177"/>
      <c r="N707" s="177"/>
      <c r="O707" s="177"/>
      <c r="P707" s="177"/>
      <c r="Q707" s="177"/>
      <c r="R707" s="177"/>
      <c r="T707" s="106"/>
      <c r="U707" s="107"/>
      <c r="V707" s="107"/>
      <c r="W707" s="107"/>
      <c r="X707" s="107"/>
      <c r="Y707" s="107"/>
      <c r="Z707" s="107"/>
      <c r="AA707" s="107"/>
      <c r="AB707" s="107"/>
      <c r="AC707" s="107"/>
      <c r="AD707" s="107"/>
      <c r="AE707" s="107"/>
      <c r="AF707" s="107"/>
      <c r="AG707" s="107"/>
      <c r="AH707" s="107"/>
    </row>
    <row r="708" spans="1:34" x14ac:dyDescent="0.3">
      <c r="A708" s="173" t="s">
        <v>735</v>
      </c>
      <c r="B708" s="173" t="s">
        <v>741</v>
      </c>
      <c r="C708" s="173">
        <v>118514</v>
      </c>
      <c r="D708" s="176"/>
      <c r="E708" s="177"/>
      <c r="F708" s="177"/>
      <c r="G708" s="177"/>
      <c r="H708" s="177"/>
      <c r="I708" s="177"/>
      <c r="J708" s="177"/>
      <c r="K708" s="177"/>
      <c r="L708" s="177"/>
      <c r="M708" s="177"/>
      <c r="N708" s="177"/>
      <c r="O708" s="177"/>
      <c r="P708" s="177"/>
      <c r="Q708" s="177"/>
      <c r="R708" s="177"/>
      <c r="T708" s="106"/>
      <c r="U708" s="107"/>
      <c r="V708" s="107"/>
      <c r="W708" s="107"/>
      <c r="X708" s="107"/>
      <c r="Y708" s="107"/>
      <c r="Z708" s="107"/>
      <c r="AA708" s="107"/>
      <c r="AB708" s="107"/>
      <c r="AC708" s="107"/>
      <c r="AD708" s="107"/>
      <c r="AE708" s="107"/>
      <c r="AF708" s="107"/>
      <c r="AG708" s="107"/>
      <c r="AH708" s="107"/>
    </row>
    <row r="709" spans="1:34" x14ac:dyDescent="0.3">
      <c r="A709" s="173" t="s">
        <v>735</v>
      </c>
      <c r="B709" s="173" t="s">
        <v>742</v>
      </c>
      <c r="C709" s="173">
        <v>129065</v>
      </c>
      <c r="D709" s="176">
        <v>44958</v>
      </c>
      <c r="E709" s="177">
        <v>26.546700000000001</v>
      </c>
      <c r="F709" s="177">
        <v>-9.2999999999999999E-2</v>
      </c>
      <c r="G709" s="177">
        <v>0.8085</v>
      </c>
      <c r="H709" s="177">
        <v>-0.51270000000000004</v>
      </c>
      <c r="I709" s="177">
        <v>-1.9059999999999999</v>
      </c>
      <c r="J709" s="177">
        <v>-2.1922000000000001</v>
      </c>
      <c r="K709" s="177">
        <v>-2.6377000000000002</v>
      </c>
      <c r="L709" s="177">
        <v>0.97070000000000001</v>
      </c>
      <c r="M709" s="177">
        <v>2.2439</v>
      </c>
      <c r="N709" s="177">
        <v>-2.9249999999999998</v>
      </c>
      <c r="O709" s="177">
        <v>12.2661</v>
      </c>
      <c r="P709" s="177">
        <v>7.5648</v>
      </c>
      <c r="Q709" s="177">
        <v>11.783799999999999</v>
      </c>
      <c r="R709" s="177">
        <v>9.7497000000000007</v>
      </c>
      <c r="S709" t="s">
        <v>1807</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735</v>
      </c>
      <c r="B710" s="173" t="s">
        <v>743</v>
      </c>
      <c r="C710" s="173">
        <v>129200</v>
      </c>
      <c r="D710" s="176">
        <v>44958</v>
      </c>
      <c r="E710" s="177">
        <v>27.2683</v>
      </c>
      <c r="F710" s="177">
        <v>-9.1999999999999998E-2</v>
      </c>
      <c r="G710" s="177">
        <v>0.81369999999999998</v>
      </c>
      <c r="H710" s="177">
        <v>-0.50529999999999997</v>
      </c>
      <c r="I710" s="177">
        <v>-1.8920999999999999</v>
      </c>
      <c r="J710" s="177">
        <v>-2.16</v>
      </c>
      <c r="K710" s="177">
        <v>-2.5480999999999998</v>
      </c>
      <c r="L710" s="177">
        <v>1.1556</v>
      </c>
      <c r="M710" s="177">
        <v>2.5255000000000001</v>
      </c>
      <c r="N710" s="177">
        <v>-2.5760000000000001</v>
      </c>
      <c r="O710" s="177">
        <v>12.667199999999999</v>
      </c>
      <c r="P710" s="177">
        <v>7.9238</v>
      </c>
      <c r="Q710" s="177">
        <v>12.1264</v>
      </c>
      <c r="R710" s="177">
        <v>10.1401</v>
      </c>
      <c r="S710" t="s">
        <v>1807</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735</v>
      </c>
      <c r="B711" s="173" t="s">
        <v>744</v>
      </c>
      <c r="C711" s="173">
        <v>129191</v>
      </c>
      <c r="D711" s="176">
        <v>44958</v>
      </c>
      <c r="E711" s="177">
        <v>24.360399999999998</v>
      </c>
      <c r="F711" s="177">
        <v>-3.3599999999999998E-2</v>
      </c>
      <c r="G711" s="177">
        <v>0.69110000000000005</v>
      </c>
      <c r="H711" s="177">
        <v>-0.38109999999999999</v>
      </c>
      <c r="I711" s="177">
        <v>-1.4973000000000001</v>
      </c>
      <c r="J711" s="177">
        <v>-1.6631</v>
      </c>
      <c r="K711" s="177">
        <v>-1.8565</v>
      </c>
      <c r="L711" s="177">
        <v>1.2069000000000001</v>
      </c>
      <c r="M711" s="177">
        <v>2.2854000000000001</v>
      </c>
      <c r="N711" s="177">
        <v>-1.954</v>
      </c>
      <c r="O711" s="177">
        <v>10.9091</v>
      </c>
      <c r="P711" s="177">
        <v>7.1544999999999996</v>
      </c>
      <c r="Q711" s="177">
        <v>10.693</v>
      </c>
      <c r="R711" s="177">
        <v>8.3332999999999995</v>
      </c>
      <c r="T711" s="106"/>
      <c r="U711" s="107"/>
      <c r="V711" s="107"/>
      <c r="W711" s="107"/>
      <c r="X711" s="107"/>
      <c r="Y711" s="107"/>
      <c r="Z711" s="107"/>
      <c r="AA711" s="107"/>
      <c r="AB711" s="107"/>
      <c r="AC711" s="107"/>
      <c r="AD711" s="107"/>
      <c r="AE711" s="107"/>
      <c r="AF711" s="107"/>
      <c r="AG711" s="107"/>
      <c r="AH711" s="107"/>
    </row>
    <row r="712" spans="1:34" x14ac:dyDescent="0.3">
      <c r="A712" s="173" t="s">
        <v>735</v>
      </c>
      <c r="B712" s="173" t="s">
        <v>745</v>
      </c>
      <c r="C712" s="173">
        <v>129193</v>
      </c>
      <c r="D712" s="176">
        <v>44958</v>
      </c>
      <c r="E712" s="177">
        <v>25.2363</v>
      </c>
      <c r="F712" s="177">
        <v>-3.2099999999999997E-2</v>
      </c>
      <c r="G712" s="177">
        <v>0.69950000000000001</v>
      </c>
      <c r="H712" s="177">
        <v>-0.3695</v>
      </c>
      <c r="I712" s="177">
        <v>-1.4750000000000001</v>
      </c>
      <c r="J712" s="177">
        <v>-1.6097999999999999</v>
      </c>
      <c r="K712" s="177">
        <v>-1.7087000000000001</v>
      </c>
      <c r="L712" s="177">
        <v>1.5141</v>
      </c>
      <c r="M712" s="177">
        <v>2.7528000000000001</v>
      </c>
      <c r="N712" s="177">
        <v>-1.3564000000000001</v>
      </c>
      <c r="O712" s="177">
        <v>11.5814</v>
      </c>
      <c r="P712" s="177">
        <v>7.7111000000000001</v>
      </c>
      <c r="Q712" s="177">
        <v>11.14</v>
      </c>
      <c r="R712" s="177">
        <v>8.9840999999999998</v>
      </c>
      <c r="T712" s="106"/>
      <c r="U712" s="107"/>
      <c r="V712" s="107"/>
      <c r="W712" s="107"/>
      <c r="X712" s="107"/>
      <c r="Y712" s="107"/>
      <c r="Z712" s="107"/>
      <c r="AA712" s="107"/>
      <c r="AB712" s="107"/>
      <c r="AC712" s="107"/>
      <c r="AD712" s="107"/>
      <c r="AE712" s="107"/>
      <c r="AF712" s="107"/>
      <c r="AG712" s="107"/>
      <c r="AH712" s="107"/>
    </row>
    <row r="713" spans="1:34" x14ac:dyDescent="0.3">
      <c r="A713" s="173" t="s">
        <v>735</v>
      </c>
      <c r="B713" s="173" t="s">
        <v>746</v>
      </c>
      <c r="C713" s="173">
        <v>143904</v>
      </c>
      <c r="D713" s="176">
        <v>44958</v>
      </c>
      <c r="E713" s="177">
        <v>16.6479</v>
      </c>
      <c r="F713" s="177">
        <v>-1.1841999999999999</v>
      </c>
      <c r="G713" s="177">
        <v>-0.91659999999999997</v>
      </c>
      <c r="H713" s="177">
        <v>-2.0585</v>
      </c>
      <c r="I713" s="177">
        <v>-2.8132000000000001</v>
      </c>
      <c r="J713" s="177">
        <v>-1.1484000000000001</v>
      </c>
      <c r="K713" s="177">
        <v>0.28920000000000001</v>
      </c>
      <c r="L713" s="177">
        <v>10.712199999999999</v>
      </c>
      <c r="M713" s="177">
        <v>14.2819</v>
      </c>
      <c r="N713" s="177">
        <v>16.854399999999998</v>
      </c>
      <c r="O713" s="177">
        <v>18.8293</v>
      </c>
      <c r="P713" s="177"/>
      <c r="Q713" s="177">
        <v>11.725</v>
      </c>
      <c r="R713" s="177">
        <v>28.834900000000001</v>
      </c>
      <c r="T713" s="106"/>
      <c r="U713" s="107"/>
      <c r="V713" s="107"/>
      <c r="W713" s="107"/>
      <c r="X713" s="107"/>
      <c r="Y713" s="107"/>
      <c r="Z713" s="107"/>
      <c r="AA713" s="107"/>
      <c r="AB713" s="107"/>
      <c r="AC713" s="107"/>
      <c r="AD713" s="107"/>
      <c r="AE713" s="107"/>
      <c r="AF713" s="107"/>
      <c r="AG713" s="107"/>
      <c r="AH713" s="107"/>
    </row>
    <row r="714" spans="1:34" x14ac:dyDescent="0.3">
      <c r="A714" s="173" t="s">
        <v>735</v>
      </c>
      <c r="B714" s="173" t="s">
        <v>747</v>
      </c>
      <c r="C714" s="173">
        <v>143903</v>
      </c>
      <c r="D714" s="176">
        <v>44958</v>
      </c>
      <c r="E714" s="177">
        <v>16.650200000000002</v>
      </c>
      <c r="F714" s="177">
        <v>-1.1839999999999999</v>
      </c>
      <c r="G714" s="177">
        <v>-0.91639999999999999</v>
      </c>
      <c r="H714" s="177">
        <v>-2.0581999999999998</v>
      </c>
      <c r="I714" s="177">
        <v>-2.8128000000000002</v>
      </c>
      <c r="J714" s="177">
        <v>-1.147</v>
      </c>
      <c r="K714" s="177">
        <v>0.29149999999999998</v>
      </c>
      <c r="L714" s="177">
        <v>10.7186</v>
      </c>
      <c r="M714" s="177">
        <v>14.291399999999999</v>
      </c>
      <c r="N714" s="177">
        <v>16.8673</v>
      </c>
      <c r="O714" s="177">
        <v>18.835100000000001</v>
      </c>
      <c r="P714" s="177"/>
      <c r="Q714" s="177">
        <v>11.728300000000001</v>
      </c>
      <c r="R714" s="177">
        <v>28.8445</v>
      </c>
      <c r="T714" s="106"/>
      <c r="U714" s="107"/>
      <c r="V714" s="107"/>
      <c r="W714" s="107"/>
      <c r="X714" s="107"/>
      <c r="Y714" s="107"/>
      <c r="Z714" s="107"/>
      <c r="AA714" s="107"/>
      <c r="AB714" s="107"/>
      <c r="AC714" s="107"/>
      <c r="AD714" s="107"/>
      <c r="AE714" s="107"/>
      <c r="AF714" s="107"/>
      <c r="AG714" s="107"/>
      <c r="AH714" s="107"/>
    </row>
    <row r="715" spans="1:34" x14ac:dyDescent="0.3">
      <c r="A715" s="173" t="s">
        <v>735</v>
      </c>
      <c r="B715" s="173" t="s">
        <v>748</v>
      </c>
      <c r="C715" s="173">
        <v>148033</v>
      </c>
      <c r="D715" s="176">
        <v>44958</v>
      </c>
      <c r="E715" s="177">
        <v>17.486499999999999</v>
      </c>
      <c r="F715" s="177">
        <v>-0.38340000000000002</v>
      </c>
      <c r="G715" s="177">
        <v>2.9700000000000001E-2</v>
      </c>
      <c r="H715" s="177">
        <v>-0.89829999999999999</v>
      </c>
      <c r="I715" s="177">
        <v>-2.0501</v>
      </c>
      <c r="J715" s="177">
        <v>-1.3645</v>
      </c>
      <c r="K715" s="177">
        <v>-2.4327000000000001</v>
      </c>
      <c r="L715" s="177">
        <v>2.0716000000000001</v>
      </c>
      <c r="M715" s="177">
        <v>4.2439</v>
      </c>
      <c r="N715" s="177">
        <v>1.4357</v>
      </c>
      <c r="O715" s="177"/>
      <c r="P715" s="177"/>
      <c r="Q715" s="177">
        <v>20.958600000000001</v>
      </c>
      <c r="R715" s="177">
        <v>20.950500000000002</v>
      </c>
      <c r="T715" s="106"/>
      <c r="U715" s="107"/>
      <c r="V715" s="107"/>
      <c r="W715" s="107"/>
      <c r="X715" s="107"/>
      <c r="Y715" s="107"/>
      <c r="Z715" s="107"/>
      <c r="AA715" s="107"/>
      <c r="AB715" s="107"/>
      <c r="AC715" s="107"/>
      <c r="AD715" s="107"/>
      <c r="AE715" s="107"/>
      <c r="AF715" s="107"/>
      <c r="AG715" s="107"/>
      <c r="AH715" s="107"/>
    </row>
    <row r="716" spans="1:34" x14ac:dyDescent="0.3">
      <c r="A716" s="173" t="s">
        <v>735</v>
      </c>
      <c r="B716" s="173" t="s">
        <v>749</v>
      </c>
      <c r="C716" s="173">
        <v>148035</v>
      </c>
      <c r="D716" s="176">
        <v>44958</v>
      </c>
      <c r="E716" s="177">
        <v>17.9481</v>
      </c>
      <c r="F716" s="177">
        <v>-0.38129999999999997</v>
      </c>
      <c r="G716" s="177">
        <v>3.9E-2</v>
      </c>
      <c r="H716" s="177">
        <v>-0.88519999999999999</v>
      </c>
      <c r="I716" s="177">
        <v>-2.0240999999999998</v>
      </c>
      <c r="J716" s="177">
        <v>-1.3022</v>
      </c>
      <c r="K716" s="177">
        <v>-2.2483</v>
      </c>
      <c r="L716" s="177">
        <v>2.4681000000000002</v>
      </c>
      <c r="M716" s="177">
        <v>4.8804999999999996</v>
      </c>
      <c r="N716" s="177">
        <v>2.2549999999999999</v>
      </c>
      <c r="O716" s="177"/>
      <c r="P716" s="177"/>
      <c r="Q716" s="177">
        <v>22.0364</v>
      </c>
      <c r="R716" s="177">
        <v>22.032699999999998</v>
      </c>
      <c r="T716" s="106"/>
      <c r="U716" s="107"/>
      <c r="V716" s="107"/>
      <c r="W716" s="107"/>
      <c r="X716" s="107"/>
      <c r="Y716" s="107"/>
      <c r="Z716" s="107"/>
      <c r="AA716" s="107"/>
      <c r="AB716" s="107"/>
      <c r="AC716" s="107"/>
      <c r="AD716" s="107"/>
      <c r="AE716" s="107"/>
      <c r="AF716" s="107"/>
      <c r="AG716" s="107"/>
      <c r="AH716" s="107"/>
    </row>
    <row r="717" spans="1:34" x14ac:dyDescent="0.3">
      <c r="A717" s="173" t="s">
        <v>735</v>
      </c>
      <c r="B717" s="173" t="s">
        <v>750</v>
      </c>
      <c r="C717" s="173">
        <v>102133</v>
      </c>
      <c r="D717" s="176">
        <v>44958</v>
      </c>
      <c r="E717" s="177">
        <v>102.42449999999999</v>
      </c>
      <c r="F717" s="177">
        <v>-8.8800000000000004E-2</v>
      </c>
      <c r="G717" s="177">
        <v>-0.40150000000000002</v>
      </c>
      <c r="H717" s="177">
        <v>-0.71230000000000004</v>
      </c>
      <c r="I717" s="177">
        <v>-1.3893</v>
      </c>
      <c r="J717" s="177">
        <v>-0.81359999999999999</v>
      </c>
      <c r="K717" s="177">
        <v>-2.0901999999999998</v>
      </c>
      <c r="L717" s="177">
        <v>5.0610999999999997</v>
      </c>
      <c r="M717" s="177">
        <v>6.7279999999999998</v>
      </c>
      <c r="N717" s="177">
        <v>2.5594999999999999</v>
      </c>
      <c r="O717" s="177">
        <v>14.416600000000001</v>
      </c>
      <c r="P717" s="177">
        <v>10.104200000000001</v>
      </c>
      <c r="Q717" s="177">
        <v>12.927199999999999</v>
      </c>
      <c r="R717" s="177">
        <v>14.591799999999999</v>
      </c>
      <c r="T717" s="106"/>
      <c r="U717" s="107"/>
      <c r="V717" s="107"/>
      <c r="W717" s="107"/>
      <c r="X717" s="107"/>
      <c r="Y717" s="107"/>
      <c r="Z717" s="107"/>
      <c r="AA717" s="107"/>
      <c r="AB717" s="107"/>
      <c r="AC717" s="107"/>
      <c r="AD717" s="107"/>
      <c r="AE717" s="107"/>
      <c r="AF717" s="107"/>
      <c r="AG717" s="107"/>
      <c r="AH717" s="107"/>
    </row>
    <row r="718" spans="1:34" x14ac:dyDescent="0.3">
      <c r="A718" s="173" t="s">
        <v>735</v>
      </c>
      <c r="B718" s="173" t="s">
        <v>751</v>
      </c>
      <c r="C718" s="173">
        <v>120242</v>
      </c>
      <c r="D718" s="176">
        <v>44958</v>
      </c>
      <c r="E718" s="177">
        <v>106.4913</v>
      </c>
      <c r="F718" s="177">
        <v>-8.7900000000000006E-2</v>
      </c>
      <c r="G718" s="177">
        <v>-0.39729999999999999</v>
      </c>
      <c r="H718" s="177">
        <v>-0.70660000000000001</v>
      </c>
      <c r="I718" s="177">
        <v>-1.3779999999999999</v>
      </c>
      <c r="J718" s="177">
        <v>-0.78739999999999999</v>
      </c>
      <c r="K718" s="177">
        <v>-2.0184000000000002</v>
      </c>
      <c r="L718" s="177">
        <v>5.2131999999999996</v>
      </c>
      <c r="M718" s="177">
        <v>6.9572000000000003</v>
      </c>
      <c r="N718" s="177">
        <v>2.8469000000000002</v>
      </c>
      <c r="O718" s="177">
        <v>14.7788</v>
      </c>
      <c r="P718" s="177">
        <v>10.475</v>
      </c>
      <c r="Q718" s="177">
        <v>11.4199</v>
      </c>
      <c r="R718" s="177">
        <v>14.933199999999999</v>
      </c>
      <c r="T718" s="106"/>
      <c r="U718" s="107"/>
      <c r="V718" s="107"/>
      <c r="W718" s="107"/>
      <c r="X718" s="107"/>
      <c r="Y718" s="107"/>
      <c r="Z718" s="107"/>
      <c r="AA718" s="107"/>
      <c r="AB718" s="107"/>
      <c r="AC718" s="107"/>
      <c r="AD718" s="107"/>
      <c r="AE718" s="107"/>
      <c r="AF718" s="107"/>
      <c r="AG718" s="107"/>
      <c r="AH718" s="107"/>
    </row>
    <row r="719" spans="1:34" x14ac:dyDescent="0.3">
      <c r="A719" s="173" t="s">
        <v>735</v>
      </c>
      <c r="B719" s="173" t="s">
        <v>752</v>
      </c>
      <c r="C719" s="173">
        <v>102135</v>
      </c>
      <c r="D719" s="176">
        <v>44958</v>
      </c>
      <c r="E719" s="177">
        <v>135.36799999999999</v>
      </c>
      <c r="F719" s="177">
        <v>-0.36759999999999998</v>
      </c>
      <c r="G719" s="177">
        <v>1.1599999999999999E-2</v>
      </c>
      <c r="H719" s="177">
        <v>-0.82120000000000004</v>
      </c>
      <c r="I719" s="177">
        <v>-1.6492</v>
      </c>
      <c r="J719" s="177">
        <v>-1.0525</v>
      </c>
      <c r="K719" s="177">
        <v>-5.3600000000000002E-2</v>
      </c>
      <c r="L719" s="177">
        <v>4.7423999999999999</v>
      </c>
      <c r="M719" s="177">
        <v>6.2556000000000003</v>
      </c>
      <c r="N719" s="177">
        <v>2.6073</v>
      </c>
      <c r="O719" s="177">
        <v>23.0687</v>
      </c>
      <c r="P719" s="177">
        <v>14.393599999999999</v>
      </c>
      <c r="Q719" s="177">
        <v>14.5848</v>
      </c>
      <c r="R719" s="177">
        <v>20.702000000000002</v>
      </c>
      <c r="T719" s="106"/>
      <c r="U719" s="107"/>
      <c r="V719" s="107"/>
      <c r="W719" s="107"/>
      <c r="X719" s="107"/>
      <c r="Y719" s="107"/>
      <c r="Z719" s="107"/>
      <c r="AA719" s="107"/>
      <c r="AB719" s="107"/>
      <c r="AC719" s="107"/>
      <c r="AD719" s="107"/>
      <c r="AE719" s="107"/>
      <c r="AF719" s="107"/>
      <c r="AG719" s="107"/>
      <c r="AH719" s="107"/>
    </row>
    <row r="720" spans="1:34" x14ac:dyDescent="0.3">
      <c r="A720" s="173" t="s">
        <v>735</v>
      </c>
      <c r="B720" s="173" t="s">
        <v>753</v>
      </c>
      <c r="C720" s="173">
        <v>120700</v>
      </c>
      <c r="D720" s="176">
        <v>44958</v>
      </c>
      <c r="E720" s="177">
        <v>140.60579999999999</v>
      </c>
      <c r="F720" s="177">
        <v>-0.36399999999999999</v>
      </c>
      <c r="G720" s="177">
        <v>3.0700000000000002E-2</v>
      </c>
      <c r="H720" s="177">
        <v>-0.79430000000000001</v>
      </c>
      <c r="I720" s="177">
        <v>-1.5963000000000001</v>
      </c>
      <c r="J720" s="177">
        <v>-0.92689999999999995</v>
      </c>
      <c r="K720" s="177">
        <v>0.30059999999999998</v>
      </c>
      <c r="L720" s="177">
        <v>5.4856999999999996</v>
      </c>
      <c r="M720" s="177">
        <v>7.3901000000000003</v>
      </c>
      <c r="N720" s="177">
        <v>4.0425000000000004</v>
      </c>
      <c r="O720" s="177">
        <v>23.815100000000001</v>
      </c>
      <c r="P720" s="177">
        <v>15.086499999999999</v>
      </c>
      <c r="Q720" s="177">
        <v>14.7828</v>
      </c>
      <c r="R720" s="177">
        <v>22.0137</v>
      </c>
      <c r="T720" s="106"/>
      <c r="U720" s="107"/>
      <c r="V720" s="107"/>
      <c r="W720" s="107"/>
      <c r="X720" s="107"/>
      <c r="Y720" s="107"/>
      <c r="Z720" s="107"/>
      <c r="AA720" s="107"/>
      <c r="AB720" s="107"/>
      <c r="AC720" s="107"/>
      <c r="AD720" s="107"/>
      <c r="AE720" s="107"/>
      <c r="AF720" s="107"/>
      <c r="AG720" s="107"/>
      <c r="AH720" s="107"/>
    </row>
    <row r="721" spans="1:34" x14ac:dyDescent="0.3">
      <c r="A721" s="173" t="s">
        <v>735</v>
      </c>
      <c r="B721" s="173" t="s">
        <v>754</v>
      </c>
      <c r="C721" s="173">
        <v>118485</v>
      </c>
      <c r="D721" s="176">
        <v>44958</v>
      </c>
      <c r="E721" s="177">
        <v>32.4758</v>
      </c>
      <c r="F721" s="177">
        <v>-0.22339999999999999</v>
      </c>
      <c r="G721" s="177">
        <v>0.28189999999999998</v>
      </c>
      <c r="H721" s="177">
        <v>-0.78849999999999998</v>
      </c>
      <c r="I721" s="177">
        <v>-1.8407</v>
      </c>
      <c r="J721" s="177">
        <v>-1.919</v>
      </c>
      <c r="K721" s="177">
        <v>-3.0666000000000002</v>
      </c>
      <c r="L721" s="177">
        <v>-0.8054</v>
      </c>
      <c r="M721" s="177">
        <v>0.91510000000000002</v>
      </c>
      <c r="N721" s="177">
        <v>-2.9115000000000002</v>
      </c>
      <c r="O721" s="177">
        <v>9.4408999999999992</v>
      </c>
      <c r="P721" s="177">
        <v>6.4112</v>
      </c>
      <c r="Q721" s="177">
        <v>9.2809000000000008</v>
      </c>
      <c r="R721" s="177">
        <v>7.7857000000000003</v>
      </c>
      <c r="T721" s="106"/>
      <c r="U721" s="107"/>
      <c r="V721" s="107"/>
      <c r="W721" s="107"/>
      <c r="X721" s="107"/>
      <c r="Y721" s="107"/>
      <c r="Z721" s="107"/>
      <c r="AA721" s="107"/>
      <c r="AB721" s="107"/>
      <c r="AC721" s="107"/>
      <c r="AD721" s="107"/>
      <c r="AE721" s="107"/>
      <c r="AF721" s="107"/>
      <c r="AG721" s="107"/>
      <c r="AH721" s="107"/>
    </row>
    <row r="722" spans="1:34" x14ac:dyDescent="0.3">
      <c r="A722" s="173" t="s">
        <v>735</v>
      </c>
      <c r="B722" s="173" t="s">
        <v>755</v>
      </c>
      <c r="C722" s="173">
        <v>112332</v>
      </c>
      <c r="D722" s="176">
        <v>44958</v>
      </c>
      <c r="E722" s="177">
        <v>30.5885</v>
      </c>
      <c r="F722" s="177">
        <v>-0.22539999999999999</v>
      </c>
      <c r="G722" s="177">
        <v>0.2727</v>
      </c>
      <c r="H722" s="177">
        <v>-0.80130000000000001</v>
      </c>
      <c r="I722" s="177">
        <v>-1.8662000000000001</v>
      </c>
      <c r="J722" s="177">
        <v>-1.9791000000000001</v>
      </c>
      <c r="K722" s="177">
        <v>-3.2315999999999998</v>
      </c>
      <c r="L722" s="177">
        <v>-1.1361000000000001</v>
      </c>
      <c r="M722" s="177">
        <v>0.38819999999999999</v>
      </c>
      <c r="N722" s="177">
        <v>-3.5769000000000002</v>
      </c>
      <c r="O722" s="177">
        <v>8.5995000000000008</v>
      </c>
      <c r="P722" s="177">
        <v>5.5578000000000003</v>
      </c>
      <c r="Q722" s="177">
        <v>8.9947999999999997</v>
      </c>
      <c r="R722" s="177">
        <v>6.9819000000000004</v>
      </c>
      <c r="T722" s="106"/>
      <c r="U722" s="107"/>
      <c r="V722" s="107"/>
      <c r="W722" s="107"/>
      <c r="X722" s="107"/>
      <c r="Y722" s="107"/>
      <c r="Z722" s="107"/>
      <c r="AA722" s="107"/>
      <c r="AB722" s="107"/>
      <c r="AC722" s="107"/>
      <c r="AD722" s="107"/>
      <c r="AE722" s="107"/>
      <c r="AF722" s="107"/>
      <c r="AG722" s="107"/>
      <c r="AH722" s="107"/>
    </row>
    <row r="723" spans="1:34" x14ac:dyDescent="0.3">
      <c r="A723" s="173" t="s">
        <v>735</v>
      </c>
      <c r="B723" s="173" t="s">
        <v>1993</v>
      </c>
      <c r="C723" s="173">
        <v>146513</v>
      </c>
      <c r="D723" s="176">
        <v>44958</v>
      </c>
      <c r="E723" s="177">
        <v>14.3302</v>
      </c>
      <c r="F723" s="177">
        <v>-1.5059</v>
      </c>
      <c r="G723" s="177">
        <v>-1.6431</v>
      </c>
      <c r="H723" s="177">
        <v>-5.4318</v>
      </c>
      <c r="I723" s="177">
        <v>-8.3072999999999997</v>
      </c>
      <c r="J723" s="177">
        <v>-8.6638000000000002</v>
      </c>
      <c r="K723" s="177">
        <v>-10.1859</v>
      </c>
      <c r="L723" s="177">
        <v>-6.6703999999999999</v>
      </c>
      <c r="M723" s="177">
        <v>-9.0608000000000004</v>
      </c>
      <c r="N723" s="177">
        <v>-6.6223999999999998</v>
      </c>
      <c r="O723" s="177">
        <v>11.225300000000001</v>
      </c>
      <c r="P723" s="177"/>
      <c r="Q723" s="177">
        <v>9.6463999999999999</v>
      </c>
      <c r="R723" s="177">
        <v>9.2135999999999996</v>
      </c>
      <c r="T723" s="106"/>
      <c r="U723" s="107"/>
      <c r="V723" s="107"/>
      <c r="W723" s="107"/>
      <c r="X723" s="107"/>
      <c r="Y723" s="107"/>
      <c r="Z723" s="107"/>
      <c r="AA723" s="107"/>
      <c r="AB723" s="107"/>
      <c r="AC723" s="107"/>
      <c r="AD723" s="107"/>
      <c r="AE723" s="107"/>
      <c r="AF723" s="107"/>
      <c r="AG723" s="107"/>
      <c r="AH723" s="107"/>
    </row>
    <row r="724" spans="1:34" x14ac:dyDescent="0.3">
      <c r="A724" s="173" t="s">
        <v>735</v>
      </c>
      <c r="B724" s="173" t="s">
        <v>1994</v>
      </c>
      <c r="C724" s="173">
        <v>146514</v>
      </c>
      <c r="D724" s="176">
        <v>44958</v>
      </c>
      <c r="E724" s="177">
        <v>14.1815</v>
      </c>
      <c r="F724" s="177">
        <v>-1.5057</v>
      </c>
      <c r="G724" s="177">
        <v>-1.6457999999999999</v>
      </c>
      <c r="H724" s="177">
        <v>-5.4359000000000002</v>
      </c>
      <c r="I724" s="177">
        <v>-8.3160000000000007</v>
      </c>
      <c r="J724" s="177">
        <v>-8.6850000000000005</v>
      </c>
      <c r="K724" s="177">
        <v>-10.2454</v>
      </c>
      <c r="L724" s="177">
        <v>-6.7945000000000002</v>
      </c>
      <c r="M724" s="177">
        <v>-9.2424999999999997</v>
      </c>
      <c r="N724" s="177">
        <v>-6.8722000000000003</v>
      </c>
      <c r="O724" s="177">
        <v>10.9315</v>
      </c>
      <c r="P724" s="177"/>
      <c r="Q724" s="177">
        <v>9.3541000000000007</v>
      </c>
      <c r="R724" s="177">
        <v>8.9255999999999993</v>
      </c>
      <c r="T724" s="106"/>
      <c r="U724" s="107"/>
      <c r="V724" s="107"/>
      <c r="W724" s="107"/>
      <c r="X724" s="107"/>
      <c r="Y724" s="107"/>
      <c r="Z724" s="107"/>
      <c r="AA724" s="107"/>
      <c r="AB724" s="107"/>
      <c r="AC724" s="107"/>
      <c r="AD724" s="107"/>
      <c r="AE724" s="107"/>
      <c r="AF724" s="107"/>
      <c r="AG724" s="107"/>
      <c r="AH724" s="107"/>
    </row>
    <row r="725" spans="1:34" x14ac:dyDescent="0.3">
      <c r="A725" s="173" t="s">
        <v>735</v>
      </c>
      <c r="B725" s="173" t="s">
        <v>1899</v>
      </c>
      <c r="C725" s="173">
        <v>112039</v>
      </c>
      <c r="D725" s="176">
        <v>44958</v>
      </c>
      <c r="E725" s="177">
        <v>53.265000000000001</v>
      </c>
      <c r="F725" s="177">
        <v>-0.12559999999999999</v>
      </c>
      <c r="G725" s="177">
        <v>0.76239999999999997</v>
      </c>
      <c r="H725" s="177">
        <v>-0.5675</v>
      </c>
      <c r="I725" s="177">
        <v>-2.0324</v>
      </c>
      <c r="J725" s="177">
        <v>-2.3664000000000001</v>
      </c>
      <c r="K725" s="177">
        <v>-3.7461000000000002</v>
      </c>
      <c r="L725" s="177">
        <v>0.82909999999999995</v>
      </c>
      <c r="M725" s="177">
        <v>2.2654999999999998</v>
      </c>
      <c r="N725" s="177">
        <v>-2.6375999999999999</v>
      </c>
      <c r="O725" s="177">
        <v>12.618</v>
      </c>
      <c r="P725" s="177">
        <v>8.1013000000000002</v>
      </c>
      <c r="Q725" s="177">
        <v>13.143800000000001</v>
      </c>
      <c r="R725" s="177">
        <v>11.350899999999999</v>
      </c>
      <c r="T725" s="106"/>
      <c r="U725" s="107"/>
      <c r="V725" s="107"/>
      <c r="W725" s="107"/>
      <c r="X725" s="107"/>
      <c r="Y725" s="107"/>
      <c r="Z725" s="107"/>
      <c r="AA725" s="107"/>
      <c r="AB725" s="107"/>
      <c r="AC725" s="107"/>
      <c r="AD725" s="107"/>
      <c r="AE725" s="107"/>
      <c r="AF725" s="107"/>
      <c r="AG725" s="107"/>
      <c r="AH725" s="107"/>
    </row>
    <row r="726" spans="1:34" x14ac:dyDescent="0.3">
      <c r="A726" s="178" t="s">
        <v>27</v>
      </c>
      <c r="B726" s="173"/>
      <c r="C726" s="173"/>
      <c r="D726" s="173"/>
      <c r="E726" s="173"/>
      <c r="F726" s="179">
        <v>-0.4229947368421052</v>
      </c>
      <c r="G726" s="179">
        <v>-2.5978947368421018E-2</v>
      </c>
      <c r="H726" s="179">
        <v>-1.2939631578947368</v>
      </c>
      <c r="I726" s="179">
        <v>-2.5372473684210526</v>
      </c>
      <c r="J726" s="179">
        <v>-2.2263894736842107</v>
      </c>
      <c r="K726" s="179">
        <v>-2.5845578947368422</v>
      </c>
      <c r="L726" s="179">
        <v>2.2469631578947369</v>
      </c>
      <c r="M726" s="179">
        <v>3.5430736842105262</v>
      </c>
      <c r="N726" s="179">
        <v>1.1561578947368416</v>
      </c>
      <c r="O726" s="179">
        <v>14.193423529411765</v>
      </c>
      <c r="P726" s="179">
        <v>9.1681999999999988</v>
      </c>
      <c r="Q726" s="179">
        <v>12.622431578947371</v>
      </c>
      <c r="R726" s="179">
        <v>14.567057894736841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8" t="s">
        <v>407</v>
      </c>
      <c r="B727" s="173"/>
      <c r="C727" s="173"/>
      <c r="D727" s="173"/>
      <c r="E727" s="173"/>
      <c r="F727" s="179">
        <v>-0.22339999999999999</v>
      </c>
      <c r="G727" s="179">
        <v>3.9E-2</v>
      </c>
      <c r="H727" s="179">
        <v>-0.78849999999999998</v>
      </c>
      <c r="I727" s="179">
        <v>-1.8662000000000001</v>
      </c>
      <c r="J727" s="179">
        <v>-1.3645</v>
      </c>
      <c r="K727" s="179">
        <v>-2.0901999999999998</v>
      </c>
      <c r="L727" s="179">
        <v>2.0716000000000001</v>
      </c>
      <c r="M727" s="179">
        <v>3.2707000000000002</v>
      </c>
      <c r="N727" s="179">
        <v>1.4357</v>
      </c>
      <c r="O727" s="179">
        <v>12.667199999999999</v>
      </c>
      <c r="P727" s="179">
        <v>8.1013000000000002</v>
      </c>
      <c r="Q727" s="179">
        <v>11.728300000000001</v>
      </c>
      <c r="R727" s="179">
        <v>11.350899999999999</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75" t="s">
        <v>1594</v>
      </c>
      <c r="B729" s="175"/>
      <c r="C729" s="175"/>
      <c r="D729" s="175"/>
      <c r="E729" s="175"/>
      <c r="F729" s="175"/>
      <c r="G729" s="175"/>
      <c r="H729" s="175"/>
      <c r="I729" s="175"/>
      <c r="J729" s="175"/>
      <c r="K729" s="175"/>
      <c r="L729" s="175"/>
      <c r="M729" s="175"/>
      <c r="N729" s="175"/>
      <c r="O729" s="175"/>
      <c r="P729" s="175"/>
      <c r="Q729" s="175"/>
      <c r="R729" s="175"/>
      <c r="S729" s="105"/>
      <c r="T729" s="105"/>
      <c r="U729" s="105"/>
      <c r="V729" s="105"/>
      <c r="W729" s="105"/>
      <c r="X729" s="105"/>
      <c r="Y729" s="105"/>
      <c r="Z729" s="105"/>
      <c r="AA729" s="105"/>
      <c r="AB729" s="105"/>
      <c r="AC729" s="105"/>
      <c r="AD729" s="105"/>
      <c r="AE729" s="105"/>
      <c r="AF729" s="105"/>
      <c r="AG729" s="105"/>
      <c r="AH729" s="105"/>
    </row>
    <row r="730" spans="1:34" x14ac:dyDescent="0.3">
      <c r="A730" s="173" t="s">
        <v>1595</v>
      </c>
      <c r="B730" s="173" t="s">
        <v>1506</v>
      </c>
      <c r="C730" s="173">
        <v>132995</v>
      </c>
      <c r="D730" s="176">
        <v>44958</v>
      </c>
      <c r="E730" s="177">
        <v>18.84</v>
      </c>
      <c r="F730" s="177">
        <v>0.10630000000000001</v>
      </c>
      <c r="G730" s="177">
        <v>0.48</v>
      </c>
      <c r="H730" s="177">
        <v>-0.21190000000000001</v>
      </c>
      <c r="I730" s="177">
        <v>-0.68530000000000002</v>
      </c>
      <c r="J730" s="177">
        <v>-0.47539999999999999</v>
      </c>
      <c r="K730" s="177">
        <v>-0.63290000000000002</v>
      </c>
      <c r="L730" s="177">
        <v>1.673</v>
      </c>
      <c r="M730" s="177">
        <v>2.1137999999999999</v>
      </c>
      <c r="N730" s="177">
        <v>-0.52800000000000002</v>
      </c>
      <c r="O730" s="177">
        <v>7.7119</v>
      </c>
      <c r="P730" s="177">
        <v>6.6376999999999997</v>
      </c>
      <c r="Q730" s="177">
        <v>8.0472999999999999</v>
      </c>
      <c r="R730" s="177">
        <v>6.0555000000000003</v>
      </c>
      <c r="T730" s="106"/>
      <c r="U730" s="107"/>
      <c r="V730" s="107"/>
      <c r="W730" s="107"/>
      <c r="X730" s="107"/>
      <c r="Y730" s="107"/>
      <c r="Z730" s="107"/>
      <c r="AA730" s="107"/>
      <c r="AB730" s="107"/>
      <c r="AC730" s="107"/>
      <c r="AD730" s="107"/>
      <c r="AE730" s="107"/>
      <c r="AF730" s="107"/>
      <c r="AG730" s="107"/>
      <c r="AH730" s="107"/>
    </row>
    <row r="731" spans="1:34" x14ac:dyDescent="0.3">
      <c r="A731" s="173" t="s">
        <v>1595</v>
      </c>
      <c r="B731" s="173" t="s">
        <v>1527</v>
      </c>
      <c r="C731" s="173">
        <v>132998</v>
      </c>
      <c r="D731" s="176">
        <v>44958</v>
      </c>
      <c r="E731" s="177">
        <v>17.27</v>
      </c>
      <c r="F731" s="177">
        <v>0.1159</v>
      </c>
      <c r="G731" s="177">
        <v>0.46539999999999998</v>
      </c>
      <c r="H731" s="177">
        <v>-0.2311</v>
      </c>
      <c r="I731" s="177">
        <v>-0.74709999999999999</v>
      </c>
      <c r="J731" s="177">
        <v>-0.57569999999999999</v>
      </c>
      <c r="K731" s="177">
        <v>-0.91800000000000004</v>
      </c>
      <c r="L731" s="177">
        <v>1.1124000000000001</v>
      </c>
      <c r="M731" s="177">
        <v>1.2903</v>
      </c>
      <c r="N731" s="177">
        <v>-1.5392999999999999</v>
      </c>
      <c r="O731" s="177">
        <v>6.6292999999999997</v>
      </c>
      <c r="P731" s="177">
        <v>5.5510000000000002</v>
      </c>
      <c r="Q731" s="177">
        <v>6.9046000000000003</v>
      </c>
      <c r="R731" s="177">
        <v>4.9478</v>
      </c>
      <c r="T731" s="106"/>
      <c r="U731" s="107"/>
      <c r="V731" s="107"/>
      <c r="W731" s="107"/>
      <c r="X731" s="107"/>
      <c r="Y731" s="107"/>
      <c r="Z731" s="107"/>
      <c r="AA731" s="107"/>
      <c r="AB731" s="107"/>
      <c r="AC731" s="107"/>
      <c r="AD731" s="107"/>
      <c r="AE731" s="107"/>
      <c r="AF731" s="107"/>
      <c r="AG731" s="107"/>
      <c r="AH731" s="107"/>
    </row>
    <row r="732" spans="1:34" x14ac:dyDescent="0.3">
      <c r="A732" s="173" t="s">
        <v>1595</v>
      </c>
      <c r="B732" s="173" t="s">
        <v>1507</v>
      </c>
      <c r="C732" s="173">
        <v>135120</v>
      </c>
      <c r="D732" s="176">
        <v>44958</v>
      </c>
      <c r="E732" s="177">
        <v>18.48</v>
      </c>
      <c r="F732" s="177">
        <v>0.21690000000000001</v>
      </c>
      <c r="G732" s="177">
        <v>0.54410000000000003</v>
      </c>
      <c r="H732" s="177">
        <v>-0.3236</v>
      </c>
      <c r="I732" s="177">
        <v>-0.75190000000000001</v>
      </c>
      <c r="J732" s="177">
        <v>-0.5917</v>
      </c>
      <c r="K732" s="177">
        <v>-0.75190000000000001</v>
      </c>
      <c r="L732" s="177">
        <v>1.4826999999999999</v>
      </c>
      <c r="M732" s="177">
        <v>3.5874000000000001</v>
      </c>
      <c r="N732" s="177">
        <v>1.0387999999999999</v>
      </c>
      <c r="O732" s="177">
        <v>9.0082000000000004</v>
      </c>
      <c r="P732" s="177">
        <v>8.5305</v>
      </c>
      <c r="Q732" s="177">
        <v>8.5635999999999992</v>
      </c>
      <c r="R732" s="177">
        <v>7.4038000000000004</v>
      </c>
      <c r="T732" s="106"/>
      <c r="U732" s="107"/>
      <c r="V732" s="107"/>
      <c r="W732" s="107"/>
      <c r="X732" s="107"/>
      <c r="Y732" s="107"/>
      <c r="Z732" s="107"/>
      <c r="AA732" s="107"/>
      <c r="AB732" s="107"/>
      <c r="AC732" s="107"/>
      <c r="AD732" s="107"/>
      <c r="AE732" s="107"/>
      <c r="AF732" s="107"/>
      <c r="AG732" s="107"/>
      <c r="AH732" s="107"/>
    </row>
    <row r="733" spans="1:34" x14ac:dyDescent="0.3">
      <c r="A733" s="173" t="s">
        <v>1595</v>
      </c>
      <c r="B733" s="173" t="s">
        <v>1528</v>
      </c>
      <c r="C733" s="173">
        <v>135122</v>
      </c>
      <c r="D733" s="176">
        <v>44958</v>
      </c>
      <c r="E733" s="177">
        <v>16.829999999999998</v>
      </c>
      <c r="F733" s="177">
        <v>0.17860000000000001</v>
      </c>
      <c r="G733" s="177">
        <v>0.47760000000000002</v>
      </c>
      <c r="H733" s="177">
        <v>-0.41420000000000001</v>
      </c>
      <c r="I733" s="177">
        <v>-0.88339999999999996</v>
      </c>
      <c r="J733" s="177">
        <v>-0.76649999999999996</v>
      </c>
      <c r="K733" s="177">
        <v>-1.1163000000000001</v>
      </c>
      <c r="L733" s="177">
        <v>0.77839999999999998</v>
      </c>
      <c r="M733" s="177">
        <v>2.4969999999999999</v>
      </c>
      <c r="N733" s="177">
        <v>-0.35520000000000002</v>
      </c>
      <c r="O733" s="177">
        <v>7.532</v>
      </c>
      <c r="P733" s="177">
        <v>7.1563999999999997</v>
      </c>
      <c r="Q733" s="177">
        <v>7.2134999999999998</v>
      </c>
      <c r="R733" s="177">
        <v>5.9598000000000004</v>
      </c>
      <c r="T733" s="106"/>
      <c r="U733" s="107"/>
      <c r="V733" s="107"/>
      <c r="W733" s="107"/>
      <c r="X733" s="107"/>
      <c r="Y733" s="107"/>
      <c r="Z733" s="107"/>
      <c r="AA733" s="107"/>
      <c r="AB733" s="107"/>
      <c r="AC733" s="107"/>
      <c r="AD733" s="107"/>
      <c r="AE733" s="107"/>
      <c r="AF733" s="107"/>
      <c r="AG733" s="107"/>
      <c r="AH733" s="107"/>
    </row>
    <row r="734" spans="1:34" x14ac:dyDescent="0.3">
      <c r="A734" s="173" t="s">
        <v>1595</v>
      </c>
      <c r="B734" s="173" t="s">
        <v>1915</v>
      </c>
      <c r="C734" s="173">
        <v>147496</v>
      </c>
      <c r="D734" s="176">
        <v>44958</v>
      </c>
      <c r="E734" s="177">
        <v>13.159000000000001</v>
      </c>
      <c r="F734" s="177">
        <v>0.17430000000000001</v>
      </c>
      <c r="G734" s="177">
        <v>0.39900000000000002</v>
      </c>
      <c r="H734" s="177">
        <v>-0.21079999999999999</v>
      </c>
      <c r="I734" s="177">
        <v>-0.70550000000000002</v>
      </c>
      <c r="J734" s="177">
        <v>-0.44259999999999999</v>
      </c>
      <c r="K734" s="177">
        <v>-0.6028</v>
      </c>
      <c r="L734" s="177">
        <v>2.2090000000000001</v>
      </c>
      <c r="M734" s="177">
        <v>4.5194999999999999</v>
      </c>
      <c r="N734" s="177">
        <v>3.37</v>
      </c>
      <c r="O734" s="177">
        <v>7.9025999999999996</v>
      </c>
      <c r="P734" s="177"/>
      <c r="Q734" s="177">
        <v>8.0967000000000002</v>
      </c>
      <c r="R734" s="177">
        <v>5.6912000000000003</v>
      </c>
      <c r="T734" s="106"/>
      <c r="U734" s="107"/>
      <c r="V734" s="107"/>
      <c r="W734" s="107"/>
      <c r="X734" s="107"/>
      <c r="Y734" s="107"/>
      <c r="Z734" s="107"/>
      <c r="AA734" s="107"/>
      <c r="AB734" s="107"/>
      <c r="AC734" s="107"/>
      <c r="AD734" s="107"/>
      <c r="AE734" s="107"/>
      <c r="AF734" s="107"/>
      <c r="AG734" s="107"/>
      <c r="AH734" s="107"/>
    </row>
    <row r="735" spans="1:34" x14ac:dyDescent="0.3">
      <c r="A735" s="173" t="s">
        <v>1595</v>
      </c>
      <c r="B735" s="173" t="s">
        <v>1916</v>
      </c>
      <c r="C735" s="173">
        <v>147494</v>
      </c>
      <c r="D735" s="176">
        <v>44958</v>
      </c>
      <c r="E735" s="177">
        <v>12.6652</v>
      </c>
      <c r="F735" s="177">
        <v>0.1716</v>
      </c>
      <c r="G735" s="177">
        <v>0.38440000000000002</v>
      </c>
      <c r="H735" s="177">
        <v>-0.23080000000000001</v>
      </c>
      <c r="I735" s="177">
        <v>-0.74609999999999999</v>
      </c>
      <c r="J735" s="177">
        <v>-0.53869999999999996</v>
      </c>
      <c r="K735" s="177">
        <v>-0.87270000000000003</v>
      </c>
      <c r="L735" s="177">
        <v>1.6403000000000001</v>
      </c>
      <c r="M735" s="177">
        <v>3.633</v>
      </c>
      <c r="N735" s="177">
        <v>2.2210999999999999</v>
      </c>
      <c r="O735" s="177">
        <v>6.7760999999999996</v>
      </c>
      <c r="P735" s="177"/>
      <c r="Q735" s="177">
        <v>6.9303999999999997</v>
      </c>
      <c r="R735" s="177">
        <v>4.5355999999999996</v>
      </c>
      <c r="T735" s="106"/>
      <c r="U735" s="107"/>
      <c r="V735" s="107"/>
      <c r="W735" s="107"/>
      <c r="X735" s="107"/>
      <c r="Y735" s="107"/>
      <c r="Z735" s="107"/>
      <c r="AA735" s="107"/>
      <c r="AB735" s="107"/>
      <c r="AC735" s="107"/>
      <c r="AD735" s="107"/>
      <c r="AE735" s="107"/>
      <c r="AF735" s="107"/>
      <c r="AG735" s="107"/>
      <c r="AH735" s="107"/>
    </row>
    <row r="736" spans="1:34" x14ac:dyDescent="0.3">
      <c r="A736" s="173" t="s">
        <v>1595</v>
      </c>
      <c r="B736" s="173" t="s">
        <v>1508</v>
      </c>
      <c r="C736" s="173">
        <v>136567</v>
      </c>
      <c r="D736" s="176">
        <v>44958</v>
      </c>
      <c r="E736" s="177">
        <v>18.294</v>
      </c>
      <c r="F736" s="177">
        <v>0</v>
      </c>
      <c r="G736" s="177">
        <v>-5.4600000000000003E-2</v>
      </c>
      <c r="H736" s="177">
        <v>-0.57069999999999999</v>
      </c>
      <c r="I736" s="177">
        <v>-0.67859999999999998</v>
      </c>
      <c r="J736" s="177">
        <v>-5.4999999999999997E-3</v>
      </c>
      <c r="K736" s="177">
        <v>0.42820000000000003</v>
      </c>
      <c r="L736" s="177">
        <v>2.8620000000000001</v>
      </c>
      <c r="M736" s="177">
        <v>4.5251999999999999</v>
      </c>
      <c r="N736" s="177">
        <v>3.4670000000000001</v>
      </c>
      <c r="O736" s="177">
        <v>9.4079999999999995</v>
      </c>
      <c r="P736" s="177">
        <v>7.6173000000000002</v>
      </c>
      <c r="Q736" s="177">
        <v>9.2149000000000001</v>
      </c>
      <c r="R736" s="177">
        <v>8.7203999999999997</v>
      </c>
      <c r="T736" s="106"/>
      <c r="U736" s="107"/>
      <c r="V736" s="107"/>
      <c r="W736" s="107"/>
      <c r="X736" s="107"/>
      <c r="Y736" s="107"/>
      <c r="Z736" s="107"/>
      <c r="AA736" s="107"/>
      <c r="AB736" s="107"/>
      <c r="AC736" s="107"/>
      <c r="AD736" s="107"/>
      <c r="AE736" s="107"/>
      <c r="AF736" s="107"/>
      <c r="AG736" s="107"/>
      <c r="AH736" s="107"/>
    </row>
    <row r="737" spans="1:34" x14ac:dyDescent="0.3">
      <c r="A737" s="173" t="s">
        <v>1595</v>
      </c>
      <c r="B737" s="173" t="s">
        <v>1529</v>
      </c>
      <c r="C737" s="173">
        <v>136563</v>
      </c>
      <c r="D737" s="176">
        <v>44958</v>
      </c>
      <c r="E737" s="177">
        <v>16.666</v>
      </c>
      <c r="F737" s="177">
        <v>0</v>
      </c>
      <c r="G737" s="177">
        <v>-6.6000000000000003E-2</v>
      </c>
      <c r="H737" s="177">
        <v>-0.59050000000000002</v>
      </c>
      <c r="I737" s="177">
        <v>-0.71489999999999998</v>
      </c>
      <c r="J737" s="177">
        <v>-9.5899999999999999E-2</v>
      </c>
      <c r="K737" s="177">
        <v>0.19239999999999999</v>
      </c>
      <c r="L737" s="177">
        <v>2.415</v>
      </c>
      <c r="M737" s="177">
        <v>3.8704000000000001</v>
      </c>
      <c r="N737" s="177">
        <v>2.5789</v>
      </c>
      <c r="O737" s="177">
        <v>8.0202000000000009</v>
      </c>
      <c r="P737" s="177">
        <v>6.1398000000000001</v>
      </c>
      <c r="Q737" s="177">
        <v>7.7393999999999998</v>
      </c>
      <c r="R737" s="177">
        <v>7.48</v>
      </c>
      <c r="T737" s="106"/>
      <c r="U737" s="107"/>
      <c r="V737" s="107"/>
      <c r="W737" s="107"/>
      <c r="X737" s="107"/>
      <c r="Y737" s="107"/>
      <c r="Z737" s="107"/>
      <c r="AA737" s="107"/>
      <c r="AB737" s="107"/>
      <c r="AC737" s="107"/>
      <c r="AD737" s="107"/>
      <c r="AE737" s="107"/>
      <c r="AF737" s="107"/>
      <c r="AG737" s="107"/>
      <c r="AH737" s="107"/>
    </row>
    <row r="738" spans="1:34" x14ac:dyDescent="0.3">
      <c r="A738" s="173" t="s">
        <v>1595</v>
      </c>
      <c r="B738" s="173" t="s">
        <v>1509</v>
      </c>
      <c r="C738" s="173">
        <v>140347</v>
      </c>
      <c r="D738" s="176">
        <v>44958</v>
      </c>
      <c r="E738" s="177">
        <v>20.225899999999999</v>
      </c>
      <c r="F738" s="177">
        <v>1.5299999999999999E-2</v>
      </c>
      <c r="G738" s="177">
        <v>0.41210000000000002</v>
      </c>
      <c r="H738" s="177">
        <v>-0.20480000000000001</v>
      </c>
      <c r="I738" s="177">
        <v>-0.62980000000000003</v>
      </c>
      <c r="J738" s="177">
        <v>-0.30409999999999998</v>
      </c>
      <c r="K738" s="177">
        <v>0.222</v>
      </c>
      <c r="L738" s="177">
        <v>3.1665000000000001</v>
      </c>
      <c r="M738" s="177">
        <v>4.1718000000000002</v>
      </c>
      <c r="N738" s="177">
        <v>3.7391000000000001</v>
      </c>
      <c r="O738" s="177">
        <v>9.9512999999999998</v>
      </c>
      <c r="P738" s="177">
        <v>8.5261999999999993</v>
      </c>
      <c r="Q738" s="177">
        <v>8.8462999999999994</v>
      </c>
      <c r="R738" s="177">
        <v>8.1143000000000001</v>
      </c>
      <c r="T738" s="106"/>
      <c r="U738" s="107"/>
      <c r="V738" s="107"/>
      <c r="W738" s="107"/>
      <c r="X738" s="107"/>
      <c r="Y738" s="107"/>
      <c r="Z738" s="107"/>
      <c r="AA738" s="107"/>
      <c r="AB738" s="107"/>
      <c r="AC738" s="107"/>
      <c r="AD738" s="107"/>
      <c r="AE738" s="107"/>
      <c r="AF738" s="107"/>
      <c r="AG738" s="107"/>
      <c r="AH738" s="107"/>
    </row>
    <row r="739" spans="1:34" x14ac:dyDescent="0.3">
      <c r="A739" s="173" t="s">
        <v>1595</v>
      </c>
      <c r="B739" s="173" t="s">
        <v>1530</v>
      </c>
      <c r="C739" s="173">
        <v>140351</v>
      </c>
      <c r="D739" s="176">
        <v>44958</v>
      </c>
      <c r="E739" s="177">
        <v>18.802900000000001</v>
      </c>
      <c r="F739" s="177">
        <v>1.2200000000000001E-2</v>
      </c>
      <c r="G739" s="177">
        <v>0.39400000000000002</v>
      </c>
      <c r="H739" s="177">
        <v>-0.2303</v>
      </c>
      <c r="I739" s="177">
        <v>-0.68140000000000001</v>
      </c>
      <c r="J739" s="177">
        <v>-0.42630000000000001</v>
      </c>
      <c r="K739" s="177">
        <v>-0.1206</v>
      </c>
      <c r="L739" s="177">
        <v>2.4620000000000002</v>
      </c>
      <c r="M739" s="177">
        <v>3.0985</v>
      </c>
      <c r="N739" s="177">
        <v>2.3443000000000001</v>
      </c>
      <c r="O739" s="177">
        <v>8.6332000000000004</v>
      </c>
      <c r="P739" s="177">
        <v>7.2834000000000003</v>
      </c>
      <c r="Q739" s="177">
        <v>7.8948999999999998</v>
      </c>
      <c r="R739" s="177">
        <v>6.7012</v>
      </c>
      <c r="T739" s="106"/>
      <c r="U739" s="107"/>
      <c r="V739" s="107"/>
      <c r="W739" s="107"/>
      <c r="X739" s="107"/>
      <c r="Y739" s="107"/>
      <c r="Z739" s="107"/>
      <c r="AA739" s="107"/>
      <c r="AB739" s="107"/>
      <c r="AC739" s="107"/>
      <c r="AD739" s="107"/>
      <c r="AE739" s="107"/>
      <c r="AF739" s="107"/>
      <c r="AG739" s="107"/>
      <c r="AH739" s="107"/>
    </row>
    <row r="740" spans="1:34" x14ac:dyDescent="0.3">
      <c r="A740" s="173" t="s">
        <v>1595</v>
      </c>
      <c r="B740" s="173" t="s">
        <v>1531</v>
      </c>
      <c r="C740" s="173">
        <v>144461</v>
      </c>
      <c r="D740" s="176">
        <v>44958</v>
      </c>
      <c r="E740" s="177">
        <v>13.1035</v>
      </c>
      <c r="F740" s="177">
        <v>-0.1067</v>
      </c>
      <c r="G740" s="177">
        <v>7.4099999999999999E-2</v>
      </c>
      <c r="H740" s="177">
        <v>-0.52459999999999996</v>
      </c>
      <c r="I740" s="177">
        <v>-1.1980999999999999</v>
      </c>
      <c r="J740" s="177">
        <v>-1.0249999999999999</v>
      </c>
      <c r="K740" s="177">
        <v>-0.89319999999999999</v>
      </c>
      <c r="L740" s="177">
        <v>2.3439000000000001</v>
      </c>
      <c r="M740" s="177">
        <v>3.2422</v>
      </c>
      <c r="N740" s="177">
        <v>1.3842000000000001</v>
      </c>
      <c r="O740" s="177">
        <v>7.9541000000000004</v>
      </c>
      <c r="P740" s="177"/>
      <c r="Q740" s="177">
        <v>6.2831999999999999</v>
      </c>
      <c r="R740" s="177">
        <v>7.2043999999999997</v>
      </c>
      <c r="T740" s="106"/>
      <c r="U740" s="107"/>
      <c r="V740" s="107"/>
      <c r="W740" s="107"/>
      <c r="X740" s="107"/>
      <c r="Y740" s="107"/>
      <c r="Z740" s="107"/>
      <c r="AA740" s="107"/>
      <c r="AB740" s="107"/>
      <c r="AC740" s="107"/>
      <c r="AD740" s="107"/>
      <c r="AE740" s="107"/>
      <c r="AF740" s="107"/>
      <c r="AG740" s="107"/>
      <c r="AH740" s="107"/>
    </row>
    <row r="741" spans="1:34" x14ac:dyDescent="0.3">
      <c r="A741" s="173" t="s">
        <v>1595</v>
      </c>
      <c r="B741" s="173" t="s">
        <v>1510</v>
      </c>
      <c r="C741" s="173">
        <v>144466</v>
      </c>
      <c r="D741" s="176">
        <v>44958</v>
      </c>
      <c r="E741" s="177">
        <v>14.0084</v>
      </c>
      <c r="F741" s="177">
        <v>-0.1027</v>
      </c>
      <c r="G741" s="177">
        <v>9.2200000000000004E-2</v>
      </c>
      <c r="H741" s="177">
        <v>-0.49930000000000002</v>
      </c>
      <c r="I741" s="177">
        <v>-1.1495</v>
      </c>
      <c r="J741" s="177">
        <v>-0.90900000000000003</v>
      </c>
      <c r="K741" s="177">
        <v>-0.57350000000000001</v>
      </c>
      <c r="L741" s="177">
        <v>2.9923000000000002</v>
      </c>
      <c r="M741" s="177">
        <v>4.2199</v>
      </c>
      <c r="N741" s="177">
        <v>2.6505000000000001</v>
      </c>
      <c r="O741" s="177">
        <v>9.4289000000000005</v>
      </c>
      <c r="P741" s="177"/>
      <c r="Q741" s="177">
        <v>7.8954000000000004</v>
      </c>
      <c r="R741" s="177">
        <v>8.5762999999999998</v>
      </c>
      <c r="T741" s="106"/>
      <c r="U741" s="107"/>
      <c r="V741" s="107"/>
      <c r="W741" s="107"/>
      <c r="X741" s="107"/>
      <c r="Y741" s="107"/>
      <c r="Z741" s="107"/>
      <c r="AA741" s="107"/>
      <c r="AB741" s="107"/>
      <c r="AC741" s="107"/>
      <c r="AD741" s="107"/>
      <c r="AE741" s="107"/>
      <c r="AF741" s="107"/>
      <c r="AG741" s="107"/>
      <c r="AH741" s="107"/>
    </row>
    <row r="742" spans="1:34" x14ac:dyDescent="0.3">
      <c r="A742" s="173" t="s">
        <v>1595</v>
      </c>
      <c r="B742" s="173" t="s">
        <v>1532</v>
      </c>
      <c r="C742" s="173">
        <v>101585</v>
      </c>
      <c r="D742" s="176">
        <v>44958</v>
      </c>
      <c r="E742" s="177">
        <v>50.281999999999996</v>
      </c>
      <c r="F742" s="177">
        <v>-0.13700000000000001</v>
      </c>
      <c r="G742" s="177">
        <v>0.14940000000000001</v>
      </c>
      <c r="H742" s="177">
        <v>-0.54590000000000005</v>
      </c>
      <c r="I742" s="177">
        <v>-0.97289999999999999</v>
      </c>
      <c r="J742" s="177">
        <v>-0.69320000000000004</v>
      </c>
      <c r="K742" s="177">
        <v>-3.78E-2</v>
      </c>
      <c r="L742" s="177">
        <v>3.1743000000000001</v>
      </c>
      <c r="M742" s="177">
        <v>4.22</v>
      </c>
      <c r="N742" s="177">
        <v>3.5163000000000002</v>
      </c>
      <c r="O742" s="177">
        <v>10.223699999999999</v>
      </c>
      <c r="P742" s="177">
        <v>7.2443999999999997</v>
      </c>
      <c r="Q742" s="177">
        <v>9.1814</v>
      </c>
      <c r="R742" s="177">
        <v>9.8908000000000005</v>
      </c>
      <c r="T742" s="106"/>
      <c r="U742" s="107"/>
      <c r="V742" s="107"/>
      <c r="W742" s="107"/>
      <c r="X742" s="107"/>
      <c r="Y742" s="107"/>
      <c r="Z742" s="107"/>
      <c r="AA742" s="107"/>
      <c r="AB742" s="107"/>
      <c r="AC742" s="107"/>
      <c r="AD742" s="107"/>
      <c r="AE742" s="107"/>
      <c r="AF742" s="107"/>
      <c r="AG742" s="107"/>
      <c r="AH742" s="107"/>
    </row>
    <row r="743" spans="1:34" x14ac:dyDescent="0.3">
      <c r="A743" s="173" t="s">
        <v>1595</v>
      </c>
      <c r="B743" s="173" t="s">
        <v>1511</v>
      </c>
      <c r="C743" s="173">
        <v>119128</v>
      </c>
      <c r="D743" s="176">
        <v>44958</v>
      </c>
      <c r="E743" s="177">
        <v>55.006</v>
      </c>
      <c r="F743" s="177">
        <v>-0.13250000000000001</v>
      </c>
      <c r="G743" s="177">
        <v>0.16389999999999999</v>
      </c>
      <c r="H743" s="177">
        <v>-0.5262</v>
      </c>
      <c r="I743" s="177">
        <v>-0.93289999999999995</v>
      </c>
      <c r="J743" s="177">
        <v>-0.60350000000000004</v>
      </c>
      <c r="K743" s="177">
        <v>0.20219999999999999</v>
      </c>
      <c r="L743" s="177">
        <v>3.6558000000000002</v>
      </c>
      <c r="M743" s="177">
        <v>4.9492000000000003</v>
      </c>
      <c r="N743" s="177">
        <v>4.4509999999999996</v>
      </c>
      <c r="O743" s="177">
        <v>11.135300000000001</v>
      </c>
      <c r="P743" s="177">
        <v>8.2820999999999998</v>
      </c>
      <c r="Q743" s="177">
        <v>9.9863</v>
      </c>
      <c r="R743" s="177">
        <v>10.838900000000001</v>
      </c>
      <c r="T743" s="106"/>
      <c r="U743" s="107"/>
      <c r="V743" s="107"/>
      <c r="W743" s="107"/>
      <c r="X743" s="107"/>
      <c r="Y743" s="107"/>
      <c r="Z743" s="107"/>
      <c r="AA743" s="107"/>
      <c r="AB743" s="107"/>
      <c r="AC743" s="107"/>
      <c r="AD743" s="107"/>
      <c r="AE743" s="107"/>
      <c r="AF743" s="107"/>
      <c r="AG743" s="107"/>
      <c r="AH743" s="107"/>
    </row>
    <row r="744" spans="1:34" x14ac:dyDescent="0.3">
      <c r="A744" s="173" t="s">
        <v>1595</v>
      </c>
      <c r="B744" s="173" t="s">
        <v>2027</v>
      </c>
      <c r="C744" s="173">
        <v>151060</v>
      </c>
      <c r="D744" s="176">
        <v>44958</v>
      </c>
      <c r="E744" s="177">
        <v>25.414999999999999</v>
      </c>
      <c r="F744" s="177">
        <v>0.24970000000000001</v>
      </c>
      <c r="G744" s="177">
        <v>0.63990000000000002</v>
      </c>
      <c r="H744" s="177">
        <v>0.2525</v>
      </c>
      <c r="I744" s="177">
        <v>0.16950000000000001</v>
      </c>
      <c r="J744" s="177">
        <v>-2.4E-2</v>
      </c>
      <c r="K744" s="177">
        <v>-0.2394</v>
      </c>
      <c r="L744" s="177">
        <v>1.827</v>
      </c>
      <c r="M744" s="177">
        <v>2.1175000000000002</v>
      </c>
      <c r="N744" s="177">
        <v>2.3725000000000001</v>
      </c>
      <c r="O744" s="177">
        <v>9.9055999999999997</v>
      </c>
      <c r="P744" s="177">
        <v>7.0890000000000004</v>
      </c>
      <c r="Q744" s="177">
        <v>8.5771999999999995</v>
      </c>
      <c r="R744" s="177">
        <v>9.2409999999999997</v>
      </c>
      <c r="T744" s="106"/>
      <c r="U744" s="107"/>
      <c r="V744" s="107"/>
      <c r="W744" s="107"/>
      <c r="X744" s="107"/>
      <c r="Y744" s="107"/>
      <c r="Z744" s="107"/>
      <c r="AA744" s="107"/>
      <c r="AB744" s="107"/>
      <c r="AC744" s="107"/>
      <c r="AD744" s="107"/>
      <c r="AE744" s="107"/>
      <c r="AF744" s="107"/>
      <c r="AG744" s="107"/>
      <c r="AH744" s="107"/>
    </row>
    <row r="745" spans="1:34" x14ac:dyDescent="0.3">
      <c r="A745" s="173" t="s">
        <v>1595</v>
      </c>
      <c r="B745" s="173" t="s">
        <v>2028</v>
      </c>
      <c r="C745" s="173">
        <v>151058</v>
      </c>
      <c r="D745" s="176">
        <v>44958</v>
      </c>
      <c r="E745" s="177">
        <v>23.4177</v>
      </c>
      <c r="F745" s="177">
        <v>0.247</v>
      </c>
      <c r="G745" s="177">
        <v>0.62690000000000001</v>
      </c>
      <c r="H745" s="177">
        <v>0.23499999999999999</v>
      </c>
      <c r="I745" s="177">
        <v>0.13469999999999999</v>
      </c>
      <c r="J745" s="177">
        <v>-0.10539999999999999</v>
      </c>
      <c r="K745" s="177">
        <v>-0.46029999999999999</v>
      </c>
      <c r="L745" s="177">
        <v>1.3709</v>
      </c>
      <c r="M745" s="177">
        <v>1.4279999999999999</v>
      </c>
      <c r="N745" s="177">
        <v>1.472</v>
      </c>
      <c r="O745" s="177">
        <v>8.9362999999999992</v>
      </c>
      <c r="P745" s="177">
        <v>6.1634000000000002</v>
      </c>
      <c r="Q745" s="177">
        <v>7.8219000000000003</v>
      </c>
      <c r="R745" s="177">
        <v>8.2833000000000006</v>
      </c>
      <c r="T745" s="106"/>
      <c r="U745" s="107"/>
      <c r="V745" s="107"/>
      <c r="W745" s="107"/>
      <c r="X745" s="107"/>
      <c r="Y745" s="107"/>
      <c r="Z745" s="107"/>
      <c r="AA745" s="107"/>
      <c r="AB745" s="107"/>
      <c r="AC745" s="107"/>
      <c r="AD745" s="107"/>
      <c r="AE745" s="107"/>
      <c r="AF745" s="107"/>
      <c r="AG745" s="107"/>
      <c r="AH745" s="107"/>
    </row>
    <row r="746" spans="1:34" x14ac:dyDescent="0.3">
      <c r="A746" s="173" t="s">
        <v>1595</v>
      </c>
      <c r="B746" s="173" t="s">
        <v>1685</v>
      </c>
      <c r="C746" s="173"/>
      <c r="D746" s="176"/>
      <c r="E746" s="177"/>
      <c r="F746" s="177"/>
      <c r="G746" s="177"/>
      <c r="H746" s="177"/>
      <c r="I746" s="177"/>
      <c r="J746" s="177"/>
      <c r="K746" s="177"/>
      <c r="L746" s="177"/>
      <c r="M746" s="177"/>
      <c r="N746" s="177"/>
      <c r="O746" s="177"/>
      <c r="P746" s="177"/>
      <c r="Q746" s="177"/>
      <c r="R746" s="177"/>
      <c r="T746" s="106"/>
      <c r="U746" s="107"/>
      <c r="V746" s="107"/>
      <c r="W746" s="107"/>
      <c r="X746" s="107"/>
      <c r="Y746" s="107"/>
      <c r="Z746" s="107"/>
      <c r="AA746" s="107"/>
      <c r="AB746" s="107"/>
      <c r="AC746" s="107"/>
      <c r="AD746" s="107"/>
      <c r="AE746" s="107"/>
      <c r="AF746" s="107"/>
      <c r="AG746" s="107"/>
      <c r="AH746" s="107"/>
    </row>
    <row r="747" spans="1:34" x14ac:dyDescent="0.3">
      <c r="A747" s="173" t="s">
        <v>1595</v>
      </c>
      <c r="B747" s="173" t="s">
        <v>1686</v>
      </c>
      <c r="C747" s="173"/>
      <c r="D747" s="176"/>
      <c r="E747" s="177"/>
      <c r="F747" s="177"/>
      <c r="G747" s="177"/>
      <c r="H747" s="177"/>
      <c r="I747" s="177"/>
      <c r="J747" s="177"/>
      <c r="K747" s="177"/>
      <c r="L747" s="177"/>
      <c r="M747" s="177"/>
      <c r="N747" s="177"/>
      <c r="O747" s="177"/>
      <c r="P747" s="177"/>
      <c r="Q747" s="177"/>
      <c r="R747" s="177"/>
      <c r="T747" s="106"/>
      <c r="U747" s="107"/>
      <c r="V747" s="107"/>
      <c r="W747" s="107"/>
      <c r="X747" s="107"/>
      <c r="Y747" s="107"/>
      <c r="Z747" s="107"/>
      <c r="AA747" s="107"/>
      <c r="AB747" s="107"/>
      <c r="AC747" s="107"/>
      <c r="AD747" s="107"/>
      <c r="AE747" s="107"/>
      <c r="AF747" s="107"/>
      <c r="AG747" s="107"/>
      <c r="AH747" s="107"/>
    </row>
    <row r="748" spans="1:34" x14ac:dyDescent="0.3">
      <c r="A748" s="173" t="s">
        <v>1595</v>
      </c>
      <c r="B748" s="173" t="s">
        <v>1533</v>
      </c>
      <c r="C748" s="173">
        <v>133051</v>
      </c>
      <c r="D748" s="176">
        <v>44958</v>
      </c>
      <c r="E748" s="177">
        <v>18.12</v>
      </c>
      <c r="F748" s="177">
        <v>5.5199999999999999E-2</v>
      </c>
      <c r="G748" s="177">
        <v>-5.5199999999999999E-2</v>
      </c>
      <c r="H748" s="177">
        <v>-0.2203</v>
      </c>
      <c r="I748" s="177">
        <v>-0.2203</v>
      </c>
      <c r="J748" s="177">
        <v>0.2767</v>
      </c>
      <c r="K748" s="177">
        <v>1.4558</v>
      </c>
      <c r="L748" s="177">
        <v>3.6021000000000001</v>
      </c>
      <c r="M748" s="177">
        <v>4.5586000000000002</v>
      </c>
      <c r="N748" s="177">
        <v>5.9029999999999996</v>
      </c>
      <c r="O748" s="177">
        <v>6.8699000000000003</v>
      </c>
      <c r="P748" s="177">
        <v>6.9949000000000003</v>
      </c>
      <c r="Q748" s="177">
        <v>7.5523999999999996</v>
      </c>
      <c r="R748" s="177">
        <v>7.7747000000000002</v>
      </c>
      <c r="T748" s="106"/>
      <c r="U748" s="107"/>
      <c r="V748" s="107"/>
      <c r="W748" s="107"/>
      <c r="X748" s="107"/>
      <c r="Y748" s="107"/>
      <c r="Z748" s="107"/>
      <c r="AA748" s="107"/>
      <c r="AB748" s="107"/>
      <c r="AC748" s="107"/>
      <c r="AD748" s="107"/>
      <c r="AE748" s="107"/>
      <c r="AF748" s="107"/>
      <c r="AG748" s="107"/>
      <c r="AH748" s="107"/>
    </row>
    <row r="749" spans="1:34" x14ac:dyDescent="0.3">
      <c r="A749" s="173" t="s">
        <v>1595</v>
      </c>
      <c r="B749" s="173" t="s">
        <v>1512</v>
      </c>
      <c r="C749" s="173">
        <v>133054</v>
      </c>
      <c r="D749" s="176">
        <v>44958</v>
      </c>
      <c r="E749" s="177">
        <v>19.22</v>
      </c>
      <c r="F749" s="177">
        <v>5.21E-2</v>
      </c>
      <c r="G749" s="177">
        <v>-5.1999999999999998E-2</v>
      </c>
      <c r="H749" s="177">
        <v>-0.25950000000000001</v>
      </c>
      <c r="I749" s="177">
        <v>-0.25950000000000001</v>
      </c>
      <c r="J749" s="177">
        <v>0.31319999999999998</v>
      </c>
      <c r="K749" s="177">
        <v>1.532</v>
      </c>
      <c r="L749" s="177">
        <v>3.8357999999999999</v>
      </c>
      <c r="M749" s="177">
        <v>4.9127000000000001</v>
      </c>
      <c r="N749" s="177">
        <v>6.423</v>
      </c>
      <c r="O749" s="177">
        <v>7.5121000000000002</v>
      </c>
      <c r="P749" s="177">
        <v>7.6696999999999997</v>
      </c>
      <c r="Q749" s="177">
        <v>8.3315999999999999</v>
      </c>
      <c r="R749" s="177">
        <v>8.3889999999999993</v>
      </c>
      <c r="T749" s="106"/>
      <c r="U749" s="107"/>
      <c r="V749" s="107"/>
      <c r="W749" s="107"/>
      <c r="X749" s="107"/>
      <c r="Y749" s="107"/>
      <c r="Z749" s="107"/>
      <c r="AA749" s="107"/>
      <c r="AB749" s="107"/>
      <c r="AC749" s="107"/>
      <c r="AD749" s="107"/>
      <c r="AE749" s="107"/>
      <c r="AF749" s="107"/>
      <c r="AG749" s="107"/>
      <c r="AH749" s="107"/>
    </row>
    <row r="750" spans="1:34" x14ac:dyDescent="0.3">
      <c r="A750" s="173" t="s">
        <v>1595</v>
      </c>
      <c r="B750" s="173" t="s">
        <v>1534</v>
      </c>
      <c r="C750" s="173">
        <v>114982</v>
      </c>
      <c r="D750" s="176">
        <v>44958</v>
      </c>
      <c r="E750" s="177">
        <v>21.324100000000001</v>
      </c>
      <c r="F750" s="177">
        <v>1.9199999999999998E-2</v>
      </c>
      <c r="G750" s="177">
        <v>0.46029999999999999</v>
      </c>
      <c r="H750" s="177">
        <v>-0.19239999999999999</v>
      </c>
      <c r="I750" s="177">
        <v>-0.66710000000000003</v>
      </c>
      <c r="J750" s="177">
        <v>-0.72440000000000004</v>
      </c>
      <c r="K750" s="177">
        <v>-0.98899999999999999</v>
      </c>
      <c r="L750" s="177">
        <v>0.76929999999999998</v>
      </c>
      <c r="M750" s="177">
        <v>2.4329999999999998</v>
      </c>
      <c r="N750" s="177">
        <v>0.85319999999999996</v>
      </c>
      <c r="O750" s="177">
        <v>6.6467000000000001</v>
      </c>
      <c r="P750" s="177">
        <v>6.2336</v>
      </c>
      <c r="Q750" s="177">
        <v>6.5617000000000001</v>
      </c>
      <c r="R750" s="177">
        <v>5.5674999999999999</v>
      </c>
      <c r="T750" s="106"/>
      <c r="U750" s="107"/>
      <c r="V750" s="107"/>
      <c r="W750" s="107"/>
      <c r="X750" s="107"/>
      <c r="Y750" s="107"/>
      <c r="Z750" s="107"/>
      <c r="AA750" s="107"/>
      <c r="AB750" s="107"/>
      <c r="AC750" s="107"/>
      <c r="AD750" s="107"/>
      <c r="AE750" s="107"/>
      <c r="AF750" s="107"/>
      <c r="AG750" s="107"/>
      <c r="AH750" s="107"/>
    </row>
    <row r="751" spans="1:34" x14ac:dyDescent="0.3">
      <c r="A751" s="173" t="s">
        <v>1595</v>
      </c>
      <c r="B751" s="173" t="s">
        <v>1513</v>
      </c>
      <c r="C751" s="173">
        <v>118452</v>
      </c>
      <c r="D751" s="176">
        <v>44958</v>
      </c>
      <c r="E751" s="177">
        <v>23.4773</v>
      </c>
      <c r="F751" s="177">
        <v>2.2200000000000001E-2</v>
      </c>
      <c r="G751" s="177">
        <v>0.4738</v>
      </c>
      <c r="H751" s="177">
        <v>-0.1739</v>
      </c>
      <c r="I751" s="177">
        <v>-0.62980000000000003</v>
      </c>
      <c r="J751" s="177">
        <v>-0.63649999999999995</v>
      </c>
      <c r="K751" s="177">
        <v>-0.74529999999999996</v>
      </c>
      <c r="L751" s="177">
        <v>1.2655000000000001</v>
      </c>
      <c r="M751" s="177">
        <v>3.1996000000000002</v>
      </c>
      <c r="N751" s="177">
        <v>1.8192999999999999</v>
      </c>
      <c r="O751" s="177">
        <v>7.6798999999999999</v>
      </c>
      <c r="P751" s="177">
        <v>7.5625999999999998</v>
      </c>
      <c r="Q751" s="177">
        <v>7.2664999999999997</v>
      </c>
      <c r="R751" s="177">
        <v>6.5875000000000004</v>
      </c>
      <c r="T751" s="106"/>
      <c r="U751" s="107"/>
      <c r="V751" s="107"/>
      <c r="W751" s="107"/>
      <c r="X751" s="107"/>
      <c r="Y751" s="107"/>
      <c r="Z751" s="107"/>
      <c r="AA751" s="107"/>
      <c r="AB751" s="107"/>
      <c r="AC751" s="107"/>
      <c r="AD751" s="107"/>
      <c r="AE751" s="107"/>
      <c r="AF751" s="107"/>
      <c r="AG751" s="107"/>
      <c r="AH751" s="107"/>
    </row>
    <row r="752" spans="1:34" x14ac:dyDescent="0.3">
      <c r="A752" s="173" t="s">
        <v>1595</v>
      </c>
      <c r="B752" s="173" t="s">
        <v>1514</v>
      </c>
      <c r="C752" s="173">
        <v>118477</v>
      </c>
      <c r="D752" s="176">
        <v>44958</v>
      </c>
      <c r="E752" s="177">
        <v>27.582000000000001</v>
      </c>
      <c r="F752" s="177">
        <v>0.218</v>
      </c>
      <c r="G752" s="177">
        <v>0.1671</v>
      </c>
      <c r="H752" s="177">
        <v>-3.6200000000000003E-2</v>
      </c>
      <c r="I752" s="177">
        <v>-0.39360000000000001</v>
      </c>
      <c r="J752" s="177">
        <v>-1.09E-2</v>
      </c>
      <c r="K752" s="177">
        <v>0.45889999999999997</v>
      </c>
      <c r="L752" s="177">
        <v>2.2313000000000001</v>
      </c>
      <c r="M752" s="177">
        <v>3.8479000000000001</v>
      </c>
      <c r="N752" s="177">
        <v>2.9948000000000001</v>
      </c>
      <c r="O752" s="177">
        <v>7.9774000000000003</v>
      </c>
      <c r="P752" s="177">
        <v>7.0720000000000001</v>
      </c>
      <c r="Q752" s="177">
        <v>7.3851000000000004</v>
      </c>
      <c r="R752" s="177">
        <v>6.7591999999999999</v>
      </c>
      <c r="T752" s="106"/>
      <c r="U752" s="107"/>
      <c r="V752" s="107"/>
      <c r="W752" s="107"/>
      <c r="X752" s="107"/>
      <c r="Y752" s="107"/>
      <c r="Z752" s="107"/>
      <c r="AA752" s="107"/>
      <c r="AB752" s="107"/>
      <c r="AC752" s="107"/>
      <c r="AD752" s="107"/>
      <c r="AE752" s="107"/>
      <c r="AF752" s="107"/>
      <c r="AG752" s="107"/>
      <c r="AH752" s="107"/>
    </row>
    <row r="753" spans="1:34" x14ac:dyDescent="0.3">
      <c r="A753" s="173" t="s">
        <v>1595</v>
      </c>
      <c r="B753" s="173" t="s">
        <v>1535</v>
      </c>
      <c r="C753" s="173">
        <v>108995</v>
      </c>
      <c r="D753" s="176">
        <v>44958</v>
      </c>
      <c r="E753" s="177">
        <v>25.442</v>
      </c>
      <c r="F753" s="177">
        <v>0.21659999999999999</v>
      </c>
      <c r="G753" s="177">
        <v>0.1575</v>
      </c>
      <c r="H753" s="177">
        <v>-5.5E-2</v>
      </c>
      <c r="I753" s="177">
        <v>-0.43049999999999999</v>
      </c>
      <c r="J753" s="177">
        <v>-0.1021</v>
      </c>
      <c r="K753" s="177">
        <v>0.2009</v>
      </c>
      <c r="L753" s="177">
        <v>1.6867000000000001</v>
      </c>
      <c r="M753" s="177">
        <v>3.004</v>
      </c>
      <c r="N753" s="177">
        <v>1.9311</v>
      </c>
      <c r="O753" s="177">
        <v>6.8470000000000004</v>
      </c>
      <c r="P753" s="177">
        <v>5.9469000000000003</v>
      </c>
      <c r="Q753" s="177">
        <v>6.5781999999999998</v>
      </c>
      <c r="R753" s="177">
        <v>5.6351000000000004</v>
      </c>
      <c r="T753" s="106"/>
      <c r="U753" s="107"/>
      <c r="V753" s="107"/>
      <c r="W753" s="107"/>
      <c r="X753" s="107"/>
      <c r="Y753" s="107"/>
      <c r="Z753" s="107"/>
      <c r="AA753" s="107"/>
      <c r="AB753" s="107"/>
      <c r="AC753" s="107"/>
      <c r="AD753" s="107"/>
      <c r="AE753" s="107"/>
      <c r="AF753" s="107"/>
      <c r="AG753" s="107"/>
      <c r="AH753" s="107"/>
    </row>
    <row r="754" spans="1:34" x14ac:dyDescent="0.3">
      <c r="A754" s="173" t="s">
        <v>1595</v>
      </c>
      <c r="B754" s="173" t="s">
        <v>1515</v>
      </c>
      <c r="C754" s="173">
        <v>146457</v>
      </c>
      <c r="D754" s="176">
        <v>44958</v>
      </c>
      <c r="E754" s="177">
        <v>13.209099999999999</v>
      </c>
      <c r="F754" s="177">
        <v>4.4699999999999997E-2</v>
      </c>
      <c r="G754" s="177">
        <v>0.2079</v>
      </c>
      <c r="H754" s="177">
        <v>-0.34399999999999997</v>
      </c>
      <c r="I754" s="177">
        <v>-0.67820000000000003</v>
      </c>
      <c r="J754" s="177">
        <v>-0.80279999999999996</v>
      </c>
      <c r="K754" s="177">
        <v>-0.58399999999999996</v>
      </c>
      <c r="L754" s="177">
        <v>1.0209999999999999</v>
      </c>
      <c r="M754" s="177">
        <v>1.3022</v>
      </c>
      <c r="N754" s="177">
        <v>-0.71179999999999999</v>
      </c>
      <c r="O754" s="177">
        <v>6.6826999999999996</v>
      </c>
      <c r="P754" s="177"/>
      <c r="Q754" s="177">
        <v>7.3784000000000001</v>
      </c>
      <c r="R754" s="177">
        <v>5.3273000000000001</v>
      </c>
      <c r="T754" s="106"/>
      <c r="U754" s="107"/>
      <c r="V754" s="107"/>
      <c r="W754" s="107"/>
      <c r="X754" s="107"/>
      <c r="Y754" s="107"/>
      <c r="Z754" s="107"/>
      <c r="AA754" s="107"/>
      <c r="AB754" s="107"/>
      <c r="AC754" s="107"/>
      <c r="AD754" s="107"/>
      <c r="AE754" s="107"/>
      <c r="AF754" s="107"/>
      <c r="AG754" s="107"/>
      <c r="AH754" s="107"/>
    </row>
    <row r="755" spans="1:34" x14ac:dyDescent="0.3">
      <c r="A755" s="173" t="s">
        <v>1595</v>
      </c>
      <c r="B755" s="173" t="s">
        <v>1536</v>
      </c>
      <c r="C755" s="173">
        <v>146456</v>
      </c>
      <c r="D755" s="176">
        <v>44958</v>
      </c>
      <c r="E755" s="177">
        <v>12.339</v>
      </c>
      <c r="F755" s="177">
        <v>3.9699999999999999E-2</v>
      </c>
      <c r="G755" s="177">
        <v>0.1867</v>
      </c>
      <c r="H755" s="177">
        <v>-0.37380000000000002</v>
      </c>
      <c r="I755" s="177">
        <v>-0.73850000000000005</v>
      </c>
      <c r="J755" s="177">
        <v>-0.94330000000000003</v>
      </c>
      <c r="K755" s="177">
        <v>-0.9798</v>
      </c>
      <c r="L755" s="177">
        <v>0.19</v>
      </c>
      <c r="M755" s="177">
        <v>3.49E-2</v>
      </c>
      <c r="N755" s="177">
        <v>-2.3519999999999999</v>
      </c>
      <c r="O755" s="177">
        <v>4.8834</v>
      </c>
      <c r="P755" s="177"/>
      <c r="Q755" s="177">
        <v>5.5231000000000003</v>
      </c>
      <c r="R755" s="177">
        <v>3.5670000000000002</v>
      </c>
      <c r="T755" s="106"/>
      <c r="U755" s="107"/>
      <c r="V755" s="107"/>
      <c r="W755" s="107"/>
      <c r="X755" s="107"/>
      <c r="Y755" s="107"/>
      <c r="Z755" s="107"/>
      <c r="AA755" s="107"/>
      <c r="AB755" s="107"/>
      <c r="AC755" s="107"/>
      <c r="AD755" s="107"/>
      <c r="AE755" s="107"/>
      <c r="AF755" s="107"/>
      <c r="AG755" s="107"/>
      <c r="AH755" s="107"/>
    </row>
    <row r="756" spans="1:34" x14ac:dyDescent="0.3">
      <c r="A756" s="173" t="s">
        <v>1595</v>
      </c>
      <c r="B756" s="173" t="s">
        <v>1537</v>
      </c>
      <c r="C756" s="173">
        <v>131372</v>
      </c>
      <c r="D756" s="176">
        <v>44958</v>
      </c>
      <c r="E756" s="177">
        <v>19.543900000000001</v>
      </c>
      <c r="F756" s="177">
        <v>-0.1206</v>
      </c>
      <c r="G756" s="177">
        <v>0.17380000000000001</v>
      </c>
      <c r="H756" s="177">
        <v>-0.2883</v>
      </c>
      <c r="I756" s="177">
        <v>-0.37869999999999998</v>
      </c>
      <c r="J756" s="177">
        <v>-7.8700000000000006E-2</v>
      </c>
      <c r="K756" s="177">
        <v>0.88419999999999999</v>
      </c>
      <c r="L756" s="177">
        <v>3.9796</v>
      </c>
      <c r="M756" s="177">
        <v>4.9032999999999998</v>
      </c>
      <c r="N756" s="177">
        <v>5.2047999999999996</v>
      </c>
      <c r="O756" s="177">
        <v>9.2727000000000004</v>
      </c>
      <c r="P756" s="177">
        <v>7.8089000000000004</v>
      </c>
      <c r="Q756" s="177">
        <v>8.3979999999999997</v>
      </c>
      <c r="R756" s="177">
        <v>8.6915999999999993</v>
      </c>
      <c r="T756" s="106"/>
      <c r="U756" s="107"/>
      <c r="V756" s="107"/>
      <c r="W756" s="107"/>
      <c r="X756" s="107"/>
      <c r="Y756" s="107"/>
      <c r="Z756" s="107"/>
      <c r="AA756" s="107"/>
      <c r="AB756" s="107"/>
      <c r="AC756" s="107"/>
      <c r="AD756" s="107"/>
      <c r="AE756" s="107"/>
      <c r="AF756" s="107"/>
      <c r="AG756" s="107"/>
      <c r="AH756" s="107"/>
    </row>
    <row r="757" spans="1:34" x14ac:dyDescent="0.3">
      <c r="A757" s="173" t="s">
        <v>1595</v>
      </c>
      <c r="B757" s="173" t="s">
        <v>1516</v>
      </c>
      <c r="C757" s="173">
        <v>131373</v>
      </c>
      <c r="D757" s="176">
        <v>44958</v>
      </c>
      <c r="E757" s="177">
        <v>20.898099999999999</v>
      </c>
      <c r="F757" s="177">
        <v>-0.1176</v>
      </c>
      <c r="G757" s="177">
        <v>0.18840000000000001</v>
      </c>
      <c r="H757" s="177">
        <v>-0.26819999999999999</v>
      </c>
      <c r="I757" s="177">
        <v>-0.33910000000000001</v>
      </c>
      <c r="J757" s="177">
        <v>1.4800000000000001E-2</v>
      </c>
      <c r="K757" s="177">
        <v>1.1476</v>
      </c>
      <c r="L757" s="177">
        <v>4.5239000000000003</v>
      </c>
      <c r="M757" s="177">
        <v>5.7279999999999998</v>
      </c>
      <c r="N757" s="177">
        <v>6.2846000000000002</v>
      </c>
      <c r="O757" s="177">
        <v>10.3508</v>
      </c>
      <c r="P757" s="177">
        <v>8.7674000000000003</v>
      </c>
      <c r="Q757" s="177">
        <v>9.2753999999999994</v>
      </c>
      <c r="R757" s="177">
        <v>9.7829999999999995</v>
      </c>
      <c r="T757" s="106"/>
      <c r="U757" s="107"/>
      <c r="V757" s="107"/>
      <c r="W757" s="107"/>
      <c r="X757" s="107"/>
      <c r="Y757" s="107"/>
      <c r="Z757" s="107"/>
      <c r="AA757" s="107"/>
      <c r="AB757" s="107"/>
      <c r="AC757" s="107"/>
      <c r="AD757" s="107"/>
      <c r="AE757" s="107"/>
      <c r="AF757" s="107"/>
      <c r="AG757" s="107"/>
      <c r="AH757" s="107"/>
    </row>
    <row r="758" spans="1:34" x14ac:dyDescent="0.3">
      <c r="A758" s="173" t="s">
        <v>1595</v>
      </c>
      <c r="B758" s="173" t="s">
        <v>2063</v>
      </c>
      <c r="C758" s="173">
        <v>140444</v>
      </c>
      <c r="D758" s="176">
        <v>44958</v>
      </c>
      <c r="E758" s="177">
        <v>17.556899999999999</v>
      </c>
      <c r="F758" s="177">
        <v>-0.34960000000000002</v>
      </c>
      <c r="G758" s="177">
        <v>7.8100000000000003E-2</v>
      </c>
      <c r="H758" s="177">
        <v>-0.6996</v>
      </c>
      <c r="I758" s="177">
        <v>-1.6067</v>
      </c>
      <c r="J758" s="177">
        <v>-1.524</v>
      </c>
      <c r="K758" s="177">
        <v>-1.6899</v>
      </c>
      <c r="L758" s="177">
        <v>2.3153000000000001</v>
      </c>
      <c r="M758" s="177">
        <v>2.1760000000000002</v>
      </c>
      <c r="N758" s="177">
        <v>1.5243</v>
      </c>
      <c r="O758" s="177">
        <v>11.752800000000001</v>
      </c>
      <c r="P758" s="177">
        <v>9.0122</v>
      </c>
      <c r="Q758" s="177">
        <v>9.8303999999999991</v>
      </c>
      <c r="R758" s="177">
        <v>9.4926999999999992</v>
      </c>
      <c r="T758" s="106"/>
      <c r="U758" s="107"/>
      <c r="V758" s="107"/>
      <c r="W758" s="107"/>
      <c r="X758" s="107"/>
      <c r="Y758" s="107"/>
      <c r="Z758" s="107"/>
      <c r="AA758" s="107"/>
      <c r="AB758" s="107"/>
      <c r="AC758" s="107"/>
      <c r="AD758" s="107"/>
      <c r="AE758" s="107"/>
      <c r="AF758" s="107"/>
      <c r="AG758" s="107"/>
      <c r="AH758" s="107"/>
    </row>
    <row r="759" spans="1:34" x14ac:dyDescent="0.3">
      <c r="A759" s="173" t="s">
        <v>1595</v>
      </c>
      <c r="B759" s="173" t="s">
        <v>2064</v>
      </c>
      <c r="C759" s="173">
        <v>140447</v>
      </c>
      <c r="D759" s="176">
        <v>44958</v>
      </c>
      <c r="E759" s="177">
        <v>15.672800000000001</v>
      </c>
      <c r="F759" s="177">
        <v>-0.35410000000000003</v>
      </c>
      <c r="G759" s="177">
        <v>5.3600000000000002E-2</v>
      </c>
      <c r="H759" s="177">
        <v>-0.73340000000000005</v>
      </c>
      <c r="I759" s="177">
        <v>-1.6751</v>
      </c>
      <c r="J759" s="177">
        <v>-1.6874</v>
      </c>
      <c r="K759" s="177">
        <v>-2.1476999999999999</v>
      </c>
      <c r="L759" s="177">
        <v>1.3509</v>
      </c>
      <c r="M759" s="177">
        <v>0.71389999999999998</v>
      </c>
      <c r="N759" s="177">
        <v>-0.37759999999999999</v>
      </c>
      <c r="O759" s="177">
        <v>9.8031000000000006</v>
      </c>
      <c r="P759" s="177">
        <v>7.0579000000000001</v>
      </c>
      <c r="Q759" s="177">
        <v>7.7728999999999999</v>
      </c>
      <c r="R759" s="177">
        <v>7.5137999999999998</v>
      </c>
      <c r="T759" s="106"/>
      <c r="U759" s="107"/>
      <c r="V759" s="107"/>
      <c r="W759" s="107"/>
      <c r="X759" s="107"/>
      <c r="Y759" s="107"/>
      <c r="Z759" s="107"/>
      <c r="AA759" s="107"/>
      <c r="AB759" s="107"/>
      <c r="AC759" s="107"/>
      <c r="AD759" s="107"/>
      <c r="AE759" s="107"/>
      <c r="AF759" s="107"/>
      <c r="AG759" s="107"/>
      <c r="AH759" s="107"/>
    </row>
    <row r="760" spans="1:34" x14ac:dyDescent="0.3">
      <c r="A760" s="173" t="s">
        <v>1595</v>
      </c>
      <c r="B760" s="173" t="s">
        <v>1517</v>
      </c>
      <c r="C760" s="173">
        <v>145693</v>
      </c>
      <c r="D760" s="176">
        <v>44958</v>
      </c>
      <c r="E760" s="177">
        <v>15.701000000000001</v>
      </c>
      <c r="F760" s="177">
        <v>-5.7299999999999997E-2</v>
      </c>
      <c r="G760" s="177">
        <v>0.15310000000000001</v>
      </c>
      <c r="H760" s="177">
        <v>-0.58250000000000002</v>
      </c>
      <c r="I760" s="177">
        <v>-1.2142999999999999</v>
      </c>
      <c r="J760" s="177">
        <v>-0.87749999999999995</v>
      </c>
      <c r="K760" s="177">
        <v>-1.2699999999999999E-2</v>
      </c>
      <c r="L760" s="177">
        <v>2.3934000000000002</v>
      </c>
      <c r="M760" s="177">
        <v>4.3532999999999999</v>
      </c>
      <c r="N760" s="177">
        <v>3.2961</v>
      </c>
      <c r="O760" s="177">
        <v>11.624599999999999</v>
      </c>
      <c r="P760" s="177"/>
      <c r="Q760" s="177">
        <v>11.545999999999999</v>
      </c>
      <c r="R760" s="177">
        <v>9.3823000000000008</v>
      </c>
      <c r="T760" s="106"/>
      <c r="U760" s="107"/>
      <c r="V760" s="107"/>
      <c r="W760" s="107"/>
      <c r="X760" s="107"/>
      <c r="Y760" s="107"/>
      <c r="Z760" s="107"/>
      <c r="AA760" s="107"/>
      <c r="AB760" s="107"/>
      <c r="AC760" s="107"/>
      <c r="AD760" s="107"/>
      <c r="AE760" s="107"/>
      <c r="AF760" s="107"/>
      <c r="AG760" s="107"/>
      <c r="AH760" s="107"/>
    </row>
    <row r="761" spans="1:34" x14ac:dyDescent="0.3">
      <c r="A761" s="173" t="s">
        <v>1595</v>
      </c>
      <c r="B761" s="173" t="s">
        <v>1538</v>
      </c>
      <c r="C761" s="173">
        <v>145695</v>
      </c>
      <c r="D761" s="176">
        <v>44958</v>
      </c>
      <c r="E761" s="177">
        <v>15.023999999999999</v>
      </c>
      <c r="F761" s="177">
        <v>-5.3199999999999997E-2</v>
      </c>
      <c r="G761" s="177">
        <v>0.14000000000000001</v>
      </c>
      <c r="H761" s="177">
        <v>-0.60209999999999997</v>
      </c>
      <c r="I761" s="177">
        <v>-1.2487999999999999</v>
      </c>
      <c r="J761" s="177">
        <v>-0.96240000000000003</v>
      </c>
      <c r="K761" s="177">
        <v>-0.25890000000000002</v>
      </c>
      <c r="L761" s="177">
        <v>1.8783000000000001</v>
      </c>
      <c r="M761" s="177">
        <v>3.5638000000000001</v>
      </c>
      <c r="N761" s="177">
        <v>2.2736999999999998</v>
      </c>
      <c r="O761" s="177">
        <v>10.5136</v>
      </c>
      <c r="P761" s="177"/>
      <c r="Q761" s="177">
        <v>10.361599999999999</v>
      </c>
      <c r="R761" s="177">
        <v>8.2848000000000006</v>
      </c>
      <c r="T761" s="106"/>
      <c r="U761" s="107"/>
      <c r="V761" s="107"/>
      <c r="W761" s="107"/>
      <c r="X761" s="107"/>
      <c r="Y761" s="107"/>
      <c r="Z761" s="107"/>
      <c r="AA761" s="107"/>
      <c r="AB761" s="107"/>
      <c r="AC761" s="107"/>
      <c r="AD761" s="107"/>
      <c r="AE761" s="107"/>
      <c r="AF761" s="107"/>
      <c r="AG761" s="107"/>
      <c r="AH761" s="107"/>
    </row>
    <row r="762" spans="1:34" x14ac:dyDescent="0.3">
      <c r="A762" s="173" t="s">
        <v>1595</v>
      </c>
      <c r="B762" s="173" t="s">
        <v>1539</v>
      </c>
      <c r="C762" s="173">
        <v>134593</v>
      </c>
      <c r="D762" s="176">
        <v>44958</v>
      </c>
      <c r="E762" s="177">
        <v>12.7158</v>
      </c>
      <c r="F762" s="177">
        <v>0.14099999999999999</v>
      </c>
      <c r="G762" s="177">
        <v>1.7299999999999999E-2</v>
      </c>
      <c r="H762" s="177">
        <v>-0.2737</v>
      </c>
      <c r="I762" s="177">
        <v>-0.55210000000000004</v>
      </c>
      <c r="J762" s="177">
        <v>3.3000000000000002E-2</v>
      </c>
      <c r="K762" s="177">
        <v>0.70169999999999999</v>
      </c>
      <c r="L762" s="177">
        <v>2.6511</v>
      </c>
      <c r="M762" s="177">
        <v>3.3216999999999999</v>
      </c>
      <c r="N762" s="177">
        <v>2.4072</v>
      </c>
      <c r="O762" s="177">
        <v>2.8279000000000001</v>
      </c>
      <c r="P762" s="177">
        <v>-9.5600000000000004E-2</v>
      </c>
      <c r="Q762" s="177">
        <v>3.1768999999999998</v>
      </c>
      <c r="R762" s="177">
        <v>6.8925999999999998</v>
      </c>
      <c r="T762" s="106"/>
      <c r="U762" s="107"/>
      <c r="V762" s="107"/>
      <c r="W762" s="107"/>
      <c r="X762" s="107"/>
      <c r="Y762" s="107"/>
      <c r="Z762" s="107"/>
      <c r="AA762" s="107"/>
      <c r="AB762" s="107"/>
      <c r="AC762" s="107"/>
      <c r="AD762" s="107"/>
      <c r="AE762" s="107"/>
      <c r="AF762" s="107"/>
      <c r="AG762" s="107"/>
      <c r="AH762" s="107"/>
    </row>
    <row r="763" spans="1:34" x14ac:dyDescent="0.3">
      <c r="A763" s="173" t="s">
        <v>1595</v>
      </c>
      <c r="B763" s="173" t="s">
        <v>1518</v>
      </c>
      <c r="C763" s="173">
        <v>134594</v>
      </c>
      <c r="D763" s="176">
        <v>44958</v>
      </c>
      <c r="E763" s="177">
        <v>13.689</v>
      </c>
      <c r="F763" s="177">
        <v>0.1434</v>
      </c>
      <c r="G763" s="177">
        <v>3.0700000000000002E-2</v>
      </c>
      <c r="H763" s="177">
        <v>-0.255</v>
      </c>
      <c r="I763" s="177">
        <v>-0.51380000000000003</v>
      </c>
      <c r="J763" s="177">
        <v>0.12139999999999999</v>
      </c>
      <c r="K763" s="177">
        <v>0.94610000000000005</v>
      </c>
      <c r="L763" s="177">
        <v>3.1497000000000002</v>
      </c>
      <c r="M763" s="177">
        <v>3.9786999999999999</v>
      </c>
      <c r="N763" s="177">
        <v>3.2625999999999999</v>
      </c>
      <c r="O763" s="177">
        <v>3.7018</v>
      </c>
      <c r="P763" s="177">
        <v>0.7681</v>
      </c>
      <c r="Q763" s="177">
        <v>4.1722000000000001</v>
      </c>
      <c r="R763" s="177">
        <v>7.7872000000000003</v>
      </c>
      <c r="T763" s="106"/>
      <c r="U763" s="107"/>
      <c r="V763" s="107"/>
      <c r="W763" s="107"/>
      <c r="X763" s="107"/>
      <c r="Y763" s="107"/>
      <c r="Z763" s="107"/>
      <c r="AA763" s="107"/>
      <c r="AB763" s="107"/>
      <c r="AC763" s="107"/>
      <c r="AD763" s="107"/>
      <c r="AE763" s="107"/>
      <c r="AF763" s="107"/>
      <c r="AG763" s="107"/>
      <c r="AH763" s="107"/>
    </row>
    <row r="764" spans="1:34" x14ac:dyDescent="0.3">
      <c r="A764" s="173" t="s">
        <v>1595</v>
      </c>
      <c r="B764" s="173" t="s">
        <v>1540</v>
      </c>
      <c r="C764" s="173">
        <v>147700</v>
      </c>
      <c r="D764" s="176">
        <v>44958</v>
      </c>
      <c r="E764" s="177">
        <v>0.28849999999999998</v>
      </c>
      <c r="F764" s="177">
        <v>0</v>
      </c>
      <c r="G764" s="177">
        <v>0</v>
      </c>
      <c r="H764" s="177">
        <v>0</v>
      </c>
      <c r="I764" s="177">
        <v>0</v>
      </c>
      <c r="J764" s="177">
        <v>0</v>
      </c>
      <c r="K764" s="177">
        <v>0</v>
      </c>
      <c r="L764" s="177">
        <v>0</v>
      </c>
      <c r="M764" s="177">
        <v>0</v>
      </c>
      <c r="N764" s="177">
        <v>0</v>
      </c>
      <c r="O764" s="177">
        <v>0</v>
      </c>
      <c r="P764" s="177"/>
      <c r="Q764" s="177">
        <v>0</v>
      </c>
      <c r="R764" s="177">
        <v>0</v>
      </c>
      <c r="T764" s="106"/>
      <c r="U764" s="107"/>
      <c r="V764" s="107"/>
      <c r="W764" s="107"/>
      <c r="X764" s="107"/>
      <c r="Y764" s="107"/>
      <c r="Z764" s="107"/>
      <c r="AA764" s="107"/>
      <c r="AB764" s="107"/>
      <c r="AC764" s="107"/>
      <c r="AD764" s="107"/>
      <c r="AE764" s="107"/>
      <c r="AF764" s="107"/>
      <c r="AG764" s="107"/>
      <c r="AH764" s="107"/>
    </row>
    <row r="765" spans="1:34" x14ac:dyDescent="0.3">
      <c r="A765" s="173" t="s">
        <v>1595</v>
      </c>
      <c r="B765" s="173" t="s">
        <v>1519</v>
      </c>
      <c r="C765" s="173">
        <v>147697</v>
      </c>
      <c r="D765" s="176">
        <v>44958</v>
      </c>
      <c r="E765" s="177">
        <v>0.30209999999999998</v>
      </c>
      <c r="F765" s="177">
        <v>0</v>
      </c>
      <c r="G765" s="177">
        <v>0</v>
      </c>
      <c r="H765" s="177">
        <v>0</v>
      </c>
      <c r="I765" s="177">
        <v>0</v>
      </c>
      <c r="J765" s="177">
        <v>0</v>
      </c>
      <c r="K765" s="177">
        <v>0</v>
      </c>
      <c r="L765" s="177">
        <v>0</v>
      </c>
      <c r="M765" s="177">
        <v>0</v>
      </c>
      <c r="N765" s="177">
        <v>0</v>
      </c>
      <c r="O765" s="177">
        <v>0</v>
      </c>
      <c r="P765" s="177"/>
      <c r="Q765" s="177">
        <v>0</v>
      </c>
      <c r="R765" s="177">
        <v>0</v>
      </c>
      <c r="T765" s="106"/>
      <c r="U765" s="107"/>
      <c r="V765" s="107"/>
      <c r="W765" s="107"/>
      <c r="X765" s="107"/>
      <c r="Y765" s="107"/>
      <c r="Z765" s="107"/>
      <c r="AA765" s="107"/>
      <c r="AB765" s="107"/>
      <c r="AC765" s="107"/>
      <c r="AD765" s="107"/>
      <c r="AE765" s="107"/>
      <c r="AF765" s="107"/>
      <c r="AG765" s="107"/>
      <c r="AH765" s="107"/>
    </row>
    <row r="766" spans="1:34" x14ac:dyDescent="0.3">
      <c r="A766" s="173" t="s">
        <v>1595</v>
      </c>
      <c r="B766" s="173" t="s">
        <v>1541</v>
      </c>
      <c r="C766" s="173">
        <v>148280</v>
      </c>
      <c r="D766" s="176"/>
      <c r="E766" s="177"/>
      <c r="F766" s="177"/>
      <c r="G766" s="177"/>
      <c r="H766" s="177"/>
      <c r="I766" s="177"/>
      <c r="J766" s="177"/>
      <c r="K766" s="177"/>
      <c r="L766" s="177"/>
      <c r="M766" s="177"/>
      <c r="N766" s="177"/>
      <c r="O766" s="177"/>
      <c r="P766" s="177"/>
      <c r="Q766" s="177"/>
      <c r="R766" s="177"/>
      <c r="T766" s="106"/>
      <c r="U766" s="107"/>
      <c r="V766" s="107"/>
      <c r="W766" s="107"/>
      <c r="X766" s="107"/>
      <c r="Y766" s="107"/>
      <c r="Z766" s="107"/>
      <c r="AA766" s="107"/>
      <c r="AB766" s="107"/>
      <c r="AC766" s="107"/>
      <c r="AD766" s="107"/>
      <c r="AE766" s="107"/>
      <c r="AF766" s="107"/>
      <c r="AG766" s="107"/>
      <c r="AH766" s="107"/>
    </row>
    <row r="767" spans="1:34" x14ac:dyDescent="0.3">
      <c r="A767" s="173" t="s">
        <v>1595</v>
      </c>
      <c r="B767" s="173" t="s">
        <v>1520</v>
      </c>
      <c r="C767" s="173">
        <v>148274</v>
      </c>
      <c r="D767" s="176"/>
      <c r="E767" s="177"/>
      <c r="F767" s="177"/>
      <c r="G767" s="177"/>
      <c r="H767" s="177"/>
      <c r="I767" s="177"/>
      <c r="J767" s="177"/>
      <c r="K767" s="177"/>
      <c r="L767" s="177"/>
      <c r="M767" s="177"/>
      <c r="N767" s="177"/>
      <c r="O767" s="177"/>
      <c r="P767" s="177"/>
      <c r="Q767" s="177"/>
      <c r="R767" s="177"/>
      <c r="T767" s="106"/>
      <c r="U767" s="107"/>
      <c r="V767" s="107"/>
      <c r="W767" s="107"/>
      <c r="X767" s="107"/>
      <c r="Y767" s="107"/>
      <c r="Z767" s="107"/>
      <c r="AA767" s="107"/>
      <c r="AB767" s="107"/>
      <c r="AC767" s="107"/>
      <c r="AD767" s="107"/>
      <c r="AE767" s="107"/>
      <c r="AF767" s="107"/>
      <c r="AG767" s="107"/>
      <c r="AH767" s="107"/>
    </row>
    <row r="768" spans="1:34" x14ac:dyDescent="0.3">
      <c r="A768" s="173" t="s">
        <v>1595</v>
      </c>
      <c r="B768" s="173" t="s">
        <v>1542</v>
      </c>
      <c r="C768" s="173">
        <v>138372</v>
      </c>
      <c r="D768" s="176">
        <v>44958</v>
      </c>
      <c r="E768" s="177">
        <v>40.982199999999999</v>
      </c>
      <c r="F768" s="177">
        <v>0.19120000000000001</v>
      </c>
      <c r="G768" s="177">
        <v>0.1762</v>
      </c>
      <c r="H768" s="177">
        <v>-2.2700000000000001E-2</v>
      </c>
      <c r="I768" s="177">
        <v>-0.25359999999999999</v>
      </c>
      <c r="J768" s="177">
        <v>0.13930000000000001</v>
      </c>
      <c r="K768" s="177">
        <v>0.65869999999999995</v>
      </c>
      <c r="L768" s="177">
        <v>2.4199000000000002</v>
      </c>
      <c r="M768" s="177">
        <v>2.8161</v>
      </c>
      <c r="N768" s="177">
        <v>2.9998999999999998</v>
      </c>
      <c r="O768" s="177">
        <v>7.1223000000000001</v>
      </c>
      <c r="P768" s="177">
        <v>6.1944999999999997</v>
      </c>
      <c r="Q768" s="177">
        <v>7.7053000000000003</v>
      </c>
      <c r="R768" s="177">
        <v>7.5727000000000002</v>
      </c>
      <c r="T768" s="106"/>
      <c r="U768" s="107"/>
      <c r="V768" s="107"/>
      <c r="W768" s="107"/>
      <c r="X768" s="107"/>
      <c r="Y768" s="107"/>
      <c r="Z768" s="107"/>
      <c r="AA768" s="107"/>
      <c r="AB768" s="107"/>
      <c r="AC768" s="107"/>
      <c r="AD768" s="107"/>
      <c r="AE768" s="107"/>
      <c r="AF768" s="107"/>
      <c r="AG768" s="107"/>
      <c r="AH768" s="107"/>
    </row>
    <row r="769" spans="1:34" x14ac:dyDescent="0.3">
      <c r="A769" s="173" t="s">
        <v>1595</v>
      </c>
      <c r="B769" s="173" t="s">
        <v>1521</v>
      </c>
      <c r="C769" s="173">
        <v>138376</v>
      </c>
      <c r="D769" s="176">
        <v>44958</v>
      </c>
      <c r="E769" s="177">
        <v>45.527500000000003</v>
      </c>
      <c r="F769" s="177">
        <v>0.19339999999999999</v>
      </c>
      <c r="G769" s="177">
        <v>0.18729999999999999</v>
      </c>
      <c r="H769" s="177">
        <v>-7.1999999999999998E-3</v>
      </c>
      <c r="I769" s="177">
        <v>-0.22289999999999999</v>
      </c>
      <c r="J769" s="177">
        <v>0.21149999999999999</v>
      </c>
      <c r="K769" s="177">
        <v>0.86219999999999997</v>
      </c>
      <c r="L769" s="177">
        <v>2.8426</v>
      </c>
      <c r="M769" s="177">
        <v>3.4636</v>
      </c>
      <c r="N769" s="177">
        <v>3.8573</v>
      </c>
      <c r="O769" s="177">
        <v>8.2911999999999999</v>
      </c>
      <c r="P769" s="177">
        <v>7.3226000000000004</v>
      </c>
      <c r="Q769" s="177">
        <v>9.1020000000000003</v>
      </c>
      <c r="R769" s="177">
        <v>8.6776999999999997</v>
      </c>
      <c r="T769" s="106"/>
      <c r="U769" s="107"/>
      <c r="V769" s="107"/>
      <c r="W769" s="107"/>
      <c r="X769" s="107"/>
      <c r="Y769" s="107"/>
      <c r="Z769" s="107"/>
      <c r="AA769" s="107"/>
      <c r="AB769" s="107"/>
      <c r="AC769" s="107"/>
      <c r="AD769" s="107"/>
      <c r="AE769" s="107"/>
      <c r="AF769" s="107"/>
      <c r="AG769" s="107"/>
      <c r="AH769" s="107"/>
    </row>
    <row r="770" spans="1:34" x14ac:dyDescent="0.3">
      <c r="A770" s="173" t="s">
        <v>1595</v>
      </c>
      <c r="B770" s="173" t="s">
        <v>1687</v>
      </c>
      <c r="C770" s="173"/>
      <c r="D770" s="176"/>
      <c r="E770" s="177"/>
      <c r="F770" s="177"/>
      <c r="G770" s="177"/>
      <c r="H770" s="177"/>
      <c r="I770" s="177"/>
      <c r="J770" s="177"/>
      <c r="K770" s="177"/>
      <c r="L770" s="177"/>
      <c r="M770" s="177"/>
      <c r="N770" s="177"/>
      <c r="O770" s="177"/>
      <c r="P770" s="177"/>
      <c r="Q770" s="177"/>
      <c r="R770" s="177"/>
      <c r="T770" s="106"/>
      <c r="U770" s="107"/>
      <c r="V770" s="107"/>
      <c r="W770" s="107"/>
      <c r="X770" s="107"/>
      <c r="Y770" s="107"/>
      <c r="Z770" s="107"/>
      <c r="AA770" s="107"/>
      <c r="AB770" s="107"/>
      <c r="AC770" s="107"/>
      <c r="AD770" s="107"/>
      <c r="AE770" s="107"/>
      <c r="AF770" s="107"/>
      <c r="AG770" s="107"/>
      <c r="AH770" s="107"/>
    </row>
    <row r="771" spans="1:34" x14ac:dyDescent="0.3">
      <c r="A771" s="173" t="s">
        <v>1595</v>
      </c>
      <c r="B771" s="173" t="s">
        <v>1688</v>
      </c>
      <c r="C771" s="173"/>
      <c r="D771" s="176"/>
      <c r="E771" s="177"/>
      <c r="F771" s="177"/>
      <c r="G771" s="177"/>
      <c r="H771" s="177"/>
      <c r="I771" s="177"/>
      <c r="J771" s="177"/>
      <c r="K771" s="177"/>
      <c r="L771" s="177"/>
      <c r="M771" s="177"/>
      <c r="N771" s="177"/>
      <c r="O771" s="177"/>
      <c r="P771" s="177"/>
      <c r="Q771" s="177"/>
      <c r="R771" s="177"/>
      <c r="T771" s="106"/>
      <c r="U771" s="107"/>
      <c r="V771" s="107"/>
      <c r="W771" s="107"/>
      <c r="X771" s="107"/>
      <c r="Y771" s="107"/>
      <c r="Z771" s="107"/>
      <c r="AA771" s="107"/>
      <c r="AB771" s="107"/>
      <c r="AC771" s="107"/>
      <c r="AD771" s="107"/>
      <c r="AE771" s="107"/>
      <c r="AF771" s="107"/>
      <c r="AG771" s="107"/>
      <c r="AH771" s="107"/>
    </row>
    <row r="772" spans="1:34" x14ac:dyDescent="0.3">
      <c r="A772" s="173" t="s">
        <v>1595</v>
      </c>
      <c r="B772" s="173" t="s">
        <v>1522</v>
      </c>
      <c r="C772" s="173">
        <v>134643</v>
      </c>
      <c r="D772" s="176">
        <v>44958</v>
      </c>
      <c r="E772" s="177">
        <v>19.071999999999999</v>
      </c>
      <c r="F772" s="177">
        <v>-0.33650000000000002</v>
      </c>
      <c r="G772" s="177">
        <v>-8.2799999999999999E-2</v>
      </c>
      <c r="H772" s="177">
        <v>-0.5978</v>
      </c>
      <c r="I772" s="177">
        <v>-1.0922000000000001</v>
      </c>
      <c r="J772" s="177">
        <v>-0.70179999999999998</v>
      </c>
      <c r="K772" s="177">
        <v>-1.4503999999999999</v>
      </c>
      <c r="L772" s="177">
        <v>1.3024</v>
      </c>
      <c r="M772" s="177">
        <v>1.4074</v>
      </c>
      <c r="N772" s="177">
        <v>1.115</v>
      </c>
      <c r="O772" s="177">
        <v>9.1024999999999991</v>
      </c>
      <c r="P772" s="177">
        <v>7.4904000000000002</v>
      </c>
      <c r="Q772" s="177">
        <v>8.7577999999999996</v>
      </c>
      <c r="R772" s="177">
        <v>6.7929000000000004</v>
      </c>
      <c r="T772" s="106"/>
      <c r="U772" s="107"/>
      <c r="V772" s="107"/>
      <c r="W772" s="107"/>
      <c r="X772" s="107"/>
      <c r="Y772" s="107"/>
      <c r="Z772" s="107"/>
      <c r="AA772" s="107"/>
      <c r="AB772" s="107"/>
      <c r="AC772" s="107"/>
      <c r="AD772" s="107"/>
      <c r="AE772" s="107"/>
      <c r="AF772" s="107"/>
      <c r="AG772" s="107"/>
      <c r="AH772" s="107"/>
    </row>
    <row r="773" spans="1:34" x14ac:dyDescent="0.3">
      <c r="A773" s="173" t="s">
        <v>1595</v>
      </c>
      <c r="B773" s="173" t="s">
        <v>1543</v>
      </c>
      <c r="C773" s="173">
        <v>134644</v>
      </c>
      <c r="D773" s="176">
        <v>44958</v>
      </c>
      <c r="E773" s="177">
        <v>17.520399999999999</v>
      </c>
      <c r="F773" s="177">
        <v>-0.33789999999999998</v>
      </c>
      <c r="G773" s="177">
        <v>-8.9499999999999996E-2</v>
      </c>
      <c r="H773" s="177">
        <v>-0.60760000000000003</v>
      </c>
      <c r="I773" s="177">
        <v>-1.1113</v>
      </c>
      <c r="J773" s="177">
        <v>-0.74829999999999997</v>
      </c>
      <c r="K773" s="177">
        <v>-1.5790999999999999</v>
      </c>
      <c r="L773" s="177">
        <v>1.0350999999999999</v>
      </c>
      <c r="M773" s="177">
        <v>1.0072000000000001</v>
      </c>
      <c r="N773" s="177">
        <v>0.58389999999999997</v>
      </c>
      <c r="O773" s="177">
        <v>8.4421999999999997</v>
      </c>
      <c r="P773" s="177">
        <v>6.5907999999999998</v>
      </c>
      <c r="Q773" s="177">
        <v>7.5644</v>
      </c>
      <c r="R773" s="177">
        <v>6.1829999999999998</v>
      </c>
      <c r="T773" s="106"/>
      <c r="U773" s="107"/>
      <c r="V773" s="107"/>
      <c r="W773" s="107"/>
      <c r="X773" s="107"/>
      <c r="Y773" s="107"/>
      <c r="Z773" s="107"/>
      <c r="AA773" s="107"/>
      <c r="AB773" s="107"/>
      <c r="AC773" s="107"/>
      <c r="AD773" s="107"/>
      <c r="AE773" s="107"/>
      <c r="AF773" s="107"/>
      <c r="AG773" s="107"/>
      <c r="AH773" s="107"/>
    </row>
    <row r="774" spans="1:34" x14ac:dyDescent="0.3">
      <c r="A774" s="173" t="s">
        <v>1595</v>
      </c>
      <c r="B774" s="173" t="s">
        <v>1858</v>
      </c>
      <c r="C774" s="173">
        <v>149674</v>
      </c>
      <c r="D774" s="176">
        <v>44958</v>
      </c>
      <c r="E774" s="177">
        <v>51.640099999999997</v>
      </c>
      <c r="F774" s="177">
        <v>-0.46839999999999998</v>
      </c>
      <c r="G774" s="177">
        <v>-0.1255</v>
      </c>
      <c r="H774" s="177">
        <v>-0.78710000000000002</v>
      </c>
      <c r="I774" s="177">
        <v>-1.3745000000000001</v>
      </c>
      <c r="J774" s="177">
        <v>-0.96350000000000002</v>
      </c>
      <c r="K774" s="177">
        <v>-1.5809</v>
      </c>
      <c r="L774" s="177">
        <v>1.8404</v>
      </c>
      <c r="M774" s="177">
        <v>3.0446</v>
      </c>
      <c r="N774" s="177">
        <v>1.8283</v>
      </c>
      <c r="O774" s="177">
        <v>11.8405</v>
      </c>
      <c r="P774" s="177">
        <v>8.1649999999999991</v>
      </c>
      <c r="Q774" s="177">
        <v>8.25</v>
      </c>
      <c r="R774" s="177">
        <v>9.2603000000000009</v>
      </c>
      <c r="T774" s="106"/>
      <c r="U774" s="107"/>
      <c r="V774" s="107"/>
      <c r="W774" s="107"/>
      <c r="X774" s="107"/>
      <c r="Y774" s="107"/>
      <c r="Z774" s="107"/>
      <c r="AA774" s="107"/>
      <c r="AB774" s="107"/>
      <c r="AC774" s="107"/>
      <c r="AD774" s="107"/>
      <c r="AE774" s="107"/>
      <c r="AF774" s="107"/>
      <c r="AG774" s="107"/>
      <c r="AH774" s="107"/>
    </row>
    <row r="775" spans="1:34" x14ac:dyDescent="0.3">
      <c r="A775" s="173" t="s">
        <v>1595</v>
      </c>
      <c r="B775" s="173" t="s">
        <v>1523</v>
      </c>
      <c r="C775" s="173">
        <v>149679</v>
      </c>
      <c r="D775" s="176">
        <v>44958</v>
      </c>
      <c r="E775" s="177">
        <v>57.593800000000002</v>
      </c>
      <c r="F775" s="177">
        <v>-0.46350000000000002</v>
      </c>
      <c r="G775" s="177">
        <v>-0.1008</v>
      </c>
      <c r="H775" s="177">
        <v>-0.75270000000000004</v>
      </c>
      <c r="I775" s="177">
        <v>-1.306</v>
      </c>
      <c r="J775" s="177">
        <v>-0.80130000000000001</v>
      </c>
      <c r="K775" s="177">
        <v>-1.1395999999999999</v>
      </c>
      <c r="L775" s="177">
        <v>2.7389000000000001</v>
      </c>
      <c r="M775" s="177">
        <v>4.4119000000000002</v>
      </c>
      <c r="N775" s="177">
        <v>3.6093000000000002</v>
      </c>
      <c r="O775" s="177">
        <v>13.488300000000001</v>
      </c>
      <c r="P775" s="177">
        <v>9.7202000000000002</v>
      </c>
      <c r="Q775" s="177">
        <v>8.9725999999999999</v>
      </c>
      <c r="R775" s="177">
        <v>11.0496</v>
      </c>
      <c r="T775" s="106"/>
      <c r="U775" s="107"/>
      <c r="V775" s="107"/>
      <c r="W775" s="107"/>
      <c r="X775" s="107"/>
      <c r="Y775" s="107"/>
      <c r="Z775" s="107"/>
      <c r="AA775" s="107"/>
      <c r="AB775" s="107"/>
      <c r="AC775" s="107"/>
      <c r="AD775" s="107"/>
      <c r="AE775" s="107"/>
      <c r="AF775" s="107"/>
      <c r="AG775" s="107"/>
      <c r="AH775" s="107"/>
    </row>
    <row r="776" spans="1:34" x14ac:dyDescent="0.3">
      <c r="A776" s="173" t="s">
        <v>1595</v>
      </c>
      <c r="B776" s="173" t="s">
        <v>1859</v>
      </c>
      <c r="C776" s="173">
        <v>145478</v>
      </c>
      <c r="D776" s="176"/>
      <c r="E776" s="177"/>
      <c r="F776" s="177"/>
      <c r="G776" s="177"/>
      <c r="H776" s="177"/>
      <c r="I776" s="177"/>
      <c r="J776" s="177"/>
      <c r="K776" s="177"/>
      <c r="L776" s="177"/>
      <c r="M776" s="177"/>
      <c r="N776" s="177"/>
      <c r="O776" s="177"/>
      <c r="P776" s="177"/>
      <c r="Q776" s="177"/>
      <c r="R776" s="177"/>
      <c r="T776" s="106"/>
      <c r="U776" s="107"/>
      <c r="V776" s="107"/>
      <c r="W776" s="107"/>
      <c r="X776" s="107"/>
      <c r="Y776" s="107"/>
      <c r="Z776" s="107"/>
      <c r="AA776" s="107"/>
      <c r="AB776" s="107"/>
      <c r="AC776" s="107"/>
      <c r="AD776" s="107"/>
      <c r="AE776" s="107"/>
      <c r="AF776" s="107"/>
      <c r="AG776" s="107"/>
      <c r="AH776" s="107"/>
    </row>
    <row r="777" spans="1:34" x14ac:dyDescent="0.3">
      <c r="A777" s="173" t="s">
        <v>1595</v>
      </c>
      <c r="B777" s="173" t="s">
        <v>1860</v>
      </c>
      <c r="C777" s="173">
        <v>145475</v>
      </c>
      <c r="D777" s="176"/>
      <c r="E777" s="177"/>
      <c r="F777" s="177"/>
      <c r="G777" s="177"/>
      <c r="H777" s="177"/>
      <c r="I777" s="177"/>
      <c r="J777" s="177"/>
      <c r="K777" s="177"/>
      <c r="L777" s="177"/>
      <c r="M777" s="177"/>
      <c r="N777" s="177"/>
      <c r="O777" s="177"/>
      <c r="P777" s="177"/>
      <c r="Q777" s="177"/>
      <c r="R777" s="177"/>
      <c r="T777" s="106"/>
      <c r="U777" s="107"/>
      <c r="V777" s="107"/>
      <c r="W777" s="107"/>
      <c r="X777" s="107"/>
      <c r="Y777" s="107"/>
      <c r="Z777" s="107"/>
      <c r="AA777" s="107"/>
      <c r="AB777" s="107"/>
      <c r="AC777" s="107"/>
      <c r="AD777" s="107"/>
      <c r="AE777" s="107"/>
      <c r="AF777" s="107"/>
      <c r="AG777" s="107"/>
      <c r="AH777" s="107"/>
    </row>
    <row r="778" spans="1:34" x14ac:dyDescent="0.3">
      <c r="A778" s="173" t="s">
        <v>1595</v>
      </c>
      <c r="B778" s="173" t="s">
        <v>1524</v>
      </c>
      <c r="C778" s="173">
        <v>119960</v>
      </c>
      <c r="D778" s="176">
        <v>44958</v>
      </c>
      <c r="E778" s="177">
        <v>46.846499999999999</v>
      </c>
      <c r="F778" s="177">
        <v>0.11409999999999999</v>
      </c>
      <c r="G778" s="177">
        <v>0.14319999999999999</v>
      </c>
      <c r="H778" s="177">
        <v>-0.4456</v>
      </c>
      <c r="I778" s="177">
        <v>-0.76949999999999996</v>
      </c>
      <c r="J778" s="177">
        <v>-0.2697</v>
      </c>
      <c r="K778" s="177">
        <v>-3.9899999999999998E-2</v>
      </c>
      <c r="L778" s="177">
        <v>2.1023999999999998</v>
      </c>
      <c r="M778" s="177">
        <v>3.1406999999999998</v>
      </c>
      <c r="N778" s="177">
        <v>3.1947999999999999</v>
      </c>
      <c r="O778" s="177">
        <v>8.5881000000000007</v>
      </c>
      <c r="P778" s="177">
        <v>7.4191000000000003</v>
      </c>
      <c r="Q778" s="177">
        <v>7.9774000000000003</v>
      </c>
      <c r="R778" s="177">
        <v>7.1688999999999998</v>
      </c>
      <c r="T778" s="106"/>
      <c r="U778" s="107"/>
      <c r="V778" s="107"/>
      <c r="W778" s="107"/>
      <c r="X778" s="107"/>
      <c r="Y778" s="107"/>
      <c r="Z778" s="107"/>
      <c r="AA778" s="107"/>
      <c r="AB778" s="107"/>
      <c r="AC778" s="107"/>
      <c r="AD778" s="107"/>
      <c r="AE778" s="107"/>
      <c r="AF778" s="107"/>
      <c r="AG778" s="107"/>
      <c r="AH778" s="107"/>
    </row>
    <row r="779" spans="1:34" x14ac:dyDescent="0.3">
      <c r="A779" s="173" t="s">
        <v>1595</v>
      </c>
      <c r="B779" s="173" t="s">
        <v>1544</v>
      </c>
      <c r="C779" s="173">
        <v>101906</v>
      </c>
      <c r="D779" s="176">
        <v>44958</v>
      </c>
      <c r="E779" s="177">
        <v>55.749771676676602</v>
      </c>
      <c r="F779" s="177">
        <v>0.1116</v>
      </c>
      <c r="G779" s="177">
        <v>0.13100000000000001</v>
      </c>
      <c r="H779" s="177">
        <v>-0.4637</v>
      </c>
      <c r="I779" s="177">
        <v>-0.80630000000000002</v>
      </c>
      <c r="J779" s="177">
        <v>-0.3543</v>
      </c>
      <c r="K779" s="177">
        <v>-0.2772</v>
      </c>
      <c r="L779" s="177">
        <v>1.6194</v>
      </c>
      <c r="M779" s="177">
        <v>2.3978000000000002</v>
      </c>
      <c r="N779" s="177">
        <v>2.2078000000000002</v>
      </c>
      <c r="O779" s="177">
        <v>7.4004000000000003</v>
      </c>
      <c r="P779" s="177">
        <v>6.2713999999999999</v>
      </c>
      <c r="Q779" s="177">
        <v>7.6109</v>
      </c>
      <c r="R779" s="177">
        <v>6.0033000000000003</v>
      </c>
      <c r="T779" s="106"/>
      <c r="U779" s="107"/>
      <c r="V779" s="107"/>
      <c r="W779" s="107"/>
      <c r="X779" s="107"/>
      <c r="Y779" s="107"/>
      <c r="Z779" s="107"/>
      <c r="AA779" s="107"/>
      <c r="AB779" s="107"/>
      <c r="AC779" s="107"/>
      <c r="AD779" s="107"/>
      <c r="AE779" s="107"/>
      <c r="AF779" s="107"/>
      <c r="AG779" s="107"/>
      <c r="AH779" s="107"/>
    </row>
    <row r="780" spans="1:34" x14ac:dyDescent="0.3">
      <c r="A780" s="173" t="s">
        <v>1595</v>
      </c>
      <c r="B780" s="173" t="s">
        <v>1525</v>
      </c>
      <c r="C780" s="173">
        <v>144312</v>
      </c>
      <c r="D780" s="176">
        <v>44958</v>
      </c>
      <c r="E780" s="177">
        <v>13.81</v>
      </c>
      <c r="F780" s="177">
        <v>0.14499999999999999</v>
      </c>
      <c r="G780" s="177">
        <v>0.14499999999999999</v>
      </c>
      <c r="H780" s="177">
        <v>-0.21679999999999999</v>
      </c>
      <c r="I780" s="177">
        <v>-0.71889999999999998</v>
      </c>
      <c r="J780" s="177">
        <v>-0.50429999999999997</v>
      </c>
      <c r="K780" s="177">
        <v>-0.14460000000000001</v>
      </c>
      <c r="L780" s="177">
        <v>1.9188000000000001</v>
      </c>
      <c r="M780" s="177">
        <v>2.9060999999999999</v>
      </c>
      <c r="N780" s="177">
        <v>2.0695000000000001</v>
      </c>
      <c r="O780" s="177">
        <v>7.5712000000000002</v>
      </c>
      <c r="P780" s="177"/>
      <c r="Q780" s="177">
        <v>7.4630000000000001</v>
      </c>
      <c r="R780" s="177">
        <v>5.2358000000000002</v>
      </c>
      <c r="T780" s="106"/>
      <c r="U780" s="107"/>
      <c r="V780" s="107"/>
      <c r="W780" s="107"/>
      <c r="X780" s="107"/>
      <c r="Y780" s="107"/>
      <c r="Z780" s="107"/>
      <c r="AA780" s="107"/>
      <c r="AB780" s="107"/>
      <c r="AC780" s="107"/>
      <c r="AD780" s="107"/>
      <c r="AE780" s="107"/>
      <c r="AF780" s="107"/>
      <c r="AG780" s="107"/>
      <c r="AH780" s="107"/>
    </row>
    <row r="781" spans="1:34" x14ac:dyDescent="0.3">
      <c r="A781" s="173" t="s">
        <v>1595</v>
      </c>
      <c r="B781" s="173" t="s">
        <v>1545</v>
      </c>
      <c r="C781" s="173">
        <v>144310</v>
      </c>
      <c r="D781" s="176">
        <v>44958</v>
      </c>
      <c r="E781" s="177">
        <v>13.44</v>
      </c>
      <c r="F781" s="177">
        <v>0.14899999999999999</v>
      </c>
      <c r="G781" s="177">
        <v>0.14899999999999999</v>
      </c>
      <c r="H781" s="177">
        <v>-0.22270000000000001</v>
      </c>
      <c r="I781" s="177">
        <v>-0.73860000000000003</v>
      </c>
      <c r="J781" s="177">
        <v>-0.5181</v>
      </c>
      <c r="K781" s="177">
        <v>-0.29670000000000002</v>
      </c>
      <c r="L781" s="177">
        <v>1.5872999999999999</v>
      </c>
      <c r="M781" s="177">
        <v>2.3610000000000002</v>
      </c>
      <c r="N781" s="177">
        <v>1.4339999999999999</v>
      </c>
      <c r="O781" s="177">
        <v>6.9901999999999997</v>
      </c>
      <c r="P781" s="177"/>
      <c r="Q781" s="177">
        <v>6.8141999999999996</v>
      </c>
      <c r="R781" s="177">
        <v>4.6166</v>
      </c>
      <c r="T781" s="106"/>
      <c r="U781" s="107"/>
      <c r="V781" s="107"/>
      <c r="W781" s="107"/>
      <c r="X781" s="107"/>
      <c r="Y781" s="107"/>
      <c r="Z781" s="107"/>
      <c r="AA781" s="107"/>
      <c r="AB781" s="107"/>
      <c r="AC781" s="107"/>
      <c r="AD781" s="107"/>
      <c r="AE781" s="107"/>
      <c r="AF781" s="107"/>
      <c r="AG781" s="107"/>
      <c r="AH781" s="107"/>
    </row>
    <row r="782" spans="1:34" x14ac:dyDescent="0.3">
      <c r="A782" s="173" t="s">
        <v>1595</v>
      </c>
      <c r="B782" s="173" t="s">
        <v>1526</v>
      </c>
      <c r="C782" s="173">
        <v>144490</v>
      </c>
      <c r="D782" s="176">
        <v>44958</v>
      </c>
      <c r="E782" s="177">
        <v>14.450100000000001</v>
      </c>
      <c r="F782" s="177">
        <v>0.26090000000000002</v>
      </c>
      <c r="G782" s="177">
        <v>0.20599999999999999</v>
      </c>
      <c r="H782" s="177">
        <v>-0.20030000000000001</v>
      </c>
      <c r="I782" s="177">
        <v>-0.51359999999999995</v>
      </c>
      <c r="J782" s="177">
        <v>0.1275</v>
      </c>
      <c r="K782" s="177">
        <v>0.75860000000000005</v>
      </c>
      <c r="L782" s="177">
        <v>4.0826000000000002</v>
      </c>
      <c r="M782" s="177">
        <v>6.4268000000000001</v>
      </c>
      <c r="N782" s="177">
        <v>5.5422000000000002</v>
      </c>
      <c r="O782" s="177">
        <v>11.01</v>
      </c>
      <c r="P782" s="177"/>
      <c r="Q782" s="177">
        <v>8.6699000000000002</v>
      </c>
      <c r="R782" s="177">
        <v>9.8704999999999998</v>
      </c>
      <c r="T782" s="106"/>
      <c r="U782" s="107"/>
      <c r="V782" s="107"/>
      <c r="W782" s="107"/>
      <c r="X782" s="107"/>
      <c r="Y782" s="107"/>
      <c r="Z782" s="107"/>
      <c r="AA782" s="107"/>
      <c r="AB782" s="107"/>
      <c r="AC782" s="107"/>
      <c r="AD782" s="107"/>
      <c r="AE782" s="107"/>
      <c r="AF782" s="107"/>
      <c r="AG782" s="107"/>
      <c r="AH782" s="107"/>
    </row>
    <row r="783" spans="1:34" x14ac:dyDescent="0.3">
      <c r="A783" s="173" t="s">
        <v>1595</v>
      </c>
      <c r="B783" s="173" t="s">
        <v>1546</v>
      </c>
      <c r="C783" s="173">
        <v>144484</v>
      </c>
      <c r="D783" s="176">
        <v>44958</v>
      </c>
      <c r="E783" s="177">
        <v>13.8864</v>
      </c>
      <c r="F783" s="177">
        <v>0.25850000000000001</v>
      </c>
      <c r="G783" s="177">
        <v>0.1948</v>
      </c>
      <c r="H783" s="177">
        <v>-0.217</v>
      </c>
      <c r="I783" s="177">
        <v>-0.54569999999999996</v>
      </c>
      <c r="J783" s="177">
        <v>5.1900000000000002E-2</v>
      </c>
      <c r="K783" s="177">
        <v>0.55030000000000001</v>
      </c>
      <c r="L783" s="177">
        <v>3.6554000000000002</v>
      </c>
      <c r="M783" s="177">
        <v>5.7664999999999997</v>
      </c>
      <c r="N783" s="177">
        <v>4.6790000000000003</v>
      </c>
      <c r="O783" s="177">
        <v>10.1031</v>
      </c>
      <c r="P783" s="177"/>
      <c r="Q783" s="177">
        <v>7.6976000000000004</v>
      </c>
      <c r="R783" s="177">
        <v>8.9673999999999996</v>
      </c>
      <c r="T783" s="106"/>
      <c r="U783" s="107"/>
      <c r="V783" s="107"/>
      <c r="W783" s="107"/>
      <c r="X783" s="107"/>
      <c r="Y783" s="107"/>
      <c r="Z783" s="107"/>
      <c r="AA783" s="107"/>
      <c r="AB783" s="107"/>
      <c r="AC783" s="107"/>
      <c r="AD783" s="107"/>
      <c r="AE783" s="107"/>
      <c r="AF783" s="107"/>
      <c r="AG783" s="107"/>
      <c r="AH783" s="107"/>
    </row>
    <row r="784" spans="1:34" x14ac:dyDescent="0.3">
      <c r="A784" s="178" t="s">
        <v>27</v>
      </c>
      <c r="B784" s="173"/>
      <c r="C784" s="173"/>
      <c r="D784" s="173"/>
      <c r="E784" s="173"/>
      <c r="F784" s="179">
        <v>1.5782608695652175E-2</v>
      </c>
      <c r="G784" s="179">
        <v>0.18472608695652171</v>
      </c>
      <c r="H784" s="179">
        <v>-0.32013695652173912</v>
      </c>
      <c r="I784" s="179">
        <v>-0.69940000000000002</v>
      </c>
      <c r="J784" s="179">
        <v>-0.4240108695652175</v>
      </c>
      <c r="K784" s="179">
        <v>-0.21594130434782607</v>
      </c>
      <c r="L784" s="179">
        <v>2.1555347826086959</v>
      </c>
      <c r="M784" s="179">
        <v>3.1448913043478264</v>
      </c>
      <c r="N784" s="179">
        <v>2.3052282608695656</v>
      </c>
      <c r="O784" s="179">
        <v>8.1315891304347812</v>
      </c>
      <c r="P784" s="179">
        <v>6.8810562500000012</v>
      </c>
      <c r="Q784" s="179">
        <v>7.5411413043478257</v>
      </c>
      <c r="R784" s="179">
        <v>7.1408326086956491</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8" t="s">
        <v>407</v>
      </c>
      <c r="B785" s="173"/>
      <c r="C785" s="173"/>
      <c r="D785" s="173"/>
      <c r="E785" s="173"/>
      <c r="F785" s="179">
        <v>4.2200000000000001E-2</v>
      </c>
      <c r="G785" s="179">
        <v>0.15529999999999999</v>
      </c>
      <c r="H785" s="179">
        <v>-0.26385000000000003</v>
      </c>
      <c r="I785" s="179">
        <v>-0.69540000000000002</v>
      </c>
      <c r="J785" s="179">
        <v>-0.45899999999999996</v>
      </c>
      <c r="K785" s="179">
        <v>-0.192</v>
      </c>
      <c r="L785" s="179">
        <v>2.1556999999999999</v>
      </c>
      <c r="M785" s="179">
        <v>3.2209000000000003</v>
      </c>
      <c r="N785" s="179">
        <v>2.3090000000000002</v>
      </c>
      <c r="O785" s="179">
        <v>8.1556999999999995</v>
      </c>
      <c r="P785" s="179">
        <v>7.2004000000000001</v>
      </c>
      <c r="Q785" s="179">
        <v>7.7973999999999997</v>
      </c>
      <c r="R785" s="179">
        <v>7.4419000000000004</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75" t="s">
        <v>1603</v>
      </c>
      <c r="B787" s="175"/>
      <c r="C787" s="175"/>
      <c r="D787" s="175"/>
      <c r="E787" s="175"/>
      <c r="F787" s="175"/>
      <c r="G787" s="175"/>
      <c r="H787" s="175"/>
      <c r="I787" s="175"/>
      <c r="J787" s="175"/>
      <c r="K787" s="175"/>
      <c r="L787" s="175"/>
      <c r="M787" s="175"/>
      <c r="N787" s="175"/>
      <c r="O787" s="175"/>
      <c r="P787" s="175"/>
      <c r="Q787" s="175"/>
      <c r="R787" s="175"/>
      <c r="S787" s="105"/>
      <c r="T787" s="105"/>
      <c r="U787" s="105"/>
      <c r="V787" s="105"/>
      <c r="W787" s="105"/>
      <c r="X787" s="105"/>
      <c r="Y787" s="105"/>
      <c r="Z787" s="105"/>
      <c r="AA787" s="105"/>
      <c r="AB787" s="105"/>
      <c r="AC787" s="105"/>
      <c r="AD787" s="105"/>
      <c r="AE787" s="105"/>
      <c r="AF787" s="105"/>
      <c r="AG787" s="105"/>
      <c r="AH787" s="105"/>
    </row>
    <row r="788" spans="1:34" x14ac:dyDescent="0.3">
      <c r="A788" s="173" t="s">
        <v>1604</v>
      </c>
      <c r="B788" s="173" t="s">
        <v>1627</v>
      </c>
      <c r="C788" s="173">
        <v>103166</v>
      </c>
      <c r="D788" s="176">
        <v>44958</v>
      </c>
      <c r="E788" s="177">
        <v>1107.57</v>
      </c>
      <c r="F788" s="177">
        <v>-0.1991</v>
      </c>
      <c r="G788" s="177">
        <v>0.65429999999999999</v>
      </c>
      <c r="H788" s="177">
        <v>-0.73399999999999999</v>
      </c>
      <c r="I788" s="177">
        <v>-2.7219000000000002</v>
      </c>
      <c r="J788" s="177">
        <v>-2.8873000000000002</v>
      </c>
      <c r="K788" s="177">
        <v>-3.9352</v>
      </c>
      <c r="L788" s="177">
        <v>1.1257999999999999</v>
      </c>
      <c r="M788" s="177">
        <v>0.6653</v>
      </c>
      <c r="N788" s="177">
        <v>-3.5905999999999998</v>
      </c>
      <c r="O788" s="177">
        <v>12.5101</v>
      </c>
      <c r="P788" s="177">
        <v>8.4107000000000003</v>
      </c>
      <c r="Q788" s="177">
        <v>21.2318</v>
      </c>
      <c r="R788" s="177">
        <v>10.7783</v>
      </c>
      <c r="T788" s="106"/>
      <c r="U788" s="107"/>
      <c r="V788" s="107"/>
      <c r="W788" s="107"/>
      <c r="X788" s="107"/>
      <c r="Y788" s="107"/>
      <c r="Z788" s="107"/>
      <c r="AA788" s="107"/>
      <c r="AB788" s="107"/>
      <c r="AC788" s="107"/>
      <c r="AD788" s="107"/>
      <c r="AE788" s="107"/>
      <c r="AF788" s="107"/>
      <c r="AG788" s="107"/>
      <c r="AH788" s="107"/>
    </row>
    <row r="789" spans="1:34" x14ac:dyDescent="0.3">
      <c r="A789" s="173" t="s">
        <v>1604</v>
      </c>
      <c r="B789" s="173" t="s">
        <v>1628</v>
      </c>
      <c r="C789" s="173">
        <v>120564</v>
      </c>
      <c r="D789" s="176">
        <v>44958</v>
      </c>
      <c r="E789" s="177">
        <v>1213.51</v>
      </c>
      <c r="F789" s="177">
        <v>-0.1966</v>
      </c>
      <c r="G789" s="177">
        <v>0.66700000000000004</v>
      </c>
      <c r="H789" s="177">
        <v>-0.71589999999999998</v>
      </c>
      <c r="I789" s="177">
        <v>-2.6880000000000002</v>
      </c>
      <c r="J789" s="177">
        <v>-2.8071999999999999</v>
      </c>
      <c r="K789" s="177">
        <v>-3.7248000000000001</v>
      </c>
      <c r="L789" s="177">
        <v>1.5566</v>
      </c>
      <c r="M789" s="177">
        <v>1.3243</v>
      </c>
      <c r="N789" s="177">
        <v>-2.7667000000000002</v>
      </c>
      <c r="O789" s="177">
        <v>13.483700000000001</v>
      </c>
      <c r="P789" s="177">
        <v>9.4038000000000004</v>
      </c>
      <c r="Q789" s="177">
        <v>15.7013</v>
      </c>
      <c r="R789" s="177">
        <v>11.7233</v>
      </c>
      <c r="T789" s="106"/>
      <c r="U789" s="107"/>
      <c r="V789" s="107"/>
      <c r="W789" s="107"/>
      <c r="X789" s="107"/>
      <c r="Y789" s="107"/>
      <c r="Z789" s="107"/>
      <c r="AA789" s="107"/>
      <c r="AB789" s="107"/>
      <c r="AC789" s="107"/>
      <c r="AD789" s="107"/>
      <c r="AE789" s="107"/>
      <c r="AF789" s="107"/>
      <c r="AG789" s="107"/>
      <c r="AH789" s="107"/>
    </row>
    <row r="790" spans="1:34" x14ac:dyDescent="0.3">
      <c r="A790" s="173" t="s">
        <v>1604</v>
      </c>
      <c r="B790" s="173" t="s">
        <v>1629</v>
      </c>
      <c r="C790" s="173">
        <v>141925</v>
      </c>
      <c r="D790" s="176">
        <v>44958</v>
      </c>
      <c r="E790" s="177">
        <v>18.37</v>
      </c>
      <c r="F790" s="177">
        <v>-5.4399999999999997E-2</v>
      </c>
      <c r="G790" s="177">
        <v>0.65749999999999997</v>
      </c>
      <c r="H790" s="177">
        <v>-0.48749999999999999</v>
      </c>
      <c r="I790" s="177">
        <v>-2.1311</v>
      </c>
      <c r="J790" s="177">
        <v>-4.1731999999999996</v>
      </c>
      <c r="K790" s="177">
        <v>-6.8930999999999996</v>
      </c>
      <c r="L790" s="177">
        <v>-3.6707000000000001</v>
      </c>
      <c r="M790" s="177">
        <v>-3.0095000000000001</v>
      </c>
      <c r="N790" s="177">
        <v>-8.6524000000000001</v>
      </c>
      <c r="O790" s="177">
        <v>11.399900000000001</v>
      </c>
      <c r="P790" s="177">
        <v>12.457599999999999</v>
      </c>
      <c r="Q790" s="177">
        <v>12.378500000000001</v>
      </c>
      <c r="R790" s="177">
        <v>7.8948999999999998</v>
      </c>
      <c r="T790" s="106"/>
      <c r="U790" s="107"/>
      <c r="V790" s="107"/>
      <c r="W790" s="107"/>
      <c r="X790" s="107"/>
      <c r="Y790" s="107"/>
      <c r="Z790" s="107"/>
      <c r="AA790" s="107"/>
      <c r="AB790" s="107"/>
      <c r="AC790" s="107"/>
      <c r="AD790" s="107"/>
      <c r="AE790" s="107"/>
      <c r="AF790" s="107"/>
      <c r="AG790" s="107"/>
      <c r="AH790" s="107"/>
    </row>
    <row r="791" spans="1:34" x14ac:dyDescent="0.3">
      <c r="A791" s="173" t="s">
        <v>1604</v>
      </c>
      <c r="B791" s="173" t="s">
        <v>1630</v>
      </c>
      <c r="C791" s="173">
        <v>141927</v>
      </c>
      <c r="D791" s="176">
        <v>44958</v>
      </c>
      <c r="E791" s="177">
        <v>17.059999999999999</v>
      </c>
      <c r="F791" s="177">
        <v>-5.8599999999999999E-2</v>
      </c>
      <c r="G791" s="177">
        <v>0.64900000000000002</v>
      </c>
      <c r="H791" s="177">
        <v>-0.4667</v>
      </c>
      <c r="I791" s="177">
        <v>-2.1789000000000001</v>
      </c>
      <c r="J791" s="177">
        <v>-4.2648999999999999</v>
      </c>
      <c r="K791" s="177">
        <v>-7.1817000000000002</v>
      </c>
      <c r="L791" s="177">
        <v>-4.2648999999999999</v>
      </c>
      <c r="M791" s="177">
        <v>-3.8873000000000002</v>
      </c>
      <c r="N791" s="177">
        <v>-9.7354000000000003</v>
      </c>
      <c r="O791" s="177">
        <v>9.9735999999999994</v>
      </c>
      <c r="P791" s="177">
        <v>10.893700000000001</v>
      </c>
      <c r="Q791" s="177">
        <v>10.7943</v>
      </c>
      <c r="R791" s="177">
        <v>6.6102999999999996</v>
      </c>
      <c r="T791" s="106"/>
      <c r="U791" s="107"/>
      <c r="V791" s="107"/>
      <c r="W791" s="107"/>
      <c r="X791" s="107"/>
      <c r="Y791" s="107"/>
      <c r="Z791" s="107"/>
      <c r="AA791" s="107"/>
      <c r="AB791" s="107"/>
      <c r="AC791" s="107"/>
      <c r="AD791" s="107"/>
      <c r="AE791" s="107"/>
      <c r="AF791" s="107"/>
      <c r="AG791" s="107"/>
      <c r="AH791" s="107"/>
    </row>
    <row r="792" spans="1:34" x14ac:dyDescent="0.3">
      <c r="A792" s="173" t="s">
        <v>1604</v>
      </c>
      <c r="B792" s="173" t="s">
        <v>1973</v>
      </c>
      <c r="C792" s="173">
        <v>148404</v>
      </c>
      <c r="D792" s="176">
        <v>44958</v>
      </c>
      <c r="E792" s="177">
        <v>19.98</v>
      </c>
      <c r="F792" s="177">
        <v>-1.0891</v>
      </c>
      <c r="G792" s="177">
        <v>0.35160000000000002</v>
      </c>
      <c r="H792" s="177">
        <v>-1.7699</v>
      </c>
      <c r="I792" s="177">
        <v>-4.2186000000000003</v>
      </c>
      <c r="J792" s="177">
        <v>-4.0346000000000002</v>
      </c>
      <c r="K792" s="177">
        <v>-3.1507999999999998</v>
      </c>
      <c r="L792" s="177">
        <v>1.6794</v>
      </c>
      <c r="M792" s="177">
        <v>0.96009999999999995</v>
      </c>
      <c r="N792" s="177">
        <v>-3.4782999999999999</v>
      </c>
      <c r="O792" s="177"/>
      <c r="P792" s="177"/>
      <c r="Q792" s="177">
        <v>30.574300000000001</v>
      </c>
      <c r="R792" s="177">
        <v>19.8489</v>
      </c>
      <c r="T792" s="106"/>
      <c r="U792" s="107"/>
      <c r="V792" s="107"/>
      <c r="W792" s="107"/>
      <c r="X792" s="107"/>
      <c r="Y792" s="107"/>
      <c r="Z792" s="107"/>
      <c r="AA792" s="107"/>
      <c r="AB792" s="107"/>
      <c r="AC792" s="107"/>
      <c r="AD792" s="107"/>
      <c r="AE792" s="107"/>
      <c r="AF792" s="107"/>
      <c r="AG792" s="107"/>
      <c r="AH792" s="107"/>
    </row>
    <row r="793" spans="1:34" x14ac:dyDescent="0.3">
      <c r="A793" s="173" t="s">
        <v>1604</v>
      </c>
      <c r="B793" s="173" t="s">
        <v>1974</v>
      </c>
      <c r="C793" s="173">
        <v>148405</v>
      </c>
      <c r="D793" s="176">
        <v>44958</v>
      </c>
      <c r="E793" s="177">
        <v>19.09</v>
      </c>
      <c r="F793" s="177">
        <v>-1.0881000000000001</v>
      </c>
      <c r="G793" s="177">
        <v>0.31530000000000002</v>
      </c>
      <c r="H793" s="177">
        <v>-1.8004</v>
      </c>
      <c r="I793" s="177">
        <v>-4.2628000000000004</v>
      </c>
      <c r="J793" s="177">
        <v>-4.2148000000000003</v>
      </c>
      <c r="K793" s="177">
        <v>-3.6345000000000001</v>
      </c>
      <c r="L793" s="177">
        <v>0.5796</v>
      </c>
      <c r="M793" s="177">
        <v>-0.52110000000000001</v>
      </c>
      <c r="N793" s="177">
        <v>-5.2134999999999998</v>
      </c>
      <c r="O793" s="177"/>
      <c r="P793" s="177"/>
      <c r="Q793" s="177">
        <v>28.301100000000002</v>
      </c>
      <c r="R793" s="177">
        <v>17.828800000000001</v>
      </c>
      <c r="T793" s="106"/>
      <c r="U793" s="107"/>
      <c r="V793" s="107"/>
      <c r="W793" s="107"/>
      <c r="X793" s="107"/>
      <c r="Y793" s="107"/>
      <c r="Z793" s="107"/>
      <c r="AA793" s="107"/>
      <c r="AB793" s="107"/>
      <c r="AC793" s="107"/>
      <c r="AD793" s="107"/>
      <c r="AE793" s="107"/>
      <c r="AF793" s="107"/>
      <c r="AG793" s="107"/>
      <c r="AH793" s="107"/>
    </row>
    <row r="794" spans="1:34" x14ac:dyDescent="0.3">
      <c r="A794" s="173" t="s">
        <v>1604</v>
      </c>
      <c r="B794" s="173" t="s">
        <v>1648</v>
      </c>
      <c r="C794" s="173">
        <v>118275</v>
      </c>
      <c r="D794" s="176">
        <v>44958</v>
      </c>
      <c r="E794" s="177">
        <v>239.35</v>
      </c>
      <c r="F794" s="177">
        <v>7.5300000000000006E-2</v>
      </c>
      <c r="G794" s="177">
        <v>0.67720000000000002</v>
      </c>
      <c r="H794" s="177">
        <v>-0.71350000000000002</v>
      </c>
      <c r="I794" s="177">
        <v>-2.6398999999999999</v>
      </c>
      <c r="J794" s="177">
        <v>-2.4851999999999999</v>
      </c>
      <c r="K794" s="177">
        <v>-3.4918</v>
      </c>
      <c r="L794" s="177">
        <v>0.42380000000000001</v>
      </c>
      <c r="M794" s="177">
        <v>2.4483000000000001</v>
      </c>
      <c r="N794" s="177">
        <v>-3.2734000000000001</v>
      </c>
      <c r="O794" s="177">
        <v>16.366800000000001</v>
      </c>
      <c r="P794" s="177">
        <v>12.802099999999999</v>
      </c>
      <c r="Q794" s="177">
        <v>13.977499999999999</v>
      </c>
      <c r="R794" s="177">
        <v>13.010899999999999</v>
      </c>
      <c r="T794" s="106"/>
      <c r="U794" s="107"/>
      <c r="V794" s="107"/>
      <c r="W794" s="107"/>
      <c r="X794" s="107"/>
      <c r="Y794" s="107"/>
      <c r="Z794" s="107"/>
      <c r="AA794" s="107"/>
      <c r="AB794" s="107"/>
      <c r="AC794" s="107"/>
      <c r="AD794" s="107"/>
      <c r="AE794" s="107"/>
      <c r="AF794" s="107"/>
      <c r="AG794" s="107"/>
      <c r="AH794" s="107"/>
    </row>
    <row r="795" spans="1:34" x14ac:dyDescent="0.3">
      <c r="A795" s="173" t="s">
        <v>1604</v>
      </c>
      <c r="B795" s="173" t="s">
        <v>1649</v>
      </c>
      <c r="C795" s="173">
        <v>101922</v>
      </c>
      <c r="D795" s="176">
        <v>44958</v>
      </c>
      <c r="E795" s="177">
        <v>219.59</v>
      </c>
      <c r="F795" s="177">
        <v>7.2900000000000006E-2</v>
      </c>
      <c r="G795" s="177">
        <v>0.66010000000000002</v>
      </c>
      <c r="H795" s="177">
        <v>-0.73680000000000001</v>
      </c>
      <c r="I795" s="177">
        <v>-2.6856</v>
      </c>
      <c r="J795" s="177">
        <v>-2.5949</v>
      </c>
      <c r="K795" s="177">
        <v>-3.8025000000000002</v>
      </c>
      <c r="L795" s="177">
        <v>-0.23619999999999999</v>
      </c>
      <c r="M795" s="177">
        <v>1.4132</v>
      </c>
      <c r="N795" s="177">
        <v>-4.5593000000000004</v>
      </c>
      <c r="O795" s="177">
        <v>14.821099999999999</v>
      </c>
      <c r="P795" s="177">
        <v>11.5214</v>
      </c>
      <c r="Q795" s="177">
        <v>17.269400000000001</v>
      </c>
      <c r="R795" s="177">
        <v>11.5029</v>
      </c>
      <c r="T795" s="106"/>
      <c r="U795" s="107"/>
      <c r="V795" s="107"/>
      <c r="W795" s="107"/>
      <c r="X795" s="107"/>
      <c r="Y795" s="107"/>
      <c r="Z795" s="107"/>
      <c r="AA795" s="107"/>
      <c r="AB795" s="107"/>
      <c r="AC795" s="107"/>
      <c r="AD795" s="107"/>
      <c r="AE795" s="107"/>
      <c r="AF795" s="107"/>
      <c r="AG795" s="107"/>
      <c r="AH795" s="107"/>
    </row>
    <row r="796" spans="1:34" x14ac:dyDescent="0.3">
      <c r="A796" s="173" t="s">
        <v>1604</v>
      </c>
      <c r="B796" s="173" t="s">
        <v>1689</v>
      </c>
      <c r="C796" s="173">
        <v>119076</v>
      </c>
      <c r="D796" s="176">
        <v>44958</v>
      </c>
      <c r="E796" s="177">
        <v>68.058000000000007</v>
      </c>
      <c r="F796" s="177">
        <v>0.1103</v>
      </c>
      <c r="G796" s="177">
        <v>1.3295999999999999</v>
      </c>
      <c r="H796" s="177">
        <v>0.24010000000000001</v>
      </c>
      <c r="I796" s="177">
        <v>-1.5094000000000001</v>
      </c>
      <c r="J796" s="177">
        <v>-2.1015999999999999</v>
      </c>
      <c r="K796" s="177">
        <v>-3.3184999999999998</v>
      </c>
      <c r="L796" s="177">
        <v>-0.43009999999999998</v>
      </c>
      <c r="M796" s="177">
        <v>2.8595000000000002</v>
      </c>
      <c r="N796" s="177">
        <v>-4.2462</v>
      </c>
      <c r="O796" s="177">
        <v>13.6218</v>
      </c>
      <c r="P796" s="177">
        <v>10.7834</v>
      </c>
      <c r="Q796" s="177">
        <v>14.1889</v>
      </c>
      <c r="R796" s="177">
        <v>10.853999999999999</v>
      </c>
      <c r="T796" s="106"/>
      <c r="U796" s="107"/>
      <c r="V796" s="107"/>
      <c r="W796" s="107"/>
      <c r="X796" s="107"/>
      <c r="Y796" s="107"/>
      <c r="Z796" s="107"/>
      <c r="AA796" s="107"/>
      <c r="AB796" s="107"/>
      <c r="AC796" s="107"/>
      <c r="AD796" s="107"/>
      <c r="AE796" s="107"/>
      <c r="AF796" s="107"/>
      <c r="AG796" s="107"/>
      <c r="AH796" s="107"/>
    </row>
    <row r="797" spans="1:34" x14ac:dyDescent="0.3">
      <c r="A797" s="173" t="s">
        <v>1604</v>
      </c>
      <c r="B797" s="173" t="s">
        <v>1786</v>
      </c>
      <c r="C797" s="173">
        <v>119077</v>
      </c>
      <c r="D797" s="176">
        <v>44958</v>
      </c>
      <c r="E797" s="177">
        <v>188.06931393558901</v>
      </c>
      <c r="F797" s="177">
        <v>0.1099</v>
      </c>
      <c r="G797" s="177">
        <v>1.3303</v>
      </c>
      <c r="H797" s="177">
        <v>0.24</v>
      </c>
      <c r="I797" s="177">
        <v>-1.5105999999999999</v>
      </c>
      <c r="J797" s="177">
        <v>-2.1015999999999999</v>
      </c>
      <c r="K797" s="177">
        <v>-3.3199000000000001</v>
      </c>
      <c r="L797" s="177">
        <v>-0.43</v>
      </c>
      <c r="M797" s="177">
        <v>2.8591000000000002</v>
      </c>
      <c r="N797" s="177">
        <v>-4.2466999999999997</v>
      </c>
      <c r="O797" s="177">
        <v>13.078200000000001</v>
      </c>
      <c r="P797" s="177">
        <v>10.1778</v>
      </c>
      <c r="Q797" s="177">
        <v>13.8819</v>
      </c>
      <c r="R797" s="177">
        <v>10.8536</v>
      </c>
      <c r="T797" s="106"/>
      <c r="U797" s="107"/>
      <c r="V797" s="107"/>
      <c r="W797" s="107"/>
      <c r="X797" s="107"/>
      <c r="Y797" s="107"/>
      <c r="Z797" s="107"/>
      <c r="AA797" s="107"/>
      <c r="AB797" s="107"/>
      <c r="AC797" s="107"/>
      <c r="AD797" s="107"/>
      <c r="AE797" s="107"/>
      <c r="AF797" s="107"/>
      <c r="AG797" s="107"/>
      <c r="AH797" s="107"/>
    </row>
    <row r="798" spans="1:34" x14ac:dyDescent="0.3">
      <c r="A798" s="173" t="s">
        <v>1604</v>
      </c>
      <c r="B798" s="173" t="s">
        <v>1690</v>
      </c>
      <c r="C798" s="173">
        <v>105875</v>
      </c>
      <c r="D798" s="176">
        <v>44958</v>
      </c>
      <c r="E798" s="177">
        <v>62.787999999999997</v>
      </c>
      <c r="F798" s="177">
        <v>0.1084</v>
      </c>
      <c r="G798" s="177">
        <v>1.3150999999999999</v>
      </c>
      <c r="H798" s="177">
        <v>0.2203</v>
      </c>
      <c r="I798" s="177">
        <v>-1.5491999999999999</v>
      </c>
      <c r="J798" s="177">
        <v>-2.1932999999999998</v>
      </c>
      <c r="K798" s="177">
        <v>-3.5781000000000001</v>
      </c>
      <c r="L798" s="177">
        <v>-0.97619999999999996</v>
      </c>
      <c r="M798" s="177">
        <v>1.9898</v>
      </c>
      <c r="N798" s="177">
        <v>-5.31</v>
      </c>
      <c r="O798" s="177">
        <v>12.3962</v>
      </c>
      <c r="P798" s="177">
        <v>9.7157999999999998</v>
      </c>
      <c r="Q798" s="177">
        <v>12.4427</v>
      </c>
      <c r="R798" s="177">
        <v>9.6359999999999992</v>
      </c>
      <c r="T798" s="106"/>
      <c r="U798" s="107"/>
      <c r="V798" s="107"/>
      <c r="W798" s="107"/>
      <c r="X798" s="107"/>
      <c r="Y798" s="107"/>
      <c r="Z798" s="107"/>
      <c r="AA798" s="107"/>
      <c r="AB798" s="107"/>
      <c r="AC798" s="107"/>
      <c r="AD798" s="107"/>
      <c r="AE798" s="107"/>
      <c r="AF798" s="107"/>
      <c r="AG798" s="107"/>
      <c r="AH798" s="107"/>
    </row>
    <row r="799" spans="1:34" x14ac:dyDescent="0.3">
      <c r="A799" s="173" t="s">
        <v>1604</v>
      </c>
      <c r="B799" s="173" t="s">
        <v>1787</v>
      </c>
      <c r="C799" s="173">
        <v>100080</v>
      </c>
      <c r="D799" s="176">
        <v>44958</v>
      </c>
      <c r="E799" s="177">
        <v>783.09058427061404</v>
      </c>
      <c r="F799" s="177">
        <v>0.1084</v>
      </c>
      <c r="G799" s="177">
        <v>1.3149999999999999</v>
      </c>
      <c r="H799" s="177">
        <v>0.22120000000000001</v>
      </c>
      <c r="I799" s="177">
        <v>-1.5484</v>
      </c>
      <c r="J799" s="177">
        <v>-2.1936</v>
      </c>
      <c r="K799" s="177">
        <v>-3.5785</v>
      </c>
      <c r="L799" s="177">
        <v>-0.97540000000000004</v>
      </c>
      <c r="M799" s="177">
        <v>1.9907999999999999</v>
      </c>
      <c r="N799" s="177">
        <v>-5.3091999999999997</v>
      </c>
      <c r="O799" s="177">
        <v>11.8588</v>
      </c>
      <c r="P799" s="177">
        <v>9.1119000000000003</v>
      </c>
      <c r="Q799" s="177">
        <v>18.4312</v>
      </c>
      <c r="R799" s="177">
        <v>9.6385000000000005</v>
      </c>
      <c r="T799" s="106"/>
      <c r="U799" s="107"/>
      <c r="V799" s="107"/>
      <c r="W799" s="107"/>
      <c r="X799" s="107"/>
      <c r="Y799" s="107"/>
      <c r="Z799" s="107"/>
      <c r="AA799" s="107"/>
      <c r="AB799" s="107"/>
      <c r="AC799" s="107"/>
      <c r="AD799" s="107"/>
      <c r="AE799" s="107"/>
      <c r="AF799" s="107"/>
      <c r="AG799" s="107"/>
      <c r="AH799" s="107"/>
    </row>
    <row r="800" spans="1:34" x14ac:dyDescent="0.3">
      <c r="A800" s="173" t="s">
        <v>1604</v>
      </c>
      <c r="B800" s="173" t="s">
        <v>1613</v>
      </c>
      <c r="C800" s="173">
        <v>140353</v>
      </c>
      <c r="D800" s="176">
        <v>44958</v>
      </c>
      <c r="E800" s="177">
        <v>25.440999999999999</v>
      </c>
      <c r="F800" s="177">
        <v>-9.4200000000000006E-2</v>
      </c>
      <c r="G800" s="177">
        <v>0.7006</v>
      </c>
      <c r="H800" s="177">
        <v>-0.65600000000000003</v>
      </c>
      <c r="I800" s="177">
        <v>-2.3940000000000001</v>
      </c>
      <c r="J800" s="177">
        <v>-1.9539</v>
      </c>
      <c r="K800" s="177">
        <v>-3.6545000000000001</v>
      </c>
      <c r="L800" s="177">
        <v>2.0293000000000001</v>
      </c>
      <c r="M800" s="177">
        <v>4.6696</v>
      </c>
      <c r="N800" s="177">
        <v>-0.2666</v>
      </c>
      <c r="O800" s="177">
        <v>16.407499999999999</v>
      </c>
      <c r="P800" s="177">
        <v>10.8429</v>
      </c>
      <c r="Q800" s="177">
        <v>12.380699999999999</v>
      </c>
      <c r="R800" s="177">
        <v>15.463200000000001</v>
      </c>
      <c r="T800" s="106"/>
      <c r="U800" s="107"/>
      <c r="V800" s="107"/>
      <c r="W800" s="107"/>
      <c r="X800" s="107"/>
      <c r="Y800" s="107"/>
      <c r="Z800" s="107"/>
      <c r="AA800" s="107"/>
      <c r="AB800" s="107"/>
      <c r="AC800" s="107"/>
      <c r="AD800" s="107"/>
      <c r="AE800" s="107"/>
      <c r="AF800" s="107"/>
      <c r="AG800" s="107"/>
      <c r="AH800" s="107"/>
    </row>
    <row r="801" spans="1:34" x14ac:dyDescent="0.3">
      <c r="A801" s="173" t="s">
        <v>1604</v>
      </c>
      <c r="B801" s="173" t="s">
        <v>1614</v>
      </c>
      <c r="C801" s="173">
        <v>140355</v>
      </c>
      <c r="D801" s="176">
        <v>44958</v>
      </c>
      <c r="E801" s="177">
        <v>22.856000000000002</v>
      </c>
      <c r="F801" s="177">
        <v>-0.10050000000000001</v>
      </c>
      <c r="G801" s="177">
        <v>0.6784</v>
      </c>
      <c r="H801" s="177">
        <v>-0.6865</v>
      </c>
      <c r="I801" s="177">
        <v>-2.4540000000000002</v>
      </c>
      <c r="J801" s="177">
        <v>-2.0989</v>
      </c>
      <c r="K801" s="177">
        <v>-4.0631000000000004</v>
      </c>
      <c r="L801" s="177">
        <v>1.1551</v>
      </c>
      <c r="M801" s="177">
        <v>3.3132999999999999</v>
      </c>
      <c r="N801" s="177">
        <v>-1.9686999999999999</v>
      </c>
      <c r="O801" s="177">
        <v>14.389099999999999</v>
      </c>
      <c r="P801" s="177">
        <v>8.9916999999999998</v>
      </c>
      <c r="Q801" s="177">
        <v>10.8856</v>
      </c>
      <c r="R801" s="177">
        <v>13.472</v>
      </c>
      <c r="T801" s="106"/>
      <c r="U801" s="107"/>
      <c r="V801" s="107"/>
      <c r="W801" s="107"/>
      <c r="X801" s="107"/>
      <c r="Y801" s="107"/>
      <c r="Z801" s="107"/>
      <c r="AA801" s="107"/>
      <c r="AB801" s="107"/>
      <c r="AC801" s="107"/>
      <c r="AD801" s="107"/>
      <c r="AE801" s="107"/>
      <c r="AF801" s="107"/>
      <c r="AG801" s="107"/>
      <c r="AH801" s="107"/>
    </row>
    <row r="802" spans="1:34" x14ac:dyDescent="0.3">
      <c r="A802" s="173" t="s">
        <v>1604</v>
      </c>
      <c r="B802" s="173" t="s">
        <v>1618</v>
      </c>
      <c r="C802" s="173">
        <v>100520</v>
      </c>
      <c r="D802" s="176">
        <v>44958</v>
      </c>
      <c r="E802" s="177">
        <v>975.94230000000005</v>
      </c>
      <c r="F802" s="177">
        <v>-0.56799999999999995</v>
      </c>
      <c r="G802" s="177">
        <v>0.26950000000000002</v>
      </c>
      <c r="H802" s="177">
        <v>-1.3231999999999999</v>
      </c>
      <c r="I802" s="177">
        <v>-3.3488000000000002</v>
      </c>
      <c r="J802" s="177">
        <v>-3.6242999999999999</v>
      </c>
      <c r="K802" s="177">
        <v>-4.7102000000000004</v>
      </c>
      <c r="L802" s="177">
        <v>3.3329</v>
      </c>
      <c r="M802" s="177">
        <v>4.1547999999999998</v>
      </c>
      <c r="N802" s="177">
        <v>-0.90759999999999996</v>
      </c>
      <c r="O802" s="177">
        <v>17.7697</v>
      </c>
      <c r="P802" s="177">
        <v>9.9040999999999997</v>
      </c>
      <c r="Q802" s="177">
        <v>17.529</v>
      </c>
      <c r="R802" s="177">
        <v>15.0723</v>
      </c>
      <c r="T802" s="106"/>
      <c r="U802" s="107"/>
      <c r="V802" s="107"/>
      <c r="W802" s="107"/>
      <c r="X802" s="107"/>
      <c r="Y802" s="107"/>
      <c r="Z802" s="107"/>
      <c r="AA802" s="107"/>
      <c r="AB802" s="107"/>
      <c r="AC802" s="107"/>
      <c r="AD802" s="107"/>
      <c r="AE802" s="107"/>
      <c r="AF802" s="107"/>
      <c r="AG802" s="107"/>
      <c r="AH802" s="107"/>
    </row>
    <row r="803" spans="1:34" x14ac:dyDescent="0.3">
      <c r="A803" s="173" t="s">
        <v>1604</v>
      </c>
      <c r="B803" s="173" t="s">
        <v>1619</v>
      </c>
      <c r="C803" s="173">
        <v>118535</v>
      </c>
      <c r="D803" s="176">
        <v>44958</v>
      </c>
      <c r="E803" s="177">
        <v>1065.6854000000001</v>
      </c>
      <c r="F803" s="177">
        <v>-0.56599999999999995</v>
      </c>
      <c r="G803" s="177">
        <v>0.27989999999999998</v>
      </c>
      <c r="H803" s="177">
        <v>-1.3089</v>
      </c>
      <c r="I803" s="177">
        <v>-3.3206000000000002</v>
      </c>
      <c r="J803" s="177">
        <v>-3.5588000000000002</v>
      </c>
      <c r="K803" s="177">
        <v>-4.5346000000000002</v>
      </c>
      <c r="L803" s="177">
        <v>3.7090999999999998</v>
      </c>
      <c r="M803" s="177">
        <v>4.7271999999999998</v>
      </c>
      <c r="N803" s="177">
        <v>-0.19020000000000001</v>
      </c>
      <c r="O803" s="177">
        <v>18.6326</v>
      </c>
      <c r="P803" s="177">
        <v>10.7882</v>
      </c>
      <c r="Q803" s="177">
        <v>15.285299999999999</v>
      </c>
      <c r="R803" s="177">
        <v>15.903499999999999</v>
      </c>
      <c r="T803" s="106"/>
      <c r="U803" s="107"/>
      <c r="V803" s="107"/>
      <c r="W803" s="107"/>
      <c r="X803" s="107"/>
      <c r="Y803" s="107"/>
      <c r="Z803" s="107"/>
      <c r="AA803" s="107"/>
      <c r="AB803" s="107"/>
      <c r="AC803" s="107"/>
      <c r="AD803" s="107"/>
      <c r="AE803" s="107"/>
      <c r="AF803" s="107"/>
      <c r="AG803" s="107"/>
      <c r="AH803" s="107"/>
    </row>
    <row r="804" spans="1:34" x14ac:dyDescent="0.3">
      <c r="A804" s="173" t="s">
        <v>1604</v>
      </c>
      <c r="B804" s="173" t="s">
        <v>1620</v>
      </c>
      <c r="C804" s="173">
        <v>101762</v>
      </c>
      <c r="D804" s="176">
        <v>44958</v>
      </c>
      <c r="E804" s="177">
        <v>1126.691</v>
      </c>
      <c r="F804" s="177">
        <v>-0.81569999999999998</v>
      </c>
      <c r="G804" s="177">
        <v>3.3700000000000001E-2</v>
      </c>
      <c r="H804" s="177">
        <v>-1.5968</v>
      </c>
      <c r="I804" s="177">
        <v>-2.8778999999999999</v>
      </c>
      <c r="J804" s="177">
        <v>-2.2991999999999999</v>
      </c>
      <c r="K804" s="177">
        <v>-1.4359</v>
      </c>
      <c r="L804" s="177">
        <v>6.4085999999999999</v>
      </c>
      <c r="M804" s="177">
        <v>10.5374</v>
      </c>
      <c r="N804" s="177">
        <v>9.8633000000000006</v>
      </c>
      <c r="O804" s="177">
        <v>19.496500000000001</v>
      </c>
      <c r="P804" s="177">
        <v>10.994</v>
      </c>
      <c r="Q804" s="177">
        <v>18.306100000000001</v>
      </c>
      <c r="R804" s="177">
        <v>22.164300000000001</v>
      </c>
      <c r="T804" s="106"/>
      <c r="U804" s="107"/>
      <c r="V804" s="107"/>
      <c r="W804" s="107"/>
      <c r="X804" s="107"/>
      <c r="Y804" s="107"/>
      <c r="Z804" s="107"/>
      <c r="AA804" s="107"/>
      <c r="AB804" s="107"/>
      <c r="AC804" s="107"/>
      <c r="AD804" s="107"/>
      <c r="AE804" s="107"/>
      <c r="AF804" s="107"/>
      <c r="AG804" s="107"/>
      <c r="AH804" s="107"/>
    </row>
    <row r="805" spans="1:34" x14ac:dyDescent="0.3">
      <c r="A805" s="173" t="s">
        <v>1604</v>
      </c>
      <c r="B805" s="173" t="s">
        <v>1621</v>
      </c>
      <c r="C805" s="173">
        <v>118955</v>
      </c>
      <c r="D805" s="176">
        <v>44958</v>
      </c>
      <c r="E805" s="177">
        <v>1212.027</v>
      </c>
      <c r="F805" s="177">
        <v>-0.81359999999999999</v>
      </c>
      <c r="G805" s="177">
        <v>4.4200000000000003E-2</v>
      </c>
      <c r="H805" s="177">
        <v>-1.5824</v>
      </c>
      <c r="I805" s="177">
        <v>-2.8496000000000001</v>
      </c>
      <c r="J805" s="177">
        <v>-2.2374000000000001</v>
      </c>
      <c r="K805" s="177">
        <v>-1.2743</v>
      </c>
      <c r="L805" s="177">
        <v>6.7622</v>
      </c>
      <c r="M805" s="177">
        <v>11.0984</v>
      </c>
      <c r="N805" s="177">
        <v>10.599299999999999</v>
      </c>
      <c r="O805" s="177">
        <v>20.241099999999999</v>
      </c>
      <c r="P805" s="177">
        <v>11.7338</v>
      </c>
      <c r="Q805" s="177">
        <v>15.089</v>
      </c>
      <c r="R805" s="177">
        <v>22.951699999999999</v>
      </c>
      <c r="T805" s="106"/>
      <c r="U805" s="107"/>
      <c r="V805" s="107"/>
      <c r="W805" s="107"/>
      <c r="X805" s="107"/>
      <c r="Y805" s="107"/>
      <c r="Z805" s="107"/>
      <c r="AA805" s="107"/>
      <c r="AB805" s="107"/>
      <c r="AC805" s="107"/>
      <c r="AD805" s="107"/>
      <c r="AE805" s="107"/>
      <c r="AF805" s="107"/>
      <c r="AG805" s="107"/>
      <c r="AH805" s="107"/>
    </row>
    <row r="806" spans="1:34" x14ac:dyDescent="0.3">
      <c r="A806" s="173" t="s">
        <v>1604</v>
      </c>
      <c r="B806" s="173" t="s">
        <v>1615</v>
      </c>
      <c r="C806" s="173">
        <v>120046</v>
      </c>
      <c r="D806" s="176">
        <v>44958</v>
      </c>
      <c r="E806" s="177">
        <v>139.7105</v>
      </c>
      <c r="F806" s="177">
        <v>-0.15690000000000001</v>
      </c>
      <c r="G806" s="177">
        <v>0.86060000000000003</v>
      </c>
      <c r="H806" s="177">
        <v>-0.31759999999999999</v>
      </c>
      <c r="I806" s="177">
        <v>-1.9571000000000001</v>
      </c>
      <c r="J806" s="177">
        <v>-1.3029999999999999</v>
      </c>
      <c r="K806" s="177">
        <v>-1.7944</v>
      </c>
      <c r="L806" s="177">
        <v>1.3236000000000001</v>
      </c>
      <c r="M806" s="177">
        <v>0.74239999999999995</v>
      </c>
      <c r="N806" s="177">
        <v>-4.9817</v>
      </c>
      <c r="O806" s="177">
        <v>13.7149</v>
      </c>
      <c r="P806" s="177">
        <v>7.6764000000000001</v>
      </c>
      <c r="Q806" s="177">
        <v>13.694100000000001</v>
      </c>
      <c r="R806" s="177">
        <v>12.005000000000001</v>
      </c>
      <c r="T806" s="106"/>
      <c r="U806" s="107"/>
      <c r="V806" s="107"/>
      <c r="W806" s="107"/>
      <c r="X806" s="107"/>
      <c r="Y806" s="107"/>
      <c r="Z806" s="107"/>
      <c r="AA806" s="107"/>
      <c r="AB806" s="107"/>
      <c r="AC806" s="107"/>
      <c r="AD806" s="107"/>
      <c r="AE806" s="107"/>
      <c r="AF806" s="107"/>
      <c r="AG806" s="107"/>
      <c r="AH806" s="107"/>
    </row>
    <row r="807" spans="1:34" x14ac:dyDescent="0.3">
      <c r="A807" s="173" t="s">
        <v>1604</v>
      </c>
      <c r="B807" s="173" t="s">
        <v>2058</v>
      </c>
      <c r="C807" s="173">
        <v>102252</v>
      </c>
      <c r="D807" s="176">
        <v>44958</v>
      </c>
      <c r="E807" s="177">
        <v>127.6404</v>
      </c>
      <c r="F807" s="177">
        <v>-0.159</v>
      </c>
      <c r="G807" s="177">
        <v>0.84950000000000003</v>
      </c>
      <c r="H807" s="177">
        <v>-0.33300000000000002</v>
      </c>
      <c r="I807" s="177">
        <v>-1.9875</v>
      </c>
      <c r="J807" s="177">
        <v>-1.3775999999999999</v>
      </c>
      <c r="K807" s="177">
        <v>-2.0493000000000001</v>
      </c>
      <c r="L807" s="177">
        <v>0.76549999999999996</v>
      </c>
      <c r="M807" s="177">
        <v>-0.13</v>
      </c>
      <c r="N807" s="177">
        <v>-6.0740999999999996</v>
      </c>
      <c r="O807" s="177">
        <v>12.4024</v>
      </c>
      <c r="P807" s="177">
        <v>6.5506000000000002</v>
      </c>
      <c r="Q807" s="177">
        <v>14.382999999999999</v>
      </c>
      <c r="R807" s="177">
        <v>10.7113</v>
      </c>
      <c r="T807" s="106"/>
      <c r="U807" s="107"/>
      <c r="V807" s="107"/>
      <c r="W807" s="107"/>
      <c r="X807" s="107"/>
      <c r="Y807" s="107"/>
      <c r="Z807" s="107"/>
      <c r="AA807" s="107"/>
      <c r="AB807" s="107"/>
      <c r="AC807" s="107"/>
      <c r="AD807" s="107"/>
      <c r="AE807" s="107"/>
      <c r="AF807" s="107"/>
      <c r="AG807" s="107"/>
      <c r="AH807" s="107"/>
    </row>
    <row r="808" spans="1:34" x14ac:dyDescent="0.3">
      <c r="A808" s="173" t="s">
        <v>1604</v>
      </c>
      <c r="B808" s="173" t="s">
        <v>1622</v>
      </c>
      <c r="C808" s="173">
        <v>128235</v>
      </c>
      <c r="D808" s="176">
        <v>44958</v>
      </c>
      <c r="E808" s="177">
        <v>33.75</v>
      </c>
      <c r="F808" s="177">
        <v>-0.26600000000000001</v>
      </c>
      <c r="G808" s="177">
        <v>0.56620000000000004</v>
      </c>
      <c r="H808" s="177">
        <v>-1.0553999999999999</v>
      </c>
      <c r="I808" s="177">
        <v>-2.9893999999999998</v>
      </c>
      <c r="J808" s="177">
        <v>-3.1008</v>
      </c>
      <c r="K808" s="177">
        <v>-6.2759999999999998</v>
      </c>
      <c r="L808" s="177">
        <v>-1.8039000000000001</v>
      </c>
      <c r="M808" s="177">
        <v>0.17810000000000001</v>
      </c>
      <c r="N808" s="177">
        <v>-4.8223000000000003</v>
      </c>
      <c r="O808" s="177">
        <v>14.4771</v>
      </c>
      <c r="P808" s="177">
        <v>9.3106000000000009</v>
      </c>
      <c r="Q808" s="177">
        <v>14.7254</v>
      </c>
      <c r="R808" s="177">
        <v>14.1089</v>
      </c>
      <c r="T808" s="106"/>
      <c r="U808" s="107"/>
      <c r="V808" s="107"/>
      <c r="W808" s="107"/>
      <c r="X808" s="107"/>
      <c r="Y808" s="107"/>
      <c r="Z808" s="107"/>
      <c r="AA808" s="107"/>
      <c r="AB808" s="107"/>
      <c r="AC808" s="107"/>
      <c r="AD808" s="107"/>
      <c r="AE808" s="107"/>
      <c r="AF808" s="107"/>
      <c r="AG808" s="107"/>
      <c r="AH808" s="107"/>
    </row>
    <row r="809" spans="1:34" x14ac:dyDescent="0.3">
      <c r="A809" s="173" t="s">
        <v>1604</v>
      </c>
      <c r="B809" s="173" t="s">
        <v>1623</v>
      </c>
      <c r="C809" s="173">
        <v>128236</v>
      </c>
      <c r="D809" s="176">
        <v>44958</v>
      </c>
      <c r="E809" s="177">
        <v>37.869999999999997</v>
      </c>
      <c r="F809" s="177">
        <v>-0.28960000000000002</v>
      </c>
      <c r="G809" s="177">
        <v>0.55759999999999998</v>
      </c>
      <c r="H809" s="177">
        <v>-1.0451999999999999</v>
      </c>
      <c r="I809" s="177">
        <v>-2.9472</v>
      </c>
      <c r="J809" s="177">
        <v>-2.9969000000000001</v>
      </c>
      <c r="K809" s="177">
        <v>-5.9598000000000004</v>
      </c>
      <c r="L809" s="177">
        <v>-1.1485000000000001</v>
      </c>
      <c r="M809" s="177">
        <v>1.2296</v>
      </c>
      <c r="N809" s="177">
        <v>-3.5895999999999999</v>
      </c>
      <c r="O809" s="177">
        <v>15.955399999999999</v>
      </c>
      <c r="P809" s="177">
        <v>10.938499999999999</v>
      </c>
      <c r="Q809" s="177">
        <v>16.227499999999999</v>
      </c>
      <c r="R809" s="177">
        <v>15.597300000000001</v>
      </c>
      <c r="T809" s="106"/>
      <c r="U809" s="107"/>
      <c r="V809" s="107"/>
      <c r="W809" s="107"/>
      <c r="X809" s="107"/>
      <c r="Y809" s="107"/>
      <c r="Z809" s="107"/>
      <c r="AA809" s="107"/>
      <c r="AB809" s="107"/>
      <c r="AC809" s="107"/>
      <c r="AD809" s="107"/>
      <c r="AE809" s="107"/>
      <c r="AF809" s="107"/>
      <c r="AG809" s="107"/>
      <c r="AH809" s="107"/>
    </row>
    <row r="810" spans="1:34" x14ac:dyDescent="0.3">
      <c r="A810" s="173" t="s">
        <v>1604</v>
      </c>
      <c r="B810" s="173" t="s">
        <v>1643</v>
      </c>
      <c r="C810" s="173">
        <v>118424</v>
      </c>
      <c r="D810" s="176">
        <v>44958</v>
      </c>
      <c r="E810" s="177">
        <v>143.274</v>
      </c>
      <c r="F810" s="177">
        <v>-0.18809999999999999</v>
      </c>
      <c r="G810" s="177">
        <v>0.78290000000000004</v>
      </c>
      <c r="H810" s="177">
        <v>-0.49099999999999999</v>
      </c>
      <c r="I810" s="177">
        <v>-2.6128999999999998</v>
      </c>
      <c r="J810" s="177">
        <v>-3.2330999999999999</v>
      </c>
      <c r="K810" s="177">
        <v>-4.8108000000000004</v>
      </c>
      <c r="L810" s="177">
        <v>-0.49730000000000002</v>
      </c>
      <c r="M810" s="177">
        <v>2.3532000000000002</v>
      </c>
      <c r="N810" s="177">
        <v>-3.7589999999999999</v>
      </c>
      <c r="O810" s="177">
        <v>11.0815</v>
      </c>
      <c r="P810" s="177">
        <v>7.4325999999999999</v>
      </c>
      <c r="Q810" s="177">
        <v>13.355499999999999</v>
      </c>
      <c r="R810" s="177">
        <v>11.9643</v>
      </c>
      <c r="T810" s="106"/>
      <c r="U810" s="107"/>
      <c r="V810" s="107"/>
      <c r="W810" s="107"/>
      <c r="X810" s="107"/>
      <c r="Y810" s="107"/>
      <c r="Z810" s="107"/>
      <c r="AA810" s="107"/>
      <c r="AB810" s="107"/>
      <c r="AC810" s="107"/>
      <c r="AD810" s="107"/>
      <c r="AE810" s="107"/>
      <c r="AF810" s="107"/>
      <c r="AG810" s="107"/>
      <c r="AH810" s="107"/>
    </row>
    <row r="811" spans="1:34" x14ac:dyDescent="0.3">
      <c r="A811" s="173" t="s">
        <v>1604</v>
      </c>
      <c r="B811" s="173" t="s">
        <v>1644</v>
      </c>
      <c r="C811" s="173">
        <v>108594</v>
      </c>
      <c r="D811" s="176">
        <v>44958</v>
      </c>
      <c r="E811" s="177">
        <v>133.36600000000001</v>
      </c>
      <c r="F811" s="177">
        <v>-0.19009999999999999</v>
      </c>
      <c r="G811" s="177">
        <v>0.77300000000000002</v>
      </c>
      <c r="H811" s="177">
        <v>-0.50429999999999997</v>
      </c>
      <c r="I811" s="177">
        <v>-2.6404999999999998</v>
      </c>
      <c r="J811" s="177">
        <v>-3.2997999999999998</v>
      </c>
      <c r="K811" s="177">
        <v>-4.9916999999999998</v>
      </c>
      <c r="L811" s="177">
        <v>-0.86519999999999997</v>
      </c>
      <c r="M811" s="177">
        <v>1.7906</v>
      </c>
      <c r="N811" s="177">
        <v>-4.4519000000000002</v>
      </c>
      <c r="O811" s="177">
        <v>10.3004</v>
      </c>
      <c r="P811" s="177">
        <v>6.6771000000000003</v>
      </c>
      <c r="Q811" s="177">
        <v>16.097000000000001</v>
      </c>
      <c r="R811" s="177">
        <v>11.165900000000001</v>
      </c>
      <c r="T811" s="106"/>
      <c r="U811" s="107"/>
      <c r="V811" s="107"/>
      <c r="W811" s="107"/>
      <c r="X811" s="107"/>
      <c r="Y811" s="107"/>
      <c r="Z811" s="107"/>
      <c r="AA811" s="107"/>
      <c r="AB811" s="107"/>
      <c r="AC811" s="107"/>
      <c r="AD811" s="107"/>
      <c r="AE811" s="107"/>
      <c r="AF811" s="107"/>
      <c r="AG811" s="107"/>
      <c r="AH811" s="107"/>
    </row>
    <row r="812" spans="1:34" x14ac:dyDescent="0.3">
      <c r="A812" s="173" t="s">
        <v>1604</v>
      </c>
      <c r="B812" s="173" t="s">
        <v>1624</v>
      </c>
      <c r="C812" s="173">
        <v>120492</v>
      </c>
      <c r="D812" s="176">
        <v>44958</v>
      </c>
      <c r="E812" s="177">
        <v>59.3142</v>
      </c>
      <c r="F812" s="177">
        <v>-0.76719999999999999</v>
      </c>
      <c r="G812" s="177">
        <v>0.46949999999999997</v>
      </c>
      <c r="H812" s="177">
        <v>-0.98129999999999995</v>
      </c>
      <c r="I812" s="177">
        <v>-3.2644000000000002</v>
      </c>
      <c r="J812" s="177">
        <v>-3.4474999999999998</v>
      </c>
      <c r="K812" s="177">
        <v>-2.0024000000000002</v>
      </c>
      <c r="L812" s="177">
        <v>2.9878</v>
      </c>
      <c r="M812" s="177">
        <v>8.4772999999999996</v>
      </c>
      <c r="N812" s="177">
        <v>3.1358999999999999</v>
      </c>
      <c r="O812" s="177">
        <v>16.221599999999999</v>
      </c>
      <c r="P812" s="177">
        <v>11.910500000000001</v>
      </c>
      <c r="Q812" s="177">
        <v>15.6028</v>
      </c>
      <c r="R812" s="177">
        <v>16.584499999999998</v>
      </c>
      <c r="T812" s="106"/>
      <c r="U812" s="107"/>
      <c r="V812" s="107"/>
      <c r="W812" s="107"/>
      <c r="X812" s="107"/>
      <c r="Y812" s="107"/>
      <c r="Z812" s="107"/>
      <c r="AA812" s="107"/>
      <c r="AB812" s="107"/>
      <c r="AC812" s="107"/>
      <c r="AD812" s="107"/>
      <c r="AE812" s="107"/>
      <c r="AF812" s="107"/>
      <c r="AG812" s="107"/>
      <c r="AH812" s="107"/>
    </row>
    <row r="813" spans="1:34" x14ac:dyDescent="0.3">
      <c r="A813" s="173" t="s">
        <v>1604</v>
      </c>
      <c r="B813" s="173" t="s">
        <v>1954</v>
      </c>
      <c r="C813" s="173">
        <v>109522</v>
      </c>
      <c r="D813" s="176">
        <v>44958</v>
      </c>
      <c r="E813" s="177">
        <v>53.8386</v>
      </c>
      <c r="F813" s="177">
        <v>-0.76929999999999998</v>
      </c>
      <c r="G813" s="177">
        <v>0.45829999999999999</v>
      </c>
      <c r="H813" s="177">
        <v>-0.997</v>
      </c>
      <c r="I813" s="177">
        <v>-3.2949999999999999</v>
      </c>
      <c r="J813" s="177">
        <v>-3.5188999999999999</v>
      </c>
      <c r="K813" s="177">
        <v>-2.2006999999999999</v>
      </c>
      <c r="L813" s="177">
        <v>2.5640000000000001</v>
      </c>
      <c r="M813" s="177">
        <v>7.8155999999999999</v>
      </c>
      <c r="N813" s="177">
        <v>2.3445999999999998</v>
      </c>
      <c r="O813" s="177">
        <v>15.3164</v>
      </c>
      <c r="P813" s="177">
        <v>11.040100000000001</v>
      </c>
      <c r="Q813" s="177">
        <v>12.431100000000001</v>
      </c>
      <c r="R813" s="177">
        <v>15.675000000000001</v>
      </c>
      <c r="T813" s="106"/>
      <c r="U813" s="107"/>
      <c r="V813" s="107"/>
      <c r="W813" s="107"/>
      <c r="X813" s="107"/>
      <c r="Y813" s="107"/>
      <c r="Z813" s="107"/>
      <c r="AA813" s="107"/>
      <c r="AB813" s="107"/>
      <c r="AC813" s="107"/>
      <c r="AD813" s="107"/>
      <c r="AE813" s="107"/>
      <c r="AF813" s="107"/>
      <c r="AG813" s="107"/>
      <c r="AH813" s="107"/>
    </row>
    <row r="814" spans="1:34" x14ac:dyDescent="0.3">
      <c r="A814" s="173" t="s">
        <v>1604</v>
      </c>
      <c r="B814" s="173" t="s">
        <v>1631</v>
      </c>
      <c r="C814" s="173">
        <v>112090</v>
      </c>
      <c r="D814" s="176">
        <v>44958</v>
      </c>
      <c r="E814" s="177">
        <v>53.572000000000003</v>
      </c>
      <c r="F814" s="177">
        <v>-6.7199999999999996E-2</v>
      </c>
      <c r="G814" s="177">
        <v>0.94210000000000005</v>
      </c>
      <c r="H814" s="177">
        <v>-0.76139999999999997</v>
      </c>
      <c r="I814" s="177">
        <v>-3.0230999999999999</v>
      </c>
      <c r="J814" s="177">
        <v>-2.5981000000000001</v>
      </c>
      <c r="K814" s="177">
        <v>-3.0510999999999999</v>
      </c>
      <c r="L814" s="177">
        <v>2.6716000000000002</v>
      </c>
      <c r="M814" s="177">
        <v>4.4146000000000001</v>
      </c>
      <c r="N814" s="177">
        <v>0.1608</v>
      </c>
      <c r="O814" s="177">
        <v>12.2888</v>
      </c>
      <c r="P814" s="177">
        <v>9.4076000000000004</v>
      </c>
      <c r="Q814" s="177">
        <v>13.343999999999999</v>
      </c>
      <c r="R814" s="177">
        <v>11.3131</v>
      </c>
      <c r="T814" s="106"/>
      <c r="U814" s="107"/>
      <c r="V814" s="107"/>
      <c r="W814" s="107"/>
      <c r="X814" s="107"/>
      <c r="Y814" s="107"/>
      <c r="Z814" s="107"/>
      <c r="AA814" s="107"/>
      <c r="AB814" s="107"/>
      <c r="AC814" s="107"/>
      <c r="AD814" s="107"/>
      <c r="AE814" s="107"/>
      <c r="AF814" s="107"/>
      <c r="AG814" s="107"/>
      <c r="AH814" s="107"/>
    </row>
    <row r="815" spans="1:34" x14ac:dyDescent="0.3">
      <c r="A815" s="173" t="s">
        <v>1604</v>
      </c>
      <c r="B815" s="173" t="s">
        <v>1632</v>
      </c>
      <c r="C815" s="173">
        <v>120166</v>
      </c>
      <c r="D815" s="176">
        <v>44958</v>
      </c>
      <c r="E815" s="177">
        <v>59.076999999999998</v>
      </c>
      <c r="F815" s="177">
        <v>-6.6000000000000003E-2</v>
      </c>
      <c r="G815" s="177">
        <v>0.95350000000000001</v>
      </c>
      <c r="H815" s="177">
        <v>-0.746</v>
      </c>
      <c r="I815" s="177">
        <v>-2.9887000000000001</v>
      </c>
      <c r="J815" s="177">
        <v>-2.5179999999999998</v>
      </c>
      <c r="K815" s="177">
        <v>-2.8307000000000002</v>
      </c>
      <c r="L815" s="177">
        <v>3.1461999999999999</v>
      </c>
      <c r="M815" s="177">
        <v>5.1547999999999998</v>
      </c>
      <c r="N815" s="177">
        <v>1.1021000000000001</v>
      </c>
      <c r="O815" s="177">
        <v>13.374599999999999</v>
      </c>
      <c r="P815" s="177">
        <v>10.476599999999999</v>
      </c>
      <c r="Q815" s="177">
        <v>15.8551</v>
      </c>
      <c r="R815" s="177">
        <v>12.3726</v>
      </c>
      <c r="T815" s="106"/>
      <c r="U815" s="107"/>
      <c r="V815" s="107"/>
      <c r="W815" s="107"/>
      <c r="X815" s="107"/>
      <c r="Y815" s="107"/>
      <c r="Z815" s="107"/>
      <c r="AA815" s="107"/>
      <c r="AB815" s="107"/>
      <c r="AC815" s="107"/>
      <c r="AD815" s="107"/>
      <c r="AE815" s="107"/>
      <c r="AF815" s="107"/>
      <c r="AG815" s="107"/>
      <c r="AH815" s="107"/>
    </row>
    <row r="816" spans="1:34" x14ac:dyDescent="0.3">
      <c r="A816" s="173" t="s">
        <v>1604</v>
      </c>
      <c r="B816" s="173" t="s">
        <v>1645</v>
      </c>
      <c r="C816" s="173">
        <v>119291</v>
      </c>
      <c r="D816" s="176"/>
      <c r="E816" s="177"/>
      <c r="F816" s="177"/>
      <c r="G816" s="177"/>
      <c r="H816" s="177"/>
      <c r="I816" s="177"/>
      <c r="J816" s="177"/>
      <c r="K816" s="177"/>
      <c r="L816" s="177"/>
      <c r="M816" s="177"/>
      <c r="N816" s="177"/>
      <c r="O816" s="177"/>
      <c r="P816" s="177"/>
      <c r="Q816" s="177"/>
      <c r="R816" s="177"/>
      <c r="T816" s="106"/>
      <c r="U816" s="107"/>
      <c r="V816" s="107"/>
      <c r="W816" s="107"/>
      <c r="X816" s="107"/>
      <c r="Y816" s="107"/>
      <c r="Z816" s="107"/>
      <c r="AA816" s="107"/>
      <c r="AB816" s="107"/>
      <c r="AC816" s="107"/>
      <c r="AD816" s="107"/>
      <c r="AE816" s="107"/>
      <c r="AF816" s="107"/>
      <c r="AG816" s="107"/>
      <c r="AH816" s="107"/>
    </row>
    <row r="817" spans="1:34" x14ac:dyDescent="0.3">
      <c r="A817" s="173" t="s">
        <v>1604</v>
      </c>
      <c r="B817" s="173" t="s">
        <v>1646</v>
      </c>
      <c r="C817" s="173">
        <v>118043</v>
      </c>
      <c r="D817" s="176"/>
      <c r="E817" s="177"/>
      <c r="F817" s="177"/>
      <c r="G817" s="177"/>
      <c r="H817" s="177"/>
      <c r="I817" s="177"/>
      <c r="J817" s="177"/>
      <c r="K817" s="177"/>
      <c r="L817" s="177"/>
      <c r="M817" s="177"/>
      <c r="N817" s="177"/>
      <c r="O817" s="177"/>
      <c r="P817" s="177"/>
      <c r="Q817" s="177"/>
      <c r="R817" s="177"/>
      <c r="T817" s="106"/>
      <c r="U817" s="107"/>
      <c r="V817" s="107"/>
      <c r="W817" s="107"/>
      <c r="X817" s="107"/>
      <c r="Y817" s="107"/>
      <c r="Z817" s="107"/>
      <c r="AA817" s="107"/>
      <c r="AB817" s="107"/>
      <c r="AC817" s="107"/>
      <c r="AD817" s="107"/>
      <c r="AE817" s="107"/>
      <c r="AF817" s="107"/>
      <c r="AG817" s="107"/>
      <c r="AH817" s="107"/>
    </row>
    <row r="818" spans="1:34" x14ac:dyDescent="0.3">
      <c r="A818" s="173" t="s">
        <v>1604</v>
      </c>
      <c r="B818" s="173" t="s">
        <v>1647</v>
      </c>
      <c r="C818" s="173">
        <v>120264</v>
      </c>
      <c r="D818" s="176">
        <v>44958</v>
      </c>
      <c r="E818" s="177">
        <v>69.177700000000002</v>
      </c>
      <c r="F818" s="177">
        <v>8.2199999999999995E-2</v>
      </c>
      <c r="G818" s="177">
        <v>1.9238</v>
      </c>
      <c r="H818" s="177">
        <v>0.43559999999999999</v>
      </c>
      <c r="I818" s="177">
        <v>-1.2313000000000001</v>
      </c>
      <c r="J818" s="177">
        <v>-2.1997</v>
      </c>
      <c r="K818" s="177">
        <v>-4.8598999999999997</v>
      </c>
      <c r="L818" s="177">
        <v>-0.47389999999999999</v>
      </c>
      <c r="M818" s="177">
        <v>1.4930000000000001</v>
      </c>
      <c r="N818" s="177">
        <v>-4.3524000000000003</v>
      </c>
      <c r="O818" s="177">
        <v>8.5869999999999997</v>
      </c>
      <c r="P818" s="177">
        <v>6.8507999999999996</v>
      </c>
      <c r="Q818" s="177">
        <v>9.5835000000000008</v>
      </c>
      <c r="R818" s="177">
        <v>8.2116000000000007</v>
      </c>
      <c r="T818" s="106"/>
      <c r="U818" s="107"/>
      <c r="V818" s="107"/>
      <c r="W818" s="107"/>
      <c r="X818" s="107"/>
      <c r="Y818" s="107"/>
      <c r="Z818" s="107"/>
      <c r="AA818" s="107"/>
      <c r="AB818" s="107"/>
      <c r="AC818" s="107"/>
      <c r="AD818" s="107"/>
      <c r="AE818" s="107"/>
      <c r="AF818" s="107"/>
      <c r="AG818" s="107"/>
      <c r="AH818" s="107"/>
    </row>
    <row r="819" spans="1:34" x14ac:dyDescent="0.3">
      <c r="A819" s="173" t="s">
        <v>1604</v>
      </c>
      <c r="B819" s="173" t="s">
        <v>1832</v>
      </c>
      <c r="C819" s="173">
        <v>100313</v>
      </c>
      <c r="D819" s="176">
        <v>44958</v>
      </c>
      <c r="E819" s="177">
        <v>64.171199999999999</v>
      </c>
      <c r="F819" s="177">
        <v>0.08</v>
      </c>
      <c r="G819" s="177">
        <v>1.9124000000000001</v>
      </c>
      <c r="H819" s="177">
        <v>0.42</v>
      </c>
      <c r="I819" s="177">
        <v>-1.262</v>
      </c>
      <c r="J819" s="177">
        <v>-2.2715000000000001</v>
      </c>
      <c r="K819" s="177">
        <v>-5.0545999999999998</v>
      </c>
      <c r="L819" s="177">
        <v>-0.8821</v>
      </c>
      <c r="M819" s="177">
        <v>0.8589</v>
      </c>
      <c r="N819" s="177">
        <v>-5.1677</v>
      </c>
      <c r="O819" s="177">
        <v>7.6001000000000003</v>
      </c>
      <c r="P819" s="177">
        <v>5.9550000000000001</v>
      </c>
      <c r="Q819" s="177">
        <v>8.6719000000000008</v>
      </c>
      <c r="R819" s="177">
        <v>7.2263000000000002</v>
      </c>
      <c r="T819" s="106"/>
      <c r="U819" s="107"/>
      <c r="V819" s="107"/>
      <c r="W819" s="107"/>
      <c r="X819" s="107"/>
      <c r="Y819" s="107"/>
      <c r="Z819" s="107"/>
      <c r="AA819" s="107"/>
      <c r="AB819" s="107"/>
      <c r="AC819" s="107"/>
      <c r="AD819" s="107"/>
      <c r="AE819" s="107"/>
      <c r="AF819" s="107"/>
      <c r="AG819" s="107"/>
      <c r="AH819" s="107"/>
    </row>
    <row r="820" spans="1:34" x14ac:dyDescent="0.3">
      <c r="A820" s="173" t="s">
        <v>1604</v>
      </c>
      <c r="B820" s="173" t="s">
        <v>1641</v>
      </c>
      <c r="C820" s="173">
        <v>129046</v>
      </c>
      <c r="D820" s="176">
        <v>44958</v>
      </c>
      <c r="E820" s="177">
        <v>34.237499999999997</v>
      </c>
      <c r="F820" s="177">
        <v>-0.70469999999999999</v>
      </c>
      <c r="G820" s="177">
        <v>1.9E-2</v>
      </c>
      <c r="H820" s="177">
        <v>-1.9337</v>
      </c>
      <c r="I820" s="177">
        <v>-4.0667999999999997</v>
      </c>
      <c r="J820" s="177">
        <v>-5.6700999999999997</v>
      </c>
      <c r="K820" s="177">
        <v>-9.5782000000000007</v>
      </c>
      <c r="L820" s="177">
        <v>-2.024</v>
      </c>
      <c r="M820" s="177">
        <v>-1.3111999999999999</v>
      </c>
      <c r="N820" s="177">
        <v>-6.6810999999999998</v>
      </c>
      <c r="O820" s="177">
        <v>5.9573</v>
      </c>
      <c r="P820" s="177">
        <v>3.7566999999999999</v>
      </c>
      <c r="Q820" s="177">
        <v>15.0662</v>
      </c>
      <c r="R820" s="177">
        <v>2.7568000000000001</v>
      </c>
      <c r="T820" s="106"/>
      <c r="U820" s="107"/>
      <c r="V820" s="107"/>
      <c r="W820" s="107"/>
      <c r="X820" s="107"/>
      <c r="Y820" s="107"/>
      <c r="Z820" s="107"/>
      <c r="AA820" s="107"/>
      <c r="AB820" s="107"/>
      <c r="AC820" s="107"/>
      <c r="AD820" s="107"/>
      <c r="AE820" s="107"/>
      <c r="AF820" s="107"/>
      <c r="AG820" s="107"/>
      <c r="AH820" s="107"/>
    </row>
    <row r="821" spans="1:34" x14ac:dyDescent="0.3">
      <c r="A821" s="173" t="s">
        <v>1604</v>
      </c>
      <c r="B821" s="173" t="s">
        <v>1642</v>
      </c>
      <c r="C821" s="173">
        <v>129048</v>
      </c>
      <c r="D821" s="176">
        <v>44958</v>
      </c>
      <c r="E821" s="177">
        <v>31.545999999999999</v>
      </c>
      <c r="F821" s="177">
        <v>-0.70689999999999997</v>
      </c>
      <c r="G821" s="177">
        <v>7.0000000000000001E-3</v>
      </c>
      <c r="H821" s="177">
        <v>-1.9500999999999999</v>
      </c>
      <c r="I821" s="177">
        <v>-4.0989000000000004</v>
      </c>
      <c r="J821" s="177">
        <v>-5.7450999999999999</v>
      </c>
      <c r="K821" s="177">
        <v>-9.7767999999999997</v>
      </c>
      <c r="L821" s="177">
        <v>-2.4458000000000002</v>
      </c>
      <c r="M821" s="177">
        <v>-1.9534</v>
      </c>
      <c r="N821" s="177">
        <v>-7.4856999999999996</v>
      </c>
      <c r="O821" s="177">
        <v>5.0008999999999997</v>
      </c>
      <c r="P821" s="177">
        <v>2.8233999999999999</v>
      </c>
      <c r="Q821" s="177">
        <v>13.9969</v>
      </c>
      <c r="R821" s="177">
        <v>1.8576999999999999</v>
      </c>
      <c r="T821" s="106"/>
      <c r="U821" s="107"/>
      <c r="V821" s="107"/>
      <c r="W821" s="107"/>
      <c r="X821" s="107"/>
      <c r="Y821" s="107"/>
      <c r="Z821" s="107"/>
      <c r="AA821" s="107"/>
      <c r="AB821" s="107"/>
      <c r="AC821" s="107"/>
      <c r="AD821" s="107"/>
      <c r="AE821" s="107"/>
      <c r="AF821" s="107"/>
      <c r="AG821" s="107"/>
      <c r="AH821" s="107"/>
    </row>
    <row r="822" spans="1:34" x14ac:dyDescent="0.3">
      <c r="A822" s="173" t="s">
        <v>1604</v>
      </c>
      <c r="B822" s="173" t="s">
        <v>1817</v>
      </c>
      <c r="C822" s="173">
        <v>143793</v>
      </c>
      <c r="D822" s="176">
        <v>44958</v>
      </c>
      <c r="E822" s="177">
        <v>17.462900000000001</v>
      </c>
      <c r="F822" s="177">
        <v>-0.18920000000000001</v>
      </c>
      <c r="G822" s="177">
        <v>0.63039999999999996</v>
      </c>
      <c r="H822" s="177">
        <v>-0.71689999999999998</v>
      </c>
      <c r="I822" s="177">
        <v>-2.5448</v>
      </c>
      <c r="J822" s="177">
        <v>-2.1444999999999999</v>
      </c>
      <c r="K822" s="177">
        <v>-3.4228000000000001</v>
      </c>
      <c r="L822" s="177">
        <v>2.7423000000000002</v>
      </c>
      <c r="M822" s="177">
        <v>3.9056000000000002</v>
      </c>
      <c r="N822" s="177">
        <v>1.0801000000000001</v>
      </c>
      <c r="O822" s="177">
        <v>14.6228</v>
      </c>
      <c r="P822" s="177"/>
      <c r="Q822" s="177">
        <v>12.9747</v>
      </c>
      <c r="R822" s="177">
        <v>15.693199999999999</v>
      </c>
      <c r="T822" s="106"/>
      <c r="U822" s="107"/>
      <c r="V822" s="107"/>
      <c r="W822" s="107"/>
      <c r="X822" s="107"/>
      <c r="Y822" s="107"/>
      <c r="Z822" s="107"/>
      <c r="AA822" s="107"/>
      <c r="AB822" s="107"/>
      <c r="AC822" s="107"/>
      <c r="AD822" s="107"/>
      <c r="AE822" s="107"/>
      <c r="AF822" s="107"/>
      <c r="AG822" s="107"/>
      <c r="AH822" s="107"/>
    </row>
    <row r="823" spans="1:34" x14ac:dyDescent="0.3">
      <c r="A823" s="173" t="s">
        <v>1604</v>
      </c>
      <c r="B823" s="173" t="s">
        <v>1818</v>
      </c>
      <c r="C823" s="173">
        <v>143787</v>
      </c>
      <c r="D823" s="176">
        <v>44958</v>
      </c>
      <c r="E823" s="177">
        <v>15.904299999999999</v>
      </c>
      <c r="F823" s="177">
        <v>-0.19450000000000001</v>
      </c>
      <c r="G823" s="177">
        <v>0.60470000000000002</v>
      </c>
      <c r="H823" s="177">
        <v>-0.75319999999999998</v>
      </c>
      <c r="I823" s="177">
        <v>-2.6158000000000001</v>
      </c>
      <c r="J823" s="177">
        <v>-2.3130999999999999</v>
      </c>
      <c r="K823" s="177">
        <v>-3.8858000000000001</v>
      </c>
      <c r="L823" s="177">
        <v>1.7602</v>
      </c>
      <c r="M823" s="177">
        <v>2.3588</v>
      </c>
      <c r="N823" s="177">
        <v>-0.93799999999999994</v>
      </c>
      <c r="O823" s="177">
        <v>12.3979</v>
      </c>
      <c r="P823" s="177"/>
      <c r="Q823" s="177">
        <v>10.6869</v>
      </c>
      <c r="R823" s="177">
        <v>13.439399999999999</v>
      </c>
      <c r="T823" s="106"/>
      <c r="U823" s="107"/>
      <c r="V823" s="107"/>
      <c r="W823" s="107"/>
      <c r="X823" s="107"/>
      <c r="Y823" s="107"/>
      <c r="Z823" s="107"/>
      <c r="AA823" s="107"/>
      <c r="AB823" s="107"/>
      <c r="AC823" s="107"/>
      <c r="AD823" s="107"/>
      <c r="AE823" s="107"/>
      <c r="AF823" s="107"/>
      <c r="AG823" s="107"/>
      <c r="AH823" s="107"/>
    </row>
    <row r="824" spans="1:34" x14ac:dyDescent="0.3">
      <c r="A824" s="173" t="s">
        <v>1604</v>
      </c>
      <c r="B824" s="173" t="s">
        <v>1606</v>
      </c>
      <c r="C824" s="173">
        <v>122639</v>
      </c>
      <c r="D824" s="176">
        <v>44958</v>
      </c>
      <c r="E824" s="177">
        <v>52.324100000000001</v>
      </c>
      <c r="F824" s="177">
        <v>0.68330000000000002</v>
      </c>
      <c r="G824" s="177">
        <v>0.90269999999999995</v>
      </c>
      <c r="H824" s="177">
        <v>0.68830000000000002</v>
      </c>
      <c r="I824" s="177">
        <v>1.1093999999999999</v>
      </c>
      <c r="J824" s="177">
        <v>2.5303</v>
      </c>
      <c r="K824" s="177">
        <v>0.65249999999999997</v>
      </c>
      <c r="L824" s="177">
        <v>3.2934000000000001</v>
      </c>
      <c r="M824" s="177">
        <v>3.1616</v>
      </c>
      <c r="N824" s="177">
        <v>-1.8495999999999999</v>
      </c>
      <c r="O824" s="177">
        <v>22.494599999999998</v>
      </c>
      <c r="P824" s="177">
        <v>16.269300000000001</v>
      </c>
      <c r="Q824" s="177">
        <v>18.629000000000001</v>
      </c>
      <c r="R824" s="177">
        <v>17.7211</v>
      </c>
      <c r="T824" s="106"/>
      <c r="U824" s="107"/>
      <c r="V824" s="107"/>
      <c r="W824" s="107"/>
      <c r="X824" s="107"/>
      <c r="Y824" s="107"/>
      <c r="Z824" s="107"/>
      <c r="AA824" s="107"/>
      <c r="AB824" s="107"/>
      <c r="AC824" s="107"/>
      <c r="AD824" s="107"/>
      <c r="AE824" s="107"/>
      <c r="AF824" s="107"/>
      <c r="AG824" s="107"/>
      <c r="AH824" s="107"/>
    </row>
    <row r="825" spans="1:34" x14ac:dyDescent="0.3">
      <c r="A825" s="173" t="s">
        <v>1604</v>
      </c>
      <c r="B825" s="173" t="s">
        <v>1605</v>
      </c>
      <c r="C825" s="173">
        <v>122640</v>
      </c>
      <c r="D825" s="176">
        <v>44958</v>
      </c>
      <c r="E825" s="177">
        <v>48.8797</v>
      </c>
      <c r="F825" s="177">
        <v>0.68100000000000005</v>
      </c>
      <c r="G825" s="177">
        <v>0.89090000000000003</v>
      </c>
      <c r="H825" s="177">
        <v>0.67159999999999997</v>
      </c>
      <c r="I825" s="177">
        <v>1.0757000000000001</v>
      </c>
      <c r="J825" s="177">
        <v>2.4502000000000002</v>
      </c>
      <c r="K825" s="177">
        <v>0.43090000000000001</v>
      </c>
      <c r="L825" s="177">
        <v>2.8090000000000002</v>
      </c>
      <c r="M825" s="177">
        <v>2.3803999999999998</v>
      </c>
      <c r="N825" s="177">
        <v>-2.8277000000000001</v>
      </c>
      <c r="O825" s="177">
        <v>21.296199999999999</v>
      </c>
      <c r="P825" s="177">
        <v>15.260199999999999</v>
      </c>
      <c r="Q825" s="177">
        <v>17.798200000000001</v>
      </c>
      <c r="R825" s="177">
        <v>16.546700000000001</v>
      </c>
      <c r="T825" s="106"/>
      <c r="U825" s="107"/>
      <c r="V825" s="107"/>
      <c r="W825" s="107"/>
      <c r="X825" s="107"/>
      <c r="Y825" s="107"/>
      <c r="Z825" s="107"/>
      <c r="AA825" s="107"/>
      <c r="AB825" s="107"/>
      <c r="AC825" s="107"/>
      <c r="AD825" s="107"/>
      <c r="AE825" s="107"/>
      <c r="AF825" s="107"/>
      <c r="AG825" s="107"/>
      <c r="AH825" s="107"/>
    </row>
    <row r="826" spans="1:34" x14ac:dyDescent="0.3">
      <c r="A826" s="173" t="s">
        <v>1604</v>
      </c>
      <c r="B826" s="173" t="s">
        <v>1633</v>
      </c>
      <c r="C826" s="173">
        <v>133839</v>
      </c>
      <c r="D826" s="176">
        <v>44958</v>
      </c>
      <c r="E826" s="177">
        <v>27.72</v>
      </c>
      <c r="F826" s="177">
        <v>-0.71630000000000005</v>
      </c>
      <c r="G826" s="177">
        <v>-0.216</v>
      </c>
      <c r="H826" s="177">
        <v>-1.7020999999999999</v>
      </c>
      <c r="I826" s="177">
        <v>-2.7027000000000001</v>
      </c>
      <c r="J826" s="177">
        <v>-3.1785000000000001</v>
      </c>
      <c r="K826" s="177">
        <v>-3.4819</v>
      </c>
      <c r="L826" s="177">
        <v>-0.25190000000000001</v>
      </c>
      <c r="M826" s="177">
        <v>3.61E-2</v>
      </c>
      <c r="N826" s="177">
        <v>-7.3838999999999997</v>
      </c>
      <c r="O826" s="177">
        <v>22.077200000000001</v>
      </c>
      <c r="P826" s="177">
        <v>14.2418</v>
      </c>
      <c r="Q826" s="177">
        <v>13.7377</v>
      </c>
      <c r="R826" s="177">
        <v>14.673</v>
      </c>
      <c r="T826" s="106"/>
      <c r="U826" s="107"/>
      <c r="V826" s="107"/>
      <c r="W826" s="107"/>
      <c r="X826" s="107"/>
      <c r="Y826" s="107"/>
      <c r="Z826" s="107"/>
      <c r="AA826" s="107"/>
      <c r="AB826" s="107"/>
      <c r="AC826" s="107"/>
      <c r="AD826" s="107"/>
      <c r="AE826" s="107"/>
      <c r="AF826" s="107"/>
      <c r="AG826" s="107"/>
      <c r="AH826" s="107"/>
    </row>
    <row r="827" spans="1:34" x14ac:dyDescent="0.3">
      <c r="A827" s="173" t="s">
        <v>1604</v>
      </c>
      <c r="B827" s="173" t="s">
        <v>1634</v>
      </c>
      <c r="C827" s="173">
        <v>133836</v>
      </c>
      <c r="D827" s="176">
        <v>44958</v>
      </c>
      <c r="E827" s="177">
        <v>24.54</v>
      </c>
      <c r="F827" s="177">
        <v>-0.68799999999999994</v>
      </c>
      <c r="G827" s="177">
        <v>-0.20330000000000001</v>
      </c>
      <c r="H827" s="177">
        <v>-1.6827000000000001</v>
      </c>
      <c r="I827" s="177">
        <v>-2.7347999999999999</v>
      </c>
      <c r="J827" s="177">
        <v>-3.3096999999999999</v>
      </c>
      <c r="K827" s="177">
        <v>-3.8401000000000001</v>
      </c>
      <c r="L827" s="177">
        <v>-1.0085</v>
      </c>
      <c r="M827" s="177">
        <v>-1.1281000000000001</v>
      </c>
      <c r="N827" s="177">
        <v>-8.8409999999999993</v>
      </c>
      <c r="O827" s="177">
        <v>19.851800000000001</v>
      </c>
      <c r="P827" s="177">
        <v>12.1135</v>
      </c>
      <c r="Q827" s="177">
        <v>12.001300000000001</v>
      </c>
      <c r="R827" s="177">
        <v>12.644299999999999</v>
      </c>
      <c r="T827" s="106"/>
      <c r="U827" s="107"/>
      <c r="V827" s="107"/>
      <c r="W827" s="107"/>
      <c r="X827" s="107"/>
      <c r="Y827" s="107"/>
      <c r="Z827" s="107"/>
      <c r="AA827" s="107"/>
      <c r="AB827" s="107"/>
      <c r="AC827" s="107"/>
      <c r="AD827" s="107"/>
      <c r="AE827" s="107"/>
      <c r="AF827" s="107"/>
      <c r="AG827" s="107"/>
      <c r="AH827" s="107"/>
    </row>
    <row r="828" spans="1:34" x14ac:dyDescent="0.3">
      <c r="A828" s="173" t="s">
        <v>1604</v>
      </c>
      <c r="B828" s="173" t="s">
        <v>1635</v>
      </c>
      <c r="C828" s="173">
        <v>119718</v>
      </c>
      <c r="D828" s="176">
        <v>44958</v>
      </c>
      <c r="E828" s="177">
        <v>81.644800000000004</v>
      </c>
      <c r="F828" s="177">
        <v>-3.6600000000000001E-2</v>
      </c>
      <c r="G828" s="177">
        <v>0.64270000000000005</v>
      </c>
      <c r="H828" s="177">
        <v>-0.67469999999999997</v>
      </c>
      <c r="I828" s="177">
        <v>-1.7082999999999999</v>
      </c>
      <c r="J828" s="177">
        <v>-2.2294999999999998</v>
      </c>
      <c r="K828" s="177">
        <v>-4.1581000000000001</v>
      </c>
      <c r="L828" s="177">
        <v>0.29749999999999999</v>
      </c>
      <c r="M828" s="177">
        <v>1.1288</v>
      </c>
      <c r="N828" s="177">
        <v>-2.0375999999999999</v>
      </c>
      <c r="O828" s="177">
        <v>14.021000000000001</v>
      </c>
      <c r="P828" s="177">
        <v>9.8401999999999994</v>
      </c>
      <c r="Q828" s="177">
        <v>15.5463</v>
      </c>
      <c r="R828" s="177">
        <v>12.1401</v>
      </c>
      <c r="T828" s="106"/>
      <c r="U828" s="107"/>
      <c r="V828" s="107"/>
      <c r="W828" s="107"/>
      <c r="X828" s="107"/>
      <c r="Y828" s="107"/>
      <c r="Z828" s="107"/>
      <c r="AA828" s="107"/>
      <c r="AB828" s="107"/>
      <c r="AC828" s="107"/>
      <c r="AD828" s="107"/>
      <c r="AE828" s="107"/>
      <c r="AF828" s="107"/>
      <c r="AG828" s="107"/>
      <c r="AH828" s="107"/>
    </row>
    <row r="829" spans="1:34" x14ac:dyDescent="0.3">
      <c r="A829" s="173" t="s">
        <v>1604</v>
      </c>
      <c r="B829" s="173" t="s">
        <v>1636</v>
      </c>
      <c r="C829" s="173">
        <v>103215</v>
      </c>
      <c r="D829" s="176">
        <v>44958</v>
      </c>
      <c r="E829" s="177">
        <v>74.633200000000002</v>
      </c>
      <c r="F829" s="177">
        <v>-3.9E-2</v>
      </c>
      <c r="G829" s="177">
        <v>0.63100000000000001</v>
      </c>
      <c r="H829" s="177">
        <v>-0.69099999999999995</v>
      </c>
      <c r="I829" s="177">
        <v>-1.7401</v>
      </c>
      <c r="J829" s="177">
        <v>-2.3043</v>
      </c>
      <c r="K829" s="177">
        <v>-4.3696999999999999</v>
      </c>
      <c r="L829" s="177">
        <v>-0.15090000000000001</v>
      </c>
      <c r="M829" s="177">
        <v>0.46050000000000002</v>
      </c>
      <c r="N829" s="177">
        <v>-2.9196</v>
      </c>
      <c r="O829" s="177">
        <v>12.9552</v>
      </c>
      <c r="P829" s="177">
        <v>8.7850999999999999</v>
      </c>
      <c r="Q829" s="177">
        <v>12.2536</v>
      </c>
      <c r="R829" s="177">
        <v>11.0983</v>
      </c>
      <c r="T829" s="106"/>
      <c r="U829" s="107"/>
      <c r="V829" s="107"/>
      <c r="W829" s="107"/>
      <c r="X829" s="107"/>
      <c r="Y829" s="107"/>
      <c r="Z829" s="107"/>
      <c r="AA829" s="107"/>
      <c r="AB829" s="107"/>
      <c r="AC829" s="107"/>
      <c r="AD829" s="107"/>
      <c r="AE829" s="107"/>
      <c r="AF829" s="107"/>
      <c r="AG829" s="107"/>
      <c r="AH829" s="107"/>
    </row>
    <row r="830" spans="1:34" x14ac:dyDescent="0.3">
      <c r="A830" s="173" t="s">
        <v>1604</v>
      </c>
      <c r="B830" s="173" t="s">
        <v>1637</v>
      </c>
      <c r="C830" s="173">
        <v>144905</v>
      </c>
      <c r="D830" s="176">
        <v>44958</v>
      </c>
      <c r="E830" s="177">
        <v>15.748699999999999</v>
      </c>
      <c r="F830" s="177">
        <v>-0.21540000000000001</v>
      </c>
      <c r="G830" s="177">
        <v>0.1087</v>
      </c>
      <c r="H830" s="177">
        <v>-1.0113000000000001</v>
      </c>
      <c r="I830" s="177">
        <v>-2.5017</v>
      </c>
      <c r="J830" s="177">
        <v>-2.8769</v>
      </c>
      <c r="K830" s="177">
        <v>-3.9169</v>
      </c>
      <c r="L830" s="177">
        <v>1.0406</v>
      </c>
      <c r="M830" s="177">
        <v>4.4295</v>
      </c>
      <c r="N830" s="177">
        <v>-0.76929999999999998</v>
      </c>
      <c r="O830" s="177">
        <v>12.2484</v>
      </c>
      <c r="P830" s="177"/>
      <c r="Q830" s="177">
        <v>11.0108</v>
      </c>
      <c r="R830" s="177">
        <v>11.318300000000001</v>
      </c>
      <c r="T830" s="106"/>
      <c r="U830" s="107"/>
      <c r="V830" s="107"/>
      <c r="W830" s="107"/>
      <c r="X830" s="107"/>
      <c r="Y830" s="107"/>
      <c r="Z830" s="107"/>
      <c r="AA830" s="107"/>
      <c r="AB830" s="107"/>
      <c r="AC830" s="107"/>
      <c r="AD830" s="107"/>
      <c r="AE830" s="107"/>
      <c r="AF830" s="107"/>
      <c r="AG830" s="107"/>
      <c r="AH830" s="107"/>
    </row>
    <row r="831" spans="1:34" x14ac:dyDescent="0.3">
      <c r="A831" s="173" t="s">
        <v>1604</v>
      </c>
      <c r="B831" s="173" t="s">
        <v>1638</v>
      </c>
      <c r="C831" s="173">
        <v>144902</v>
      </c>
      <c r="D831" s="176">
        <v>44958</v>
      </c>
      <c r="E831" s="177">
        <v>14.5511</v>
      </c>
      <c r="F831" s="177">
        <v>-0.22009999999999999</v>
      </c>
      <c r="G831" s="177">
        <v>8.3900000000000002E-2</v>
      </c>
      <c r="H831" s="177">
        <v>-1.0466</v>
      </c>
      <c r="I831" s="177">
        <v>-2.5710999999999999</v>
      </c>
      <c r="J831" s="177">
        <v>-3.0392000000000001</v>
      </c>
      <c r="K831" s="177">
        <v>-4.3621999999999996</v>
      </c>
      <c r="L831" s="177">
        <v>0.1046</v>
      </c>
      <c r="M831" s="177">
        <v>2.9780000000000002</v>
      </c>
      <c r="N831" s="177">
        <v>-2.5710999999999999</v>
      </c>
      <c r="O831" s="177">
        <v>10.224500000000001</v>
      </c>
      <c r="P831" s="177"/>
      <c r="Q831" s="177">
        <v>9.0097000000000005</v>
      </c>
      <c r="R831" s="177">
        <v>9.3001000000000005</v>
      </c>
      <c r="T831" s="106"/>
      <c r="U831" s="107"/>
      <c r="V831" s="107"/>
      <c r="W831" s="107"/>
      <c r="X831" s="107"/>
      <c r="Y831" s="107"/>
      <c r="Z831" s="107"/>
      <c r="AA831" s="107"/>
      <c r="AB831" s="107"/>
      <c r="AC831" s="107"/>
      <c r="AD831" s="107"/>
      <c r="AE831" s="107"/>
      <c r="AF831" s="107"/>
      <c r="AG831" s="107"/>
      <c r="AH831" s="107"/>
    </row>
    <row r="832" spans="1:34" x14ac:dyDescent="0.3">
      <c r="A832" s="173" t="s">
        <v>1604</v>
      </c>
      <c r="B832" s="173" t="s">
        <v>1616</v>
      </c>
      <c r="C832" s="173">
        <v>144546</v>
      </c>
      <c r="D832" s="176">
        <v>44958</v>
      </c>
      <c r="E832" s="177">
        <v>16.136299999999999</v>
      </c>
      <c r="F832" s="177">
        <v>-0.90149999999999997</v>
      </c>
      <c r="G832" s="177">
        <v>-2.9700000000000001E-2</v>
      </c>
      <c r="H832" s="177">
        <v>-1.6480999999999999</v>
      </c>
      <c r="I832" s="177">
        <v>-3.8618999999999999</v>
      </c>
      <c r="J832" s="177">
        <v>-4.3310000000000004</v>
      </c>
      <c r="K832" s="177">
        <v>-5.5484</v>
      </c>
      <c r="L832" s="177">
        <v>-2.0979999999999999</v>
      </c>
      <c r="M832" s="177">
        <v>-1.6990000000000001</v>
      </c>
      <c r="N832" s="177">
        <v>-4.9950999999999999</v>
      </c>
      <c r="O832" s="177">
        <v>11.4321</v>
      </c>
      <c r="P832" s="177"/>
      <c r="Q832" s="177">
        <v>11.465400000000001</v>
      </c>
      <c r="R832" s="177">
        <v>9.1544000000000008</v>
      </c>
      <c r="T832" s="106"/>
      <c r="U832" s="107"/>
      <c r="V832" s="107"/>
      <c r="W832" s="107"/>
      <c r="X832" s="107"/>
      <c r="Y832" s="107"/>
      <c r="Z832" s="107"/>
      <c r="AA832" s="107"/>
      <c r="AB832" s="107"/>
      <c r="AC832" s="107"/>
      <c r="AD832" s="107"/>
      <c r="AE832" s="107"/>
      <c r="AF832" s="107"/>
      <c r="AG832" s="107"/>
      <c r="AH832" s="107"/>
    </row>
    <row r="833" spans="1:34" x14ac:dyDescent="0.3">
      <c r="A833" s="173" t="s">
        <v>1604</v>
      </c>
      <c r="B833" s="173" t="s">
        <v>1617</v>
      </c>
      <c r="C833" s="173">
        <v>144548</v>
      </c>
      <c r="D833" s="176">
        <v>44958</v>
      </c>
      <c r="E833" s="177">
        <v>14.996700000000001</v>
      </c>
      <c r="F833" s="177">
        <v>-0.90590000000000004</v>
      </c>
      <c r="G833" s="177">
        <v>-4.9299999999999997E-2</v>
      </c>
      <c r="H833" s="177">
        <v>-1.6765000000000001</v>
      </c>
      <c r="I833" s="177">
        <v>-3.9184000000000001</v>
      </c>
      <c r="J833" s="177">
        <v>-4.4546999999999999</v>
      </c>
      <c r="K833" s="177">
        <v>-5.8783000000000003</v>
      </c>
      <c r="L833" s="177">
        <v>-2.7772999999999999</v>
      </c>
      <c r="M833" s="177">
        <v>-2.7319</v>
      </c>
      <c r="N833" s="177">
        <v>-6.2999000000000001</v>
      </c>
      <c r="O833" s="177">
        <v>9.7294999999999998</v>
      </c>
      <c r="P833" s="177"/>
      <c r="Q833" s="177">
        <v>9.6287000000000003</v>
      </c>
      <c r="R833" s="177">
        <v>7.6546000000000003</v>
      </c>
      <c r="T833" s="106"/>
      <c r="U833" s="107"/>
      <c r="V833" s="107"/>
      <c r="W833" s="107"/>
      <c r="X833" s="107"/>
      <c r="Y833" s="107"/>
      <c r="Z833" s="107"/>
      <c r="AA833" s="107"/>
      <c r="AB833" s="107"/>
      <c r="AC833" s="107"/>
      <c r="AD833" s="107"/>
      <c r="AE833" s="107"/>
      <c r="AF833" s="107"/>
      <c r="AG833" s="107"/>
      <c r="AH833" s="107"/>
    </row>
    <row r="834" spans="1:34" x14ac:dyDescent="0.3">
      <c r="A834" s="173" t="s">
        <v>1604</v>
      </c>
      <c r="B834" s="173" t="s">
        <v>1639</v>
      </c>
      <c r="C834" s="173">
        <v>118883</v>
      </c>
      <c r="D834" s="176">
        <v>44958</v>
      </c>
      <c r="E834" s="177">
        <v>151.18</v>
      </c>
      <c r="F834" s="177">
        <v>-2.3448000000000002</v>
      </c>
      <c r="G834" s="177">
        <v>-5.2900000000000003E-2</v>
      </c>
      <c r="H834" s="177">
        <v>-2.903</v>
      </c>
      <c r="I834" s="177">
        <v>-5.4710999999999999</v>
      </c>
      <c r="J834" s="177">
        <v>-4.9720000000000004</v>
      </c>
      <c r="K834" s="177">
        <v>-5.3823999999999996</v>
      </c>
      <c r="L834" s="177">
        <v>-2.1044999999999998</v>
      </c>
      <c r="M834" s="177">
        <v>-3.7989000000000002</v>
      </c>
      <c r="N834" s="177">
        <v>-3.3252000000000002</v>
      </c>
      <c r="O834" s="177">
        <v>10.335699999999999</v>
      </c>
      <c r="P834" s="177">
        <v>4.2826000000000004</v>
      </c>
      <c r="Q834" s="177">
        <v>8.8888999999999996</v>
      </c>
      <c r="R834" s="177">
        <v>9.5503</v>
      </c>
      <c r="T834" s="106"/>
      <c r="U834" s="107"/>
      <c r="V834" s="107"/>
      <c r="W834" s="107"/>
      <c r="X834" s="107"/>
      <c r="Y834" s="107"/>
      <c r="Z834" s="107"/>
      <c r="AA834" s="107"/>
      <c r="AB834" s="107"/>
      <c r="AC834" s="107"/>
      <c r="AD834" s="107"/>
      <c r="AE834" s="107"/>
      <c r="AF834" s="107"/>
      <c r="AG834" s="107"/>
      <c r="AH834" s="107"/>
    </row>
    <row r="835" spans="1:34" x14ac:dyDescent="0.3">
      <c r="A835" s="173" t="s">
        <v>1604</v>
      </c>
      <c r="B835" s="173" t="s">
        <v>1640</v>
      </c>
      <c r="C835" s="173">
        <v>100476</v>
      </c>
      <c r="D835" s="176">
        <v>44958</v>
      </c>
      <c r="E835" s="177">
        <v>145.52000000000001</v>
      </c>
      <c r="F835" s="177">
        <v>-2.3420999999999998</v>
      </c>
      <c r="G835" s="177">
        <v>-5.4899999999999997E-2</v>
      </c>
      <c r="H835" s="177">
        <v>-2.9024999999999999</v>
      </c>
      <c r="I835" s="177">
        <v>-5.4696999999999996</v>
      </c>
      <c r="J835" s="177">
        <v>-4.9757999999999996</v>
      </c>
      <c r="K835" s="177">
        <v>-5.3959000000000001</v>
      </c>
      <c r="L835" s="177">
        <v>-2.1254</v>
      </c>
      <c r="M835" s="177">
        <v>-3.8266</v>
      </c>
      <c r="N835" s="177">
        <v>-3.3603000000000001</v>
      </c>
      <c r="O835" s="177">
        <v>10.2501</v>
      </c>
      <c r="P835" s="177">
        <v>4.1877000000000004</v>
      </c>
      <c r="Q835" s="177">
        <v>9.6637000000000004</v>
      </c>
      <c r="R835" s="177">
        <v>9.5023999999999997</v>
      </c>
      <c r="T835" s="106"/>
      <c r="U835" s="107"/>
      <c r="V835" s="107"/>
      <c r="W835" s="107"/>
      <c r="X835" s="107"/>
      <c r="Y835" s="107"/>
      <c r="Z835" s="107"/>
      <c r="AA835" s="107"/>
      <c r="AB835" s="107"/>
      <c r="AC835" s="107"/>
      <c r="AD835" s="107"/>
      <c r="AE835" s="107"/>
      <c r="AF835" s="107"/>
      <c r="AG835" s="107"/>
      <c r="AH835" s="107"/>
    </row>
    <row r="836" spans="1:34" x14ac:dyDescent="0.3">
      <c r="A836" s="173" t="s">
        <v>1604</v>
      </c>
      <c r="B836" s="173" t="s">
        <v>1625</v>
      </c>
      <c r="C836" s="173">
        <v>119292</v>
      </c>
      <c r="D836" s="176">
        <v>44958</v>
      </c>
      <c r="E836" s="177">
        <v>35.51</v>
      </c>
      <c r="F836" s="177">
        <v>2.8199999999999999E-2</v>
      </c>
      <c r="G836" s="177">
        <v>0.53790000000000004</v>
      </c>
      <c r="H836" s="177">
        <v>-0.92079999999999995</v>
      </c>
      <c r="I836" s="177">
        <v>-2.6589999999999998</v>
      </c>
      <c r="J836" s="177">
        <v>-3.2161</v>
      </c>
      <c r="K836" s="177">
        <v>-4.0789</v>
      </c>
      <c r="L836" s="177">
        <v>1.2835000000000001</v>
      </c>
      <c r="M836" s="177">
        <v>2.4523999999999999</v>
      </c>
      <c r="N836" s="177">
        <v>-1.2787999999999999</v>
      </c>
      <c r="O836" s="177">
        <v>17.322199999999999</v>
      </c>
      <c r="P836" s="177">
        <v>11.8926</v>
      </c>
      <c r="Q836" s="177">
        <v>12.4274</v>
      </c>
      <c r="R836" s="177">
        <v>14.7453</v>
      </c>
      <c r="T836" s="106"/>
      <c r="U836" s="107"/>
      <c r="V836" s="107"/>
      <c r="W836" s="107"/>
      <c r="X836" s="107"/>
      <c r="Y836" s="107"/>
      <c r="Z836" s="107"/>
      <c r="AA836" s="107"/>
      <c r="AB836" s="107"/>
      <c r="AC836" s="107"/>
      <c r="AD836" s="107"/>
      <c r="AE836" s="107"/>
      <c r="AF836" s="107"/>
      <c r="AG836" s="107"/>
      <c r="AH836" s="107"/>
    </row>
    <row r="837" spans="1:34" x14ac:dyDescent="0.3">
      <c r="A837" s="173" t="s">
        <v>1604</v>
      </c>
      <c r="B837" s="173" t="s">
        <v>1626</v>
      </c>
      <c r="C837" s="173">
        <v>115270</v>
      </c>
      <c r="D837" s="176">
        <v>44958</v>
      </c>
      <c r="E837" s="177">
        <v>32.799999999999997</v>
      </c>
      <c r="F837" s="177">
        <v>3.0499999999999999E-2</v>
      </c>
      <c r="G837" s="177">
        <v>0.52100000000000002</v>
      </c>
      <c r="H837" s="177">
        <v>-0.93630000000000002</v>
      </c>
      <c r="I837" s="177">
        <v>-2.6995</v>
      </c>
      <c r="J837" s="177">
        <v>-3.3018999999999998</v>
      </c>
      <c r="K837" s="177">
        <v>-4.3452999999999999</v>
      </c>
      <c r="L837" s="177">
        <v>0.64439999999999997</v>
      </c>
      <c r="M837" s="177">
        <v>1.5165999999999999</v>
      </c>
      <c r="N837" s="177">
        <v>-2.4969999999999999</v>
      </c>
      <c r="O837" s="177">
        <v>16.2149</v>
      </c>
      <c r="P837" s="177">
        <v>10.988200000000001</v>
      </c>
      <c r="Q837" s="177">
        <v>10.7294</v>
      </c>
      <c r="R837" s="177">
        <v>13.547700000000001</v>
      </c>
      <c r="T837" s="106"/>
      <c r="U837" s="107"/>
      <c r="V837" s="107"/>
      <c r="W837" s="107"/>
      <c r="X837" s="107"/>
      <c r="Y837" s="107"/>
      <c r="Z837" s="107"/>
      <c r="AA837" s="107"/>
      <c r="AB837" s="107"/>
      <c r="AC837" s="107"/>
      <c r="AD837" s="107"/>
      <c r="AE837" s="107"/>
      <c r="AF837" s="107"/>
      <c r="AG837" s="107"/>
      <c r="AH837" s="107"/>
    </row>
    <row r="838" spans="1:34" x14ac:dyDescent="0.3">
      <c r="A838" s="173" t="s">
        <v>1604</v>
      </c>
      <c r="B838" s="173" t="s">
        <v>1691</v>
      </c>
      <c r="C838" s="173">
        <v>120662</v>
      </c>
      <c r="D838" s="176">
        <v>44958</v>
      </c>
      <c r="E838" s="177">
        <v>237.36099999999999</v>
      </c>
      <c r="F838" s="177">
        <v>1.04E-2</v>
      </c>
      <c r="G838" s="177">
        <v>0.96619999999999995</v>
      </c>
      <c r="H838" s="177">
        <v>-0.13100000000000001</v>
      </c>
      <c r="I838" s="177">
        <v>-1.1466000000000001</v>
      </c>
      <c r="J838" s="177">
        <v>-2.8620000000000001</v>
      </c>
      <c r="K838" s="177">
        <v>-7.2785000000000002</v>
      </c>
      <c r="L838" s="177">
        <v>-5.3781999999999996</v>
      </c>
      <c r="M838" s="177">
        <v>-5.3738000000000001</v>
      </c>
      <c r="N838" s="177">
        <v>-11.409700000000001</v>
      </c>
      <c r="O838" s="177">
        <v>13.5503</v>
      </c>
      <c r="P838" s="177">
        <v>11.7982</v>
      </c>
      <c r="Q838" s="177">
        <v>13.986700000000001</v>
      </c>
      <c r="R838" s="177">
        <v>6.8087999999999997</v>
      </c>
      <c r="T838" s="106"/>
      <c r="U838" s="107"/>
      <c r="V838" s="107"/>
      <c r="W838" s="107"/>
      <c r="X838" s="107"/>
      <c r="Y838" s="107"/>
      <c r="Z838" s="107"/>
      <c r="AA838" s="107"/>
      <c r="AB838" s="107"/>
      <c r="AC838" s="107"/>
      <c r="AD838" s="107"/>
      <c r="AE838" s="107"/>
      <c r="AF838" s="107"/>
      <c r="AG838" s="107"/>
      <c r="AH838" s="107"/>
    </row>
    <row r="839" spans="1:34" x14ac:dyDescent="0.3">
      <c r="A839" s="173" t="s">
        <v>1604</v>
      </c>
      <c r="B839" s="173" t="s">
        <v>1788</v>
      </c>
      <c r="C839" s="173">
        <v>120663</v>
      </c>
      <c r="D839" s="176">
        <v>44958</v>
      </c>
      <c r="E839" s="177">
        <v>208.41137621444</v>
      </c>
      <c r="F839" s="177">
        <v>1.04E-2</v>
      </c>
      <c r="G839" s="177">
        <v>0.96630000000000005</v>
      </c>
      <c r="H839" s="177">
        <v>-0.13089999999999999</v>
      </c>
      <c r="I839" s="177">
        <v>-1.1465000000000001</v>
      </c>
      <c r="J839" s="177">
        <v>-2.8620000000000001</v>
      </c>
      <c r="K839" s="177">
        <v>-7.2785000000000002</v>
      </c>
      <c r="L839" s="177">
        <v>-5.3781999999999996</v>
      </c>
      <c r="M839" s="177">
        <v>-5.3738000000000001</v>
      </c>
      <c r="N839" s="177">
        <v>-11.409700000000001</v>
      </c>
      <c r="O839" s="177">
        <v>13.551600000000001</v>
      </c>
      <c r="P839" s="177">
        <v>11.6511</v>
      </c>
      <c r="Q839" s="177">
        <v>13.906000000000001</v>
      </c>
      <c r="R839" s="177">
        <v>6.8106</v>
      </c>
      <c r="T839" s="106"/>
      <c r="U839" s="107"/>
      <c r="V839" s="107"/>
      <c r="W839" s="107"/>
      <c r="X839" s="107"/>
      <c r="Y839" s="107"/>
      <c r="Z839" s="107"/>
      <c r="AA839" s="107"/>
      <c r="AB839" s="107"/>
      <c r="AC839" s="107"/>
      <c r="AD839" s="107"/>
      <c r="AE839" s="107"/>
      <c r="AF839" s="107"/>
      <c r="AG839" s="107"/>
      <c r="AH839" s="107"/>
    </row>
    <row r="840" spans="1:34" x14ac:dyDescent="0.3">
      <c r="A840" s="173" t="s">
        <v>1604</v>
      </c>
      <c r="B840" s="173" t="s">
        <v>1692</v>
      </c>
      <c r="C840" s="173">
        <v>100669</v>
      </c>
      <c r="D840" s="176">
        <v>44958</v>
      </c>
      <c r="E840" s="177">
        <v>225.19409999999999</v>
      </c>
      <c r="F840" s="177">
        <v>8.0000000000000002E-3</v>
      </c>
      <c r="G840" s="177">
        <v>0.9546</v>
      </c>
      <c r="H840" s="177">
        <v>-0.1467</v>
      </c>
      <c r="I840" s="177">
        <v>-1.1779999999999999</v>
      </c>
      <c r="J840" s="177">
        <v>-2.9344000000000001</v>
      </c>
      <c r="K840" s="177">
        <v>-7.4683999999999999</v>
      </c>
      <c r="L840" s="177">
        <v>-5.7647000000000004</v>
      </c>
      <c r="M840" s="177">
        <v>-5.9668000000000001</v>
      </c>
      <c r="N840" s="177">
        <v>-12.1525</v>
      </c>
      <c r="O840" s="177">
        <v>12.6808</v>
      </c>
      <c r="P840" s="177">
        <v>11.051399999999999</v>
      </c>
      <c r="Q840" s="177">
        <v>14.321300000000001</v>
      </c>
      <c r="R840" s="177">
        <v>5.9473000000000003</v>
      </c>
      <c r="T840" s="106"/>
      <c r="U840" s="107"/>
      <c r="V840" s="107"/>
      <c r="W840" s="107"/>
      <c r="X840" s="107"/>
      <c r="Y840" s="107"/>
      <c r="Z840" s="107"/>
      <c r="AA840" s="107"/>
      <c r="AB840" s="107"/>
      <c r="AC840" s="107"/>
      <c r="AD840" s="107"/>
      <c r="AE840" s="107"/>
      <c r="AF840" s="107"/>
      <c r="AG840" s="107"/>
      <c r="AH840" s="107"/>
    </row>
    <row r="841" spans="1:34" x14ac:dyDescent="0.3">
      <c r="A841" s="173" t="s">
        <v>1604</v>
      </c>
      <c r="B841" s="173" t="s">
        <v>1789</v>
      </c>
      <c r="C841" s="173">
        <v>100668</v>
      </c>
      <c r="D841" s="176">
        <v>44958</v>
      </c>
      <c r="E841" s="177">
        <v>360.57266428832702</v>
      </c>
      <c r="F841" s="177">
        <v>8.0000000000000002E-3</v>
      </c>
      <c r="G841" s="177">
        <v>0.95450000000000002</v>
      </c>
      <c r="H841" s="177">
        <v>-0.1467</v>
      </c>
      <c r="I841" s="177">
        <v>-1.1779999999999999</v>
      </c>
      <c r="J841" s="177">
        <v>-2.9344000000000001</v>
      </c>
      <c r="K841" s="177">
        <v>-7.4683999999999999</v>
      </c>
      <c r="L841" s="177">
        <v>-5.7645999999999997</v>
      </c>
      <c r="M841" s="177">
        <v>-5.9667000000000003</v>
      </c>
      <c r="N841" s="177">
        <v>-12.1524</v>
      </c>
      <c r="O841" s="177">
        <v>12.6806</v>
      </c>
      <c r="P841" s="177">
        <v>10.900399999999999</v>
      </c>
      <c r="Q841" s="177">
        <v>12.3748</v>
      </c>
      <c r="R841" s="177">
        <v>5.9470000000000001</v>
      </c>
      <c r="T841" s="106"/>
      <c r="U841" s="107"/>
      <c r="V841" s="107"/>
      <c r="W841" s="107"/>
      <c r="X841" s="107"/>
      <c r="Y841" s="107"/>
      <c r="Z841" s="107"/>
      <c r="AA841" s="107"/>
      <c r="AB841" s="107"/>
      <c r="AC841" s="107"/>
      <c r="AD841" s="107"/>
      <c r="AE841" s="107"/>
      <c r="AF841" s="107"/>
      <c r="AG841" s="107"/>
      <c r="AH841" s="107"/>
    </row>
    <row r="842" spans="1:34" x14ac:dyDescent="0.3">
      <c r="A842" s="178" t="s">
        <v>27</v>
      </c>
      <c r="B842" s="173"/>
      <c r="C842" s="173"/>
      <c r="D842" s="173"/>
      <c r="E842" s="173"/>
      <c r="F842" s="179">
        <v>-0.31848269230769233</v>
      </c>
      <c r="G842" s="179">
        <v>0.61140576923076939</v>
      </c>
      <c r="H842" s="179">
        <v>-0.81496923076923078</v>
      </c>
      <c r="I842" s="179">
        <v>-2.5176346153846159</v>
      </c>
      <c r="J842" s="179">
        <v>-2.8531596153846164</v>
      </c>
      <c r="K842" s="179">
        <v>-4.3268365384615377</v>
      </c>
      <c r="L842" s="179">
        <v>4.365769230769246E-2</v>
      </c>
      <c r="M842" s="179">
        <v>1.3009499999999994</v>
      </c>
      <c r="N842" s="179">
        <v>-3.5733192307692287</v>
      </c>
      <c r="O842" s="179">
        <v>13.773249999999996</v>
      </c>
      <c r="P842" s="179">
        <v>9.8318568181818176</v>
      </c>
      <c r="Q842" s="179">
        <v>14.283136538461537</v>
      </c>
      <c r="R842" s="179">
        <v>11.942319230769231</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8" t="s">
        <v>407</v>
      </c>
      <c r="B843" s="173"/>
      <c r="C843" s="173"/>
      <c r="D843" s="173"/>
      <c r="E843" s="173"/>
      <c r="F843" s="179">
        <v>-0.17354999999999998</v>
      </c>
      <c r="G843" s="179">
        <v>0.64585000000000004</v>
      </c>
      <c r="H843" s="179">
        <v>-0.73540000000000005</v>
      </c>
      <c r="I843" s="179">
        <v>-2.6402000000000001</v>
      </c>
      <c r="J843" s="179">
        <v>-2.8821000000000003</v>
      </c>
      <c r="K843" s="179">
        <v>-3.9991500000000002</v>
      </c>
      <c r="L843" s="179">
        <v>-2.3150000000000004E-2</v>
      </c>
      <c r="M843" s="179">
        <v>1.4531000000000001</v>
      </c>
      <c r="N843" s="179">
        <v>-3.5900999999999996</v>
      </c>
      <c r="O843" s="179">
        <v>13.42915</v>
      </c>
      <c r="P843" s="179">
        <v>10.629999999999999</v>
      </c>
      <c r="Q843" s="179">
        <v>13.89395</v>
      </c>
      <c r="R843" s="179">
        <v>11.613099999999999</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75" t="s">
        <v>756</v>
      </c>
      <c r="B845" s="175"/>
      <c r="C845" s="175"/>
      <c r="D845" s="175"/>
      <c r="E845" s="175"/>
      <c r="F845" s="175"/>
      <c r="G845" s="175"/>
      <c r="H845" s="175"/>
      <c r="I845" s="175"/>
      <c r="J845" s="175"/>
      <c r="K845" s="175"/>
      <c r="L845" s="175"/>
      <c r="M845" s="175"/>
      <c r="N845" s="175"/>
      <c r="O845" s="175"/>
      <c r="P845" s="175"/>
      <c r="Q845" s="175"/>
      <c r="R845" s="175"/>
      <c r="S845" s="105"/>
      <c r="T845" s="105"/>
      <c r="U845" s="105"/>
      <c r="V845" s="105"/>
      <c r="W845" s="105"/>
      <c r="X845" s="105"/>
      <c r="Y845" s="105"/>
      <c r="Z845" s="105"/>
      <c r="AA845" s="105"/>
      <c r="AB845" s="105"/>
      <c r="AC845" s="105"/>
      <c r="AD845" s="105"/>
      <c r="AE845" s="105"/>
      <c r="AF845" s="105"/>
      <c r="AG845" s="105"/>
      <c r="AH845" s="105"/>
    </row>
    <row r="846" spans="1:34" x14ac:dyDescent="0.3">
      <c r="A846" s="173" t="s">
        <v>757</v>
      </c>
      <c r="B846" s="173" t="s">
        <v>758</v>
      </c>
      <c r="C846" s="173">
        <v>122644</v>
      </c>
      <c r="D846" s="176">
        <v>44958</v>
      </c>
      <c r="E846" s="177">
        <v>289.37509999999997</v>
      </c>
      <c r="F846" s="177">
        <v>17.780899999999999</v>
      </c>
      <c r="G846" s="177">
        <v>7.1840999999999999</v>
      </c>
      <c r="H846" s="177">
        <v>7.093</v>
      </c>
      <c r="I846" s="177">
        <v>6.2051999999999996</v>
      </c>
      <c r="J846" s="177">
        <v>6.1005000000000003</v>
      </c>
      <c r="K846" s="177">
        <v>6.5956999999999999</v>
      </c>
      <c r="L846" s="177">
        <v>5.9657</v>
      </c>
      <c r="M846" s="177">
        <v>5.0476000000000001</v>
      </c>
      <c r="N846" s="177">
        <v>5.0815999999999999</v>
      </c>
      <c r="O846" s="177">
        <v>5.6055999999999999</v>
      </c>
      <c r="P846" s="177">
        <v>6.6414999999999997</v>
      </c>
      <c r="Q846" s="177">
        <v>7.9627999999999997</v>
      </c>
      <c r="R846" s="177">
        <v>4.6565000000000003</v>
      </c>
      <c r="S846" t="s">
        <v>1808</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3" t="s">
        <v>757</v>
      </c>
      <c r="B847" s="173" t="s">
        <v>759</v>
      </c>
      <c r="C847" s="173">
        <v>122646</v>
      </c>
      <c r="D847" s="176">
        <v>44958</v>
      </c>
      <c r="E847" s="177">
        <v>295.82909999999998</v>
      </c>
      <c r="F847" s="177">
        <v>17.998000000000001</v>
      </c>
      <c r="G847" s="177">
        <v>7.4080000000000004</v>
      </c>
      <c r="H847" s="177">
        <v>7.3197999999999999</v>
      </c>
      <c r="I847" s="177">
        <v>6.4307999999999996</v>
      </c>
      <c r="J847" s="177">
        <v>6.3266</v>
      </c>
      <c r="K847" s="177">
        <v>6.8243999999999998</v>
      </c>
      <c r="L847" s="177">
        <v>6.1976000000000004</v>
      </c>
      <c r="M847" s="177">
        <v>5.2904999999999998</v>
      </c>
      <c r="N847" s="177">
        <v>5.3311000000000002</v>
      </c>
      <c r="O847" s="177">
        <v>5.8159000000000001</v>
      </c>
      <c r="P847" s="177">
        <v>6.8651</v>
      </c>
      <c r="Q847" s="177">
        <v>7.9645000000000001</v>
      </c>
      <c r="R847" s="177">
        <v>4.8738999999999999</v>
      </c>
      <c r="S847" t="s">
        <v>1808</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757</v>
      </c>
      <c r="B848" s="173" t="s">
        <v>1693</v>
      </c>
      <c r="C848" s="173">
        <v>148771</v>
      </c>
      <c r="D848" s="176">
        <v>44958</v>
      </c>
      <c r="E848" s="177">
        <v>10.851699999999999</v>
      </c>
      <c r="F848" s="177">
        <v>23.223099999999999</v>
      </c>
      <c r="G848" s="177">
        <v>9.2951999999999995</v>
      </c>
      <c r="H848" s="177">
        <v>8.0367999999999995</v>
      </c>
      <c r="I848" s="177">
        <v>6.5995999999999997</v>
      </c>
      <c r="J848" s="177">
        <v>6.0016999999999996</v>
      </c>
      <c r="K848" s="177">
        <v>6.8620000000000001</v>
      </c>
      <c r="L848" s="177">
        <v>5.8392999999999997</v>
      </c>
      <c r="M848" s="177">
        <v>4.4985999999999997</v>
      </c>
      <c r="N848" s="177">
        <v>3.8917000000000002</v>
      </c>
      <c r="O848" s="177"/>
      <c r="P848" s="177"/>
      <c r="Q848" s="177">
        <v>4.4581999999999997</v>
      </c>
      <c r="R848" s="177"/>
      <c r="T848" s="106"/>
      <c r="U848" s="107"/>
      <c r="V848" s="107"/>
      <c r="W848" s="107"/>
      <c r="X848" s="107"/>
      <c r="Y848" s="107"/>
      <c r="Z848" s="107"/>
      <c r="AA848" s="107"/>
      <c r="AB848" s="107"/>
      <c r="AC848" s="107"/>
      <c r="AD848" s="107"/>
      <c r="AE848" s="107"/>
      <c r="AF848" s="107"/>
      <c r="AG848" s="107"/>
      <c r="AH848" s="107"/>
    </row>
    <row r="849" spans="1:34" x14ac:dyDescent="0.3">
      <c r="A849" s="173" t="s">
        <v>757</v>
      </c>
      <c r="B849" s="173" t="s">
        <v>1694</v>
      </c>
      <c r="C849" s="173">
        <v>148768</v>
      </c>
      <c r="D849" s="176">
        <v>44958</v>
      </c>
      <c r="E849" s="177">
        <v>10.7958</v>
      </c>
      <c r="F849" s="177">
        <v>23.004899999999999</v>
      </c>
      <c r="G849" s="177">
        <v>9.0722000000000005</v>
      </c>
      <c r="H849" s="177">
        <v>7.7877999999999998</v>
      </c>
      <c r="I849" s="177">
        <v>6.3426</v>
      </c>
      <c r="J849" s="177">
        <v>5.7233999999999998</v>
      </c>
      <c r="K849" s="177">
        <v>6.5865</v>
      </c>
      <c r="L849" s="177">
        <v>5.5631000000000004</v>
      </c>
      <c r="M849" s="177">
        <v>4.2202000000000002</v>
      </c>
      <c r="N849" s="177">
        <v>3.6145</v>
      </c>
      <c r="O849" s="177"/>
      <c r="P849" s="177"/>
      <c r="Q849" s="177">
        <v>4.1707000000000001</v>
      </c>
      <c r="R849" s="177"/>
      <c r="T849" s="106"/>
      <c r="U849" s="107"/>
      <c r="V849" s="107"/>
      <c r="W849" s="107"/>
      <c r="X849" s="107"/>
      <c r="Y849" s="107"/>
      <c r="Z849" s="107"/>
      <c r="AA849" s="107"/>
      <c r="AB849" s="107"/>
      <c r="AC849" s="107"/>
      <c r="AD849" s="107"/>
      <c r="AE849" s="107"/>
      <c r="AF849" s="107"/>
      <c r="AG849" s="107"/>
      <c r="AH849" s="107"/>
    </row>
    <row r="850" spans="1:34" x14ac:dyDescent="0.3">
      <c r="A850" s="173" t="s">
        <v>757</v>
      </c>
      <c r="B850" s="173" t="s">
        <v>760</v>
      </c>
      <c r="C850" s="173">
        <v>101048</v>
      </c>
      <c r="D850" s="176">
        <v>44958</v>
      </c>
      <c r="E850" s="177">
        <v>33.734099999999998</v>
      </c>
      <c r="F850" s="177">
        <v>29.020399999999999</v>
      </c>
      <c r="G850" s="177">
        <v>7.5384000000000002</v>
      </c>
      <c r="H850" s="177">
        <v>6.2831000000000001</v>
      </c>
      <c r="I850" s="177">
        <v>5.5530999999999997</v>
      </c>
      <c r="J850" s="177">
        <v>5.8108000000000004</v>
      </c>
      <c r="K850" s="177">
        <v>6.4724000000000004</v>
      </c>
      <c r="L850" s="177">
        <v>6.0975000000000001</v>
      </c>
      <c r="M850" s="177">
        <v>4.7746000000000004</v>
      </c>
      <c r="N850" s="177">
        <v>4.4196</v>
      </c>
      <c r="O850" s="177">
        <v>4.4215999999999998</v>
      </c>
      <c r="P850" s="177">
        <v>5.5091999999999999</v>
      </c>
      <c r="Q850" s="177">
        <v>5.7382999999999997</v>
      </c>
      <c r="R850" s="177">
        <v>3.9235000000000002</v>
      </c>
      <c r="S850" t="s">
        <v>1808</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757</v>
      </c>
      <c r="B851" s="173" t="s">
        <v>761</v>
      </c>
      <c r="C851" s="173">
        <v>118508</v>
      </c>
      <c r="D851" s="176">
        <v>44958</v>
      </c>
      <c r="E851" s="177">
        <v>36.1877</v>
      </c>
      <c r="F851" s="177">
        <v>29.7789</v>
      </c>
      <c r="G851" s="177">
        <v>8.3003999999999998</v>
      </c>
      <c r="H851" s="177">
        <v>7.0411000000000001</v>
      </c>
      <c r="I851" s="177">
        <v>6.3192000000000004</v>
      </c>
      <c r="J851" s="177">
        <v>6.5796999999999999</v>
      </c>
      <c r="K851" s="177">
        <v>7.2247000000000003</v>
      </c>
      <c r="L851" s="177">
        <v>6.84</v>
      </c>
      <c r="M851" s="177">
        <v>5.5130999999999997</v>
      </c>
      <c r="N851" s="177">
        <v>5.1558000000000002</v>
      </c>
      <c r="O851" s="177">
        <v>5.1485000000000003</v>
      </c>
      <c r="P851" s="177">
        <v>6.1703999999999999</v>
      </c>
      <c r="Q851" s="177">
        <v>6.7153</v>
      </c>
      <c r="R851" s="177">
        <v>4.6292</v>
      </c>
      <c r="S851" t="s">
        <v>1808</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757</v>
      </c>
      <c r="B852" s="173" t="s">
        <v>762</v>
      </c>
      <c r="C852" s="173">
        <v>106841</v>
      </c>
      <c r="D852" s="176">
        <v>44958</v>
      </c>
      <c r="E852" s="177">
        <v>41.238</v>
      </c>
      <c r="F852" s="177">
        <v>38.365400000000001</v>
      </c>
      <c r="G852" s="177">
        <v>6.9280999999999997</v>
      </c>
      <c r="H852" s="177">
        <v>6.52</v>
      </c>
      <c r="I852" s="177">
        <v>4.9153000000000002</v>
      </c>
      <c r="J852" s="177">
        <v>5.2874999999999996</v>
      </c>
      <c r="K852" s="177">
        <v>5.8883999999999999</v>
      </c>
      <c r="L852" s="177">
        <v>6.6146000000000003</v>
      </c>
      <c r="M852" s="177">
        <v>5.0555000000000003</v>
      </c>
      <c r="N852" s="177">
        <v>4.7972000000000001</v>
      </c>
      <c r="O852" s="177">
        <v>5.8689</v>
      </c>
      <c r="P852" s="177">
        <v>6.7050000000000001</v>
      </c>
      <c r="Q852" s="177">
        <v>7.7455999999999996</v>
      </c>
      <c r="R852" s="177">
        <v>4.5712000000000002</v>
      </c>
      <c r="T852" s="106"/>
      <c r="U852" s="107"/>
      <c r="V852" s="107"/>
      <c r="W852" s="107"/>
      <c r="X852" s="107"/>
      <c r="Y852" s="107"/>
      <c r="Z852" s="107"/>
      <c r="AA852" s="107"/>
      <c r="AB852" s="107"/>
      <c r="AC852" s="107"/>
      <c r="AD852" s="107"/>
      <c r="AE852" s="107"/>
      <c r="AF852" s="107"/>
      <c r="AG852" s="107"/>
      <c r="AH852" s="107"/>
    </row>
    <row r="853" spans="1:34" x14ac:dyDescent="0.3">
      <c r="A853" s="173" t="s">
        <v>757</v>
      </c>
      <c r="B853" s="173" t="s">
        <v>763</v>
      </c>
      <c r="C853" s="173">
        <v>118961</v>
      </c>
      <c r="D853" s="176">
        <v>44958</v>
      </c>
      <c r="E853" s="177">
        <v>41.833799999999997</v>
      </c>
      <c r="F853" s="177">
        <v>38.6053</v>
      </c>
      <c r="G853" s="177">
        <v>7.1440000000000001</v>
      </c>
      <c r="H853" s="177">
        <v>6.7393999999999998</v>
      </c>
      <c r="I853" s="177">
        <v>5.1329000000000002</v>
      </c>
      <c r="J853" s="177">
        <v>5.5109000000000004</v>
      </c>
      <c r="K853" s="177">
        <v>6.1120000000000001</v>
      </c>
      <c r="L853" s="177">
        <v>6.8456000000000001</v>
      </c>
      <c r="M853" s="177">
        <v>5.2870999999999997</v>
      </c>
      <c r="N853" s="177">
        <v>5.0377000000000001</v>
      </c>
      <c r="O853" s="177">
        <v>6.1135000000000002</v>
      </c>
      <c r="P853" s="177">
        <v>6.9185999999999996</v>
      </c>
      <c r="Q853" s="177">
        <v>7.7869000000000002</v>
      </c>
      <c r="R853" s="177">
        <v>4.8220999999999998</v>
      </c>
      <c r="T853" s="106"/>
      <c r="U853" s="107"/>
      <c r="V853" s="107"/>
      <c r="W853" s="107"/>
      <c r="X853" s="107"/>
      <c r="Y853" s="107"/>
      <c r="Z853" s="107"/>
      <c r="AA853" s="107"/>
      <c r="AB853" s="107"/>
      <c r="AC853" s="107"/>
      <c r="AD853" s="107"/>
      <c r="AE853" s="107"/>
      <c r="AF853" s="107"/>
      <c r="AG853" s="107"/>
      <c r="AH853" s="107"/>
    </row>
    <row r="854" spans="1:34" x14ac:dyDescent="0.3">
      <c r="A854" s="173" t="s">
        <v>757</v>
      </c>
      <c r="B854" s="173" t="s">
        <v>764</v>
      </c>
      <c r="C854" s="173">
        <v>101802</v>
      </c>
      <c r="D854" s="176">
        <v>44958</v>
      </c>
      <c r="E854" s="177">
        <v>351.38869999999997</v>
      </c>
      <c r="F854" s="177">
        <v>66.777600000000007</v>
      </c>
      <c r="G854" s="177">
        <v>9.5647000000000002</v>
      </c>
      <c r="H854" s="177">
        <v>6.9226999999999999</v>
      </c>
      <c r="I854" s="177">
        <v>3.2099000000000002</v>
      </c>
      <c r="J854" s="177">
        <v>4.0709999999999997</v>
      </c>
      <c r="K854" s="177">
        <v>4.7325999999999997</v>
      </c>
      <c r="L854" s="177">
        <v>7.8067000000000002</v>
      </c>
      <c r="M854" s="177">
        <v>5.3143000000000002</v>
      </c>
      <c r="N854" s="177">
        <v>4.6071999999999997</v>
      </c>
      <c r="O854" s="177">
        <v>5.6708999999999996</v>
      </c>
      <c r="P854" s="177">
        <v>6.4894999999999996</v>
      </c>
      <c r="Q854" s="177">
        <v>7.5712999999999999</v>
      </c>
      <c r="R854" s="177">
        <v>4.1018999999999997</v>
      </c>
      <c r="T854" s="106"/>
      <c r="U854" s="107"/>
      <c r="V854" s="107"/>
      <c r="W854" s="107"/>
      <c r="X854" s="107"/>
      <c r="Y854" s="107"/>
      <c r="Z854" s="107"/>
      <c r="AA854" s="107"/>
      <c r="AB854" s="107"/>
      <c r="AC854" s="107"/>
      <c r="AD854" s="107"/>
      <c r="AE854" s="107"/>
      <c r="AF854" s="107"/>
      <c r="AG854" s="107"/>
      <c r="AH854" s="107"/>
    </row>
    <row r="855" spans="1:34" x14ac:dyDescent="0.3">
      <c r="A855" s="173" t="s">
        <v>757</v>
      </c>
      <c r="B855" s="173" t="s">
        <v>765</v>
      </c>
      <c r="C855" s="173">
        <v>120425</v>
      </c>
      <c r="D855" s="176">
        <v>44958</v>
      </c>
      <c r="E855" s="177">
        <v>377.89729999999997</v>
      </c>
      <c r="F855" s="177">
        <v>67.435900000000004</v>
      </c>
      <c r="G855" s="177">
        <v>10.227399999999999</v>
      </c>
      <c r="H855" s="177">
        <v>7.5834000000000001</v>
      </c>
      <c r="I855" s="177">
        <v>3.8713000000000002</v>
      </c>
      <c r="J855" s="177">
        <v>4.7336</v>
      </c>
      <c r="K855" s="177">
        <v>5.4191000000000003</v>
      </c>
      <c r="L855" s="177">
        <v>8.5239999999999991</v>
      </c>
      <c r="M855" s="177">
        <v>6.0395000000000003</v>
      </c>
      <c r="N855" s="177">
        <v>5.3430999999999997</v>
      </c>
      <c r="O855" s="177">
        <v>6.4291999999999998</v>
      </c>
      <c r="P855" s="177">
        <v>7.2695999999999996</v>
      </c>
      <c r="Q855" s="177">
        <v>8.2012999999999998</v>
      </c>
      <c r="R855" s="177">
        <v>4.8442999999999996</v>
      </c>
      <c r="T855" s="106"/>
      <c r="U855" s="107"/>
      <c r="V855" s="107"/>
      <c r="W855" s="107"/>
      <c r="X855" s="107"/>
      <c r="Y855" s="107"/>
      <c r="Z855" s="107"/>
      <c r="AA855" s="107"/>
      <c r="AB855" s="107"/>
      <c r="AC855" s="107"/>
      <c r="AD855" s="107"/>
      <c r="AE855" s="107"/>
      <c r="AF855" s="107"/>
      <c r="AG855" s="107"/>
      <c r="AH855" s="107"/>
    </row>
    <row r="856" spans="1:34" x14ac:dyDescent="0.3">
      <c r="A856" s="173" t="s">
        <v>757</v>
      </c>
      <c r="B856" s="173" t="s">
        <v>1695</v>
      </c>
      <c r="C856" s="173">
        <v>148711</v>
      </c>
      <c r="D856" s="176">
        <v>44958</v>
      </c>
      <c r="E856" s="177">
        <v>10.8581</v>
      </c>
      <c r="F856" s="177">
        <v>28.258800000000001</v>
      </c>
      <c r="G856" s="177">
        <v>8.8853000000000009</v>
      </c>
      <c r="H856" s="177">
        <v>7.0688000000000004</v>
      </c>
      <c r="I856" s="177">
        <v>6.6921999999999997</v>
      </c>
      <c r="J856" s="177">
        <v>6.5270999999999999</v>
      </c>
      <c r="K856" s="177">
        <v>7.0697999999999999</v>
      </c>
      <c r="L856" s="177">
        <v>5.5091000000000001</v>
      </c>
      <c r="M856" s="177">
        <v>4.7603</v>
      </c>
      <c r="N856" s="177">
        <v>4.6250999999999998</v>
      </c>
      <c r="O856" s="177"/>
      <c r="P856" s="177"/>
      <c r="Q856" s="177">
        <v>4.3045</v>
      </c>
      <c r="R856" s="177"/>
      <c r="S856" t="s">
        <v>1807</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757</v>
      </c>
      <c r="B857" s="173" t="s">
        <v>1696</v>
      </c>
      <c r="C857" s="173">
        <v>148705</v>
      </c>
      <c r="D857" s="176">
        <v>44958</v>
      </c>
      <c r="E857" s="177">
        <v>10.7559</v>
      </c>
      <c r="F857" s="177">
        <v>27.847799999999999</v>
      </c>
      <c r="G857" s="177">
        <v>8.4936000000000007</v>
      </c>
      <c r="H857" s="177">
        <v>6.6013999999999999</v>
      </c>
      <c r="I857" s="177">
        <v>6.22</v>
      </c>
      <c r="J857" s="177">
        <v>6.0486000000000004</v>
      </c>
      <c r="K857" s="177">
        <v>6.5922999999999998</v>
      </c>
      <c r="L857" s="177">
        <v>5.0224000000000002</v>
      </c>
      <c r="M857" s="177">
        <v>4.2663000000000002</v>
      </c>
      <c r="N857" s="177">
        <v>4.1208999999999998</v>
      </c>
      <c r="O857" s="177"/>
      <c r="P857" s="177"/>
      <c r="Q857" s="177">
        <v>3.8008000000000002</v>
      </c>
      <c r="R857" s="177"/>
      <c r="S857" t="s">
        <v>1807</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757</v>
      </c>
      <c r="B858" s="173" t="s">
        <v>766</v>
      </c>
      <c r="C858" s="173">
        <v>147269</v>
      </c>
      <c r="D858" s="176">
        <v>44958</v>
      </c>
      <c r="E858" s="177">
        <v>1268.3288</v>
      </c>
      <c r="F858" s="177">
        <v>48.070700000000002</v>
      </c>
      <c r="G858" s="177">
        <v>10.6051</v>
      </c>
      <c r="H858" s="177">
        <v>8.3742999999999999</v>
      </c>
      <c r="I858" s="177">
        <v>5.0702999999999996</v>
      </c>
      <c r="J858" s="177">
        <v>5.2835999999999999</v>
      </c>
      <c r="K858" s="177">
        <v>6.2419000000000002</v>
      </c>
      <c r="L858" s="177">
        <v>6.0090000000000003</v>
      </c>
      <c r="M858" s="177">
        <v>4.3407999999999998</v>
      </c>
      <c r="N858" s="177">
        <v>4.2603</v>
      </c>
      <c r="O858" s="177">
        <v>6.6425999999999998</v>
      </c>
      <c r="P858" s="177"/>
      <c r="Q858" s="177">
        <v>6.5922999999999998</v>
      </c>
      <c r="R858" s="177">
        <v>4.8000999999999996</v>
      </c>
      <c r="T858" s="106"/>
      <c r="U858" s="107"/>
      <c r="V858" s="107"/>
      <c r="W858" s="107"/>
      <c r="X858" s="107"/>
      <c r="Y858" s="107"/>
      <c r="Z858" s="107"/>
      <c r="AA858" s="107"/>
      <c r="AB858" s="107"/>
      <c r="AC858" s="107"/>
      <c r="AD858" s="107"/>
      <c r="AE858" s="107"/>
      <c r="AF858" s="107"/>
      <c r="AG858" s="107"/>
      <c r="AH858" s="107"/>
    </row>
    <row r="859" spans="1:34" x14ac:dyDescent="0.3">
      <c r="A859" s="173" t="s">
        <v>757</v>
      </c>
      <c r="B859" s="173" t="s">
        <v>767</v>
      </c>
      <c r="C859" s="173">
        <v>147266</v>
      </c>
      <c r="D859" s="176">
        <v>44958</v>
      </c>
      <c r="E859" s="177">
        <v>1251.1659999999999</v>
      </c>
      <c r="F859" s="177">
        <v>47.660499999999999</v>
      </c>
      <c r="G859" s="177">
        <v>10.196099999999999</v>
      </c>
      <c r="H859" s="177">
        <v>7.9645999999999999</v>
      </c>
      <c r="I859" s="177">
        <v>4.6608000000000001</v>
      </c>
      <c r="J859" s="177">
        <v>4.8743999999999996</v>
      </c>
      <c r="K859" s="177">
        <v>5.8303000000000003</v>
      </c>
      <c r="L859" s="177">
        <v>5.5944000000000003</v>
      </c>
      <c r="M859" s="177">
        <v>3.9262000000000001</v>
      </c>
      <c r="N859" s="177">
        <v>3.8426</v>
      </c>
      <c r="O859" s="177">
        <v>6.2161</v>
      </c>
      <c r="P859" s="177"/>
      <c r="Q859" s="177">
        <v>6.2030000000000003</v>
      </c>
      <c r="R859" s="177">
        <v>4.3811</v>
      </c>
      <c r="T859" s="106"/>
      <c r="U859" s="107"/>
      <c r="V859" s="107"/>
      <c r="W859" s="107"/>
      <c r="X859" s="107"/>
      <c r="Y859" s="107"/>
      <c r="Z859" s="107"/>
      <c r="AA859" s="107"/>
      <c r="AB859" s="107"/>
      <c r="AC859" s="107"/>
      <c r="AD859" s="107"/>
      <c r="AE859" s="107"/>
      <c r="AF859" s="107"/>
      <c r="AG859" s="107"/>
      <c r="AH859" s="107"/>
    </row>
    <row r="860" spans="1:34" x14ac:dyDescent="0.3">
      <c r="A860" s="173" t="s">
        <v>757</v>
      </c>
      <c r="B860" s="173" t="s">
        <v>768</v>
      </c>
      <c r="C860" s="173">
        <v>102673</v>
      </c>
      <c r="D860" s="176">
        <v>44958</v>
      </c>
      <c r="E860" s="177">
        <v>37.462699999999998</v>
      </c>
      <c r="F860" s="177">
        <v>49.366399999999999</v>
      </c>
      <c r="G860" s="177">
        <v>11.6713</v>
      </c>
      <c r="H860" s="177">
        <v>7.3453999999999997</v>
      </c>
      <c r="I860" s="177">
        <v>5.9359000000000002</v>
      </c>
      <c r="J860" s="177">
        <v>6.6920999999999999</v>
      </c>
      <c r="K860" s="177">
        <v>6.9328000000000003</v>
      </c>
      <c r="L860" s="177">
        <v>5.5454999999999997</v>
      </c>
      <c r="M860" s="177">
        <v>4.3757999999999999</v>
      </c>
      <c r="N860" s="177">
        <v>4.1807999999999996</v>
      </c>
      <c r="O860" s="177">
        <v>6.1809000000000003</v>
      </c>
      <c r="P860" s="177">
        <v>6.7777000000000003</v>
      </c>
      <c r="Q860" s="177">
        <v>7.4305000000000003</v>
      </c>
      <c r="R860" s="177">
        <v>4.3330000000000002</v>
      </c>
      <c r="T860" s="106"/>
      <c r="U860" s="107"/>
      <c r="V860" s="107"/>
      <c r="W860" s="107"/>
      <c r="X860" s="107"/>
      <c r="Y860" s="107"/>
      <c r="Z860" s="107"/>
      <c r="AA860" s="107"/>
      <c r="AB860" s="107"/>
      <c r="AC860" s="107"/>
      <c r="AD860" s="107"/>
      <c r="AE860" s="107"/>
      <c r="AF860" s="107"/>
      <c r="AG860" s="107"/>
      <c r="AH860" s="107"/>
    </row>
    <row r="861" spans="1:34" x14ac:dyDescent="0.3">
      <c r="A861" s="173" t="s">
        <v>757</v>
      </c>
      <c r="B861" s="173" t="s">
        <v>769</v>
      </c>
      <c r="C861" s="173">
        <v>118656</v>
      </c>
      <c r="D861" s="176">
        <v>44958</v>
      </c>
      <c r="E861" s="177">
        <v>39.137300000000003</v>
      </c>
      <c r="F861" s="177">
        <v>49.589100000000002</v>
      </c>
      <c r="G861" s="177">
        <v>11.994400000000001</v>
      </c>
      <c r="H861" s="177">
        <v>7.6719999999999997</v>
      </c>
      <c r="I861" s="177">
        <v>6.2634999999999996</v>
      </c>
      <c r="J861" s="177">
        <v>7.0218999999999996</v>
      </c>
      <c r="K861" s="177">
        <v>7.2683</v>
      </c>
      <c r="L861" s="177">
        <v>5.8842999999999996</v>
      </c>
      <c r="M861" s="177">
        <v>4.7172999999999998</v>
      </c>
      <c r="N861" s="177">
        <v>4.5250000000000004</v>
      </c>
      <c r="O861" s="177">
        <v>6.5411999999999999</v>
      </c>
      <c r="P861" s="177">
        <v>7.1872999999999996</v>
      </c>
      <c r="Q861" s="177">
        <v>7.9241999999999999</v>
      </c>
      <c r="R861" s="177">
        <v>4.6787999999999998</v>
      </c>
      <c r="T861" s="106"/>
      <c r="U861" s="107"/>
      <c r="V861" s="107"/>
      <c r="W861" s="107"/>
      <c r="X861" s="107"/>
      <c r="Y861" s="107"/>
      <c r="Z861" s="107"/>
      <c r="AA861" s="107"/>
      <c r="AB861" s="107"/>
      <c r="AC861" s="107"/>
      <c r="AD861" s="107"/>
      <c r="AE861" s="107"/>
      <c r="AF861" s="107"/>
      <c r="AG861" s="107"/>
      <c r="AH861" s="107"/>
    </row>
    <row r="862" spans="1:34" x14ac:dyDescent="0.3">
      <c r="A862" s="173" t="s">
        <v>757</v>
      </c>
      <c r="B862" s="173" t="s">
        <v>1697</v>
      </c>
      <c r="C862" s="173">
        <v>148550</v>
      </c>
      <c r="D862" s="176">
        <v>44958</v>
      </c>
      <c r="E862" s="177">
        <v>11.0793</v>
      </c>
      <c r="F862" s="177">
        <v>21.096599999999999</v>
      </c>
      <c r="G862" s="177">
        <v>7.5190000000000001</v>
      </c>
      <c r="H862" s="177">
        <v>7.0218999999999996</v>
      </c>
      <c r="I862" s="177">
        <v>5.8726000000000003</v>
      </c>
      <c r="J862" s="177">
        <v>6.1940999999999997</v>
      </c>
      <c r="K862" s="177">
        <v>7.2859999999999996</v>
      </c>
      <c r="L862" s="177">
        <v>5.4755000000000003</v>
      </c>
      <c r="M862" s="177">
        <v>5.0312999999999999</v>
      </c>
      <c r="N862" s="177">
        <v>4.7736999999999998</v>
      </c>
      <c r="O862" s="177"/>
      <c r="P862" s="177"/>
      <c r="Q862" s="177">
        <v>4.6275000000000004</v>
      </c>
      <c r="R862" s="177">
        <v>4.2054</v>
      </c>
      <c r="S862" t="s">
        <v>1808</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757</v>
      </c>
      <c r="B863" s="173" t="s">
        <v>1698</v>
      </c>
      <c r="C863" s="173">
        <v>148543</v>
      </c>
      <c r="D863" s="176">
        <v>44958</v>
      </c>
      <c r="E863" s="177">
        <v>11.0284</v>
      </c>
      <c r="F863" s="177">
        <v>20.531300000000002</v>
      </c>
      <c r="G863" s="177">
        <v>7.2885</v>
      </c>
      <c r="H863" s="177">
        <v>6.7698999999999998</v>
      </c>
      <c r="I863" s="177">
        <v>5.6623000000000001</v>
      </c>
      <c r="J863" s="177">
        <v>5.9896000000000003</v>
      </c>
      <c r="K863" s="177">
        <v>7.0778999999999996</v>
      </c>
      <c r="L863" s="177">
        <v>5.2679999999999998</v>
      </c>
      <c r="M863" s="177">
        <v>4.8221999999999996</v>
      </c>
      <c r="N863" s="177">
        <v>4.5632999999999999</v>
      </c>
      <c r="O863" s="177"/>
      <c r="P863" s="177"/>
      <c r="Q863" s="177">
        <v>4.415</v>
      </c>
      <c r="R863" s="177">
        <v>3.9948000000000001</v>
      </c>
      <c r="S863" t="s">
        <v>1808</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757</v>
      </c>
      <c r="B864" s="173" t="s">
        <v>770</v>
      </c>
      <c r="C864" s="173">
        <v>145295</v>
      </c>
      <c r="D864" s="176">
        <v>44958</v>
      </c>
      <c r="E864" s="177">
        <v>1308.7656999999999</v>
      </c>
      <c r="F864" s="177">
        <v>12.5571</v>
      </c>
      <c r="G864" s="177">
        <v>6.6391</v>
      </c>
      <c r="H864" s="177">
        <v>6.7603</v>
      </c>
      <c r="I864" s="177">
        <v>5.9779</v>
      </c>
      <c r="J864" s="177">
        <v>5.9928999999999997</v>
      </c>
      <c r="K864" s="177">
        <v>6.4368999999999996</v>
      </c>
      <c r="L864" s="177">
        <v>5.8495999999999997</v>
      </c>
      <c r="M864" s="177">
        <v>4.9877000000000002</v>
      </c>
      <c r="N864" s="177">
        <v>4.5339999999999998</v>
      </c>
      <c r="O864" s="177">
        <v>5.5427999999999997</v>
      </c>
      <c r="P864" s="177"/>
      <c r="Q864" s="177">
        <v>6.5198999999999998</v>
      </c>
      <c r="R864" s="177">
        <v>4.3985000000000003</v>
      </c>
      <c r="T864" s="106"/>
      <c r="U864" s="107"/>
      <c r="V864" s="107"/>
      <c r="W864" s="107"/>
      <c r="X864" s="107"/>
      <c r="Y864" s="107"/>
      <c r="Z864" s="107"/>
      <c r="AA864" s="107"/>
      <c r="AB864" s="107"/>
      <c r="AC864" s="107"/>
      <c r="AD864" s="107"/>
      <c r="AE864" s="107"/>
      <c r="AF864" s="107"/>
      <c r="AG864" s="107"/>
      <c r="AH864" s="107"/>
    </row>
    <row r="865" spans="1:34" x14ac:dyDescent="0.3">
      <c r="A865" s="173" t="s">
        <v>757</v>
      </c>
      <c r="B865" s="173" t="s">
        <v>771</v>
      </c>
      <c r="C865" s="173">
        <v>145287</v>
      </c>
      <c r="D865" s="176">
        <v>44958</v>
      </c>
      <c r="E865" s="177">
        <v>1264.8342</v>
      </c>
      <c r="F865" s="177">
        <v>12.0549</v>
      </c>
      <c r="G865" s="177">
        <v>6.1384999999999996</v>
      </c>
      <c r="H865" s="177">
        <v>6.2596999999999996</v>
      </c>
      <c r="I865" s="177">
        <v>5.4767000000000001</v>
      </c>
      <c r="J865" s="177">
        <v>5.4903000000000004</v>
      </c>
      <c r="K865" s="177">
        <v>5.9291</v>
      </c>
      <c r="L865" s="177">
        <v>5.3354999999999997</v>
      </c>
      <c r="M865" s="177">
        <v>4.4696999999999996</v>
      </c>
      <c r="N865" s="177">
        <v>4.0125999999999999</v>
      </c>
      <c r="O865" s="177">
        <v>4.7901999999999996</v>
      </c>
      <c r="P865" s="177"/>
      <c r="Q865" s="177">
        <v>5.6696</v>
      </c>
      <c r="R865" s="177">
        <v>3.7683</v>
      </c>
      <c r="T865" s="106"/>
      <c r="U865" s="107"/>
      <c r="V865" s="107"/>
      <c r="W865" s="107"/>
      <c r="X865" s="107"/>
      <c r="Y865" s="107"/>
      <c r="Z865" s="107"/>
      <c r="AA865" s="107"/>
      <c r="AB865" s="107"/>
      <c r="AC865" s="107"/>
      <c r="AD865" s="107"/>
      <c r="AE865" s="107"/>
      <c r="AF865" s="107"/>
      <c r="AG865" s="107"/>
      <c r="AH865" s="107"/>
    </row>
    <row r="866" spans="1:34" x14ac:dyDescent="0.3">
      <c r="A866" s="178" t="s">
        <v>27</v>
      </c>
      <c r="B866" s="173"/>
      <c r="C866" s="173"/>
      <c r="D866" s="173"/>
      <c r="E866" s="173"/>
      <c r="F866" s="179">
        <v>33.451180000000001</v>
      </c>
      <c r="G866" s="179">
        <v>8.6046700000000023</v>
      </c>
      <c r="H866" s="179">
        <v>7.1582699999999999</v>
      </c>
      <c r="I866" s="179">
        <v>5.6206049999999994</v>
      </c>
      <c r="J866" s="179">
        <v>5.813015</v>
      </c>
      <c r="K866" s="179">
        <v>6.4691549999999989</v>
      </c>
      <c r="L866" s="179">
        <v>6.0893699999999997</v>
      </c>
      <c r="M866" s="179">
        <v>4.8369300000000006</v>
      </c>
      <c r="N866" s="179">
        <v>4.5358900000000011</v>
      </c>
      <c r="O866" s="179">
        <v>5.7848499999999996</v>
      </c>
      <c r="P866" s="179">
        <v>6.653389999999999</v>
      </c>
      <c r="Q866" s="179">
        <v>6.2901100000000003</v>
      </c>
      <c r="R866" s="179">
        <v>4.4364125000000003</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8" t="s">
        <v>407</v>
      </c>
      <c r="B867" s="173"/>
      <c r="C867" s="173"/>
      <c r="D867" s="173"/>
      <c r="E867" s="173"/>
      <c r="F867" s="179">
        <v>28.639600000000002</v>
      </c>
      <c r="G867" s="179">
        <v>8.3970000000000002</v>
      </c>
      <c r="H867" s="179">
        <v>7.0549499999999998</v>
      </c>
      <c r="I867" s="179">
        <v>5.9042500000000002</v>
      </c>
      <c r="J867" s="179">
        <v>5.99125</v>
      </c>
      <c r="K867" s="179">
        <v>6.5893999999999995</v>
      </c>
      <c r="L867" s="179">
        <v>5.8669499999999992</v>
      </c>
      <c r="M867" s="179">
        <v>4.7984</v>
      </c>
      <c r="N867" s="179">
        <v>4.5486500000000003</v>
      </c>
      <c r="O867" s="179">
        <v>5.8423999999999996</v>
      </c>
      <c r="P867" s="179">
        <v>6.7413500000000006</v>
      </c>
      <c r="Q867" s="179">
        <v>6.5560999999999998</v>
      </c>
      <c r="R867" s="179">
        <v>4.4848499999999998</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75" t="s">
        <v>772</v>
      </c>
      <c r="B869" s="175"/>
      <c r="C869" s="175"/>
      <c r="D869" s="175"/>
      <c r="E869" s="175"/>
      <c r="F869" s="175"/>
      <c r="G869" s="175"/>
      <c r="H869" s="175"/>
      <c r="I869" s="175"/>
      <c r="J869" s="175"/>
      <c r="K869" s="175"/>
      <c r="L869" s="175"/>
      <c r="M869" s="175"/>
      <c r="N869" s="175"/>
      <c r="O869" s="175"/>
      <c r="P869" s="175"/>
      <c r="Q869" s="175"/>
      <c r="R869" s="175"/>
      <c r="S869" s="105"/>
      <c r="T869" s="105"/>
      <c r="U869" s="105"/>
      <c r="V869" s="105"/>
      <c r="W869" s="105"/>
      <c r="X869" s="105"/>
      <c r="Y869" s="105"/>
      <c r="Z869" s="105"/>
      <c r="AA869" s="105"/>
      <c r="AB869" s="105"/>
      <c r="AC869" s="105"/>
      <c r="AD869" s="105"/>
      <c r="AE869" s="105"/>
      <c r="AF869" s="105"/>
      <c r="AG869" s="105"/>
      <c r="AH869" s="105"/>
    </row>
    <row r="870" spans="1:34" x14ac:dyDescent="0.3">
      <c r="A870" s="173" t="s">
        <v>773</v>
      </c>
      <c r="B870" s="173" t="s">
        <v>774</v>
      </c>
      <c r="C870" s="173">
        <v>103309</v>
      </c>
      <c r="D870" s="176">
        <v>44958</v>
      </c>
      <c r="E870" s="177">
        <v>90.345600000000005</v>
      </c>
      <c r="F870" s="177">
        <v>-0.37259999999999999</v>
      </c>
      <c r="G870" s="177">
        <v>0.2379</v>
      </c>
      <c r="H870" s="177">
        <v>-1.2456</v>
      </c>
      <c r="I870" s="177">
        <v>-3.0209000000000001</v>
      </c>
      <c r="J870" s="177">
        <v>-2.6093000000000002</v>
      </c>
      <c r="K870" s="177">
        <v>-3.5301999999999998</v>
      </c>
      <c r="L870" s="177">
        <v>0.37819999999999998</v>
      </c>
      <c r="M870" s="177">
        <v>2.3631000000000002</v>
      </c>
      <c r="N870" s="177">
        <v>-2.5118999999999998</v>
      </c>
      <c r="O870" s="177">
        <v>12.5397</v>
      </c>
      <c r="P870" s="177">
        <v>8.6404999999999994</v>
      </c>
      <c r="Q870" s="177">
        <v>13.580299999999999</v>
      </c>
      <c r="R870" s="177">
        <v>10.194100000000001</v>
      </c>
      <c r="T870" s="106"/>
      <c r="U870" s="107"/>
      <c r="V870" s="107"/>
      <c r="W870" s="107"/>
      <c r="X870" s="107"/>
      <c r="Y870" s="107"/>
      <c r="Z870" s="107"/>
      <c r="AA870" s="107"/>
      <c r="AB870" s="107"/>
      <c r="AC870" s="107"/>
      <c r="AD870" s="107"/>
      <c r="AE870" s="107"/>
      <c r="AF870" s="107"/>
      <c r="AG870" s="107"/>
      <c r="AH870" s="107"/>
    </row>
    <row r="871" spans="1:34" x14ac:dyDescent="0.3">
      <c r="A871" s="173" t="s">
        <v>773</v>
      </c>
      <c r="B871" s="173" t="s">
        <v>775</v>
      </c>
      <c r="C871" s="173">
        <v>119564</v>
      </c>
      <c r="D871" s="176">
        <v>44958</v>
      </c>
      <c r="E871" s="177">
        <v>99.4542</v>
      </c>
      <c r="F871" s="177">
        <v>-0.37040000000000001</v>
      </c>
      <c r="G871" s="177">
        <v>0.25009999999999999</v>
      </c>
      <c r="H871" s="177">
        <v>-1.2282999999999999</v>
      </c>
      <c r="I871" s="177">
        <v>-2.9868999999999999</v>
      </c>
      <c r="J871" s="177">
        <v>-2.5264000000000002</v>
      </c>
      <c r="K871" s="177">
        <v>-3.2833000000000001</v>
      </c>
      <c r="L871" s="177">
        <v>0.92859999999999998</v>
      </c>
      <c r="M871" s="177">
        <v>3.1878000000000002</v>
      </c>
      <c r="N871" s="177">
        <v>-1.5246999999999999</v>
      </c>
      <c r="O871" s="177">
        <v>13.5923</v>
      </c>
      <c r="P871" s="177">
        <v>9.6738999999999997</v>
      </c>
      <c r="Q871" s="177">
        <v>14.121700000000001</v>
      </c>
      <c r="R871" s="177">
        <v>11.234500000000001</v>
      </c>
      <c r="T871" s="106"/>
      <c r="U871" s="107"/>
      <c r="V871" s="107"/>
      <c r="W871" s="107"/>
      <c r="X871" s="107"/>
      <c r="Y871" s="107"/>
      <c r="Z871" s="107"/>
      <c r="AA871" s="107"/>
      <c r="AB871" s="107"/>
      <c r="AC871" s="107"/>
      <c r="AD871" s="107"/>
      <c r="AE871" s="107"/>
      <c r="AF871" s="107"/>
      <c r="AG871" s="107"/>
      <c r="AH871" s="107"/>
    </row>
    <row r="872" spans="1:34" x14ac:dyDescent="0.3">
      <c r="A872" s="173" t="s">
        <v>773</v>
      </c>
      <c r="B872" s="173" t="s">
        <v>776</v>
      </c>
      <c r="C872" s="173">
        <v>120468</v>
      </c>
      <c r="D872" s="176">
        <v>44958</v>
      </c>
      <c r="E872" s="177">
        <v>41.8</v>
      </c>
      <c r="F872" s="177">
        <v>0.40839999999999999</v>
      </c>
      <c r="G872" s="177">
        <v>0.82010000000000005</v>
      </c>
      <c r="H872" s="177">
        <v>-0.1195</v>
      </c>
      <c r="I872" s="177">
        <v>-2.8359000000000001</v>
      </c>
      <c r="J872" s="177">
        <v>-5.9618000000000002</v>
      </c>
      <c r="K872" s="177">
        <v>-10.030099999999999</v>
      </c>
      <c r="L872" s="177">
        <v>-9.7582000000000004</v>
      </c>
      <c r="M872" s="177">
        <v>-10.8172</v>
      </c>
      <c r="N872" s="177">
        <v>-15.0924</v>
      </c>
      <c r="O872" s="177">
        <v>6.8528000000000002</v>
      </c>
      <c r="P872" s="177">
        <v>8.0321999999999996</v>
      </c>
      <c r="Q872" s="177">
        <v>13.488300000000001</v>
      </c>
      <c r="R872" s="177">
        <v>1.6676</v>
      </c>
      <c r="T872" s="106"/>
      <c r="U872" s="107"/>
      <c r="V872" s="107"/>
      <c r="W872" s="107"/>
      <c r="X872" s="107"/>
      <c r="Y872" s="107"/>
      <c r="Z872" s="107"/>
      <c r="AA872" s="107"/>
      <c r="AB872" s="107"/>
      <c r="AC872" s="107"/>
      <c r="AD872" s="107"/>
      <c r="AE872" s="107"/>
      <c r="AF872" s="107"/>
      <c r="AG872" s="107"/>
      <c r="AH872" s="107"/>
    </row>
    <row r="873" spans="1:34" x14ac:dyDescent="0.3">
      <c r="A873" s="173" t="s">
        <v>773</v>
      </c>
      <c r="B873" s="173" t="s">
        <v>777</v>
      </c>
      <c r="C873" s="173">
        <v>117560</v>
      </c>
      <c r="D873" s="176">
        <v>44958</v>
      </c>
      <c r="E873" s="177">
        <v>37.06</v>
      </c>
      <c r="F873" s="177">
        <v>0.37919999999999998</v>
      </c>
      <c r="G873" s="177">
        <v>0.81610000000000005</v>
      </c>
      <c r="H873" s="177">
        <v>-0.13469999999999999</v>
      </c>
      <c r="I873" s="177">
        <v>-2.8826000000000001</v>
      </c>
      <c r="J873" s="177">
        <v>-6.0583</v>
      </c>
      <c r="K873" s="177">
        <v>-10.266299999999999</v>
      </c>
      <c r="L873" s="177">
        <v>-10.2446</v>
      </c>
      <c r="M873" s="177">
        <v>-11.551299999999999</v>
      </c>
      <c r="N873" s="177">
        <v>-16.001799999999999</v>
      </c>
      <c r="O873" s="177">
        <v>5.6578999999999997</v>
      </c>
      <c r="P873" s="177">
        <v>6.7653999999999996</v>
      </c>
      <c r="Q873" s="177">
        <v>13.1541</v>
      </c>
      <c r="R873" s="177">
        <v>0.55779999999999996</v>
      </c>
      <c r="T873" s="106"/>
      <c r="U873" s="107"/>
      <c r="V873" s="107"/>
      <c r="W873" s="107"/>
      <c r="X873" s="107"/>
      <c r="Y873" s="107"/>
      <c r="Z873" s="107"/>
      <c r="AA873" s="107"/>
      <c r="AB873" s="107"/>
      <c r="AC873" s="107"/>
      <c r="AD873" s="107"/>
      <c r="AE873" s="107"/>
      <c r="AF873" s="107"/>
      <c r="AG873" s="107"/>
      <c r="AH873" s="107"/>
    </row>
    <row r="874" spans="1:34" x14ac:dyDescent="0.3">
      <c r="A874" s="173" t="s">
        <v>773</v>
      </c>
      <c r="B874" s="173" t="s">
        <v>1917</v>
      </c>
      <c r="C874" s="173">
        <v>150264</v>
      </c>
      <c r="D874" s="176">
        <v>44958</v>
      </c>
      <c r="E874" s="177">
        <v>15.591100000000001</v>
      </c>
      <c r="F874" s="177">
        <v>-0.15429999999999999</v>
      </c>
      <c r="G874" s="177">
        <v>1.1679999999999999</v>
      </c>
      <c r="H874" s="177">
        <v>-0.63859999999999995</v>
      </c>
      <c r="I874" s="177">
        <v>-2.2698</v>
      </c>
      <c r="J874" s="177">
        <v>-2.4935</v>
      </c>
      <c r="K874" s="177">
        <v>-5.1763000000000003</v>
      </c>
      <c r="L874" s="177">
        <v>-0.38529999999999998</v>
      </c>
      <c r="M874" s="177">
        <v>2.2126000000000001</v>
      </c>
      <c r="N874" s="177">
        <v>0.7177</v>
      </c>
      <c r="O874" s="177">
        <v>13.1753</v>
      </c>
      <c r="P874" s="177">
        <v>8.7963000000000005</v>
      </c>
      <c r="Q874" s="177">
        <v>8.6960999999999995</v>
      </c>
      <c r="R874" s="177">
        <v>11.321899999999999</v>
      </c>
      <c r="T874" s="106"/>
      <c r="U874" s="107"/>
      <c r="V874" s="107"/>
      <c r="W874" s="107"/>
      <c r="X874" s="107"/>
      <c r="Y874" s="107"/>
      <c r="Z874" s="107"/>
      <c r="AA874" s="107"/>
      <c r="AB874" s="107"/>
      <c r="AC874" s="107"/>
      <c r="AD874" s="107"/>
      <c r="AE874" s="107"/>
      <c r="AF874" s="107"/>
      <c r="AG874" s="107"/>
      <c r="AH874" s="107"/>
    </row>
    <row r="875" spans="1:34" x14ac:dyDescent="0.3">
      <c r="A875" s="173" t="s">
        <v>773</v>
      </c>
      <c r="B875" s="173" t="s">
        <v>1918</v>
      </c>
      <c r="C875" s="173">
        <v>150263</v>
      </c>
      <c r="D875" s="176">
        <v>44958</v>
      </c>
      <c r="E875" s="177">
        <v>14.395899999999999</v>
      </c>
      <c r="F875" s="177">
        <v>-0.1588</v>
      </c>
      <c r="G875" s="177">
        <v>1.1437999999999999</v>
      </c>
      <c r="H875" s="177">
        <v>-0.67200000000000004</v>
      </c>
      <c r="I875" s="177">
        <v>-2.3357999999999999</v>
      </c>
      <c r="J875" s="177">
        <v>-2.6488</v>
      </c>
      <c r="K875" s="177">
        <v>-5.5937999999999999</v>
      </c>
      <c r="L875" s="177">
        <v>-1.2884</v>
      </c>
      <c r="M875" s="177">
        <v>0.8498</v>
      </c>
      <c r="N875" s="177">
        <v>-1.0046999999999999</v>
      </c>
      <c r="O875" s="177">
        <v>11.3787</v>
      </c>
      <c r="P875" s="177">
        <v>7.1889000000000003</v>
      </c>
      <c r="Q875" s="177">
        <v>7.0804999999999998</v>
      </c>
      <c r="R875" s="177">
        <v>9.4650999999999996</v>
      </c>
      <c r="T875" s="106"/>
      <c r="U875" s="107"/>
      <c r="V875" s="107"/>
      <c r="W875" s="107"/>
      <c r="X875" s="107"/>
      <c r="Y875" s="107"/>
      <c r="Z875" s="107"/>
      <c r="AA875" s="107"/>
      <c r="AB875" s="107"/>
      <c r="AC875" s="107"/>
      <c r="AD875" s="107"/>
      <c r="AE875" s="107"/>
      <c r="AF875" s="107"/>
      <c r="AG875" s="107"/>
      <c r="AH875" s="107"/>
    </row>
    <row r="876" spans="1:34" x14ac:dyDescent="0.3">
      <c r="A876" s="173" t="s">
        <v>773</v>
      </c>
      <c r="B876" s="173" t="s">
        <v>778</v>
      </c>
      <c r="C876" s="173">
        <v>119096</v>
      </c>
      <c r="D876" s="176">
        <v>44958</v>
      </c>
      <c r="E876" s="177">
        <v>35.219000000000001</v>
      </c>
      <c r="F876" s="177">
        <v>-0.21529999999999999</v>
      </c>
      <c r="G876" s="177">
        <v>1.1372</v>
      </c>
      <c r="H876" s="177">
        <v>0.35620000000000002</v>
      </c>
      <c r="I876" s="177">
        <v>-0.60680000000000001</v>
      </c>
      <c r="J876" s="177">
        <v>-1.4578</v>
      </c>
      <c r="K876" s="177">
        <v>-6.3897000000000004</v>
      </c>
      <c r="L876" s="177">
        <v>-1.4164000000000001</v>
      </c>
      <c r="M876" s="177">
        <v>2.2410999999999999</v>
      </c>
      <c r="N876" s="177">
        <v>-5.1596000000000002</v>
      </c>
      <c r="O876" s="177">
        <v>8.9475999999999996</v>
      </c>
      <c r="P876" s="177">
        <v>7.5739999999999998</v>
      </c>
      <c r="Q876" s="177">
        <v>12.1509</v>
      </c>
      <c r="R876" s="177">
        <v>6.7274000000000003</v>
      </c>
      <c r="T876" s="106"/>
      <c r="U876" s="107"/>
      <c r="V876" s="107"/>
      <c r="W876" s="107"/>
      <c r="X876" s="107"/>
      <c r="Y876" s="107"/>
      <c r="Z876" s="107"/>
      <c r="AA876" s="107"/>
      <c r="AB876" s="107"/>
      <c r="AC876" s="107"/>
      <c r="AD876" s="107"/>
      <c r="AE876" s="107"/>
      <c r="AF876" s="107"/>
      <c r="AG876" s="107"/>
      <c r="AH876" s="107"/>
    </row>
    <row r="877" spans="1:34" x14ac:dyDescent="0.3">
      <c r="A877" s="173" t="s">
        <v>773</v>
      </c>
      <c r="B877" s="173" t="s">
        <v>779</v>
      </c>
      <c r="C877" s="173">
        <v>112901</v>
      </c>
      <c r="D877" s="176">
        <v>44958</v>
      </c>
      <c r="E877" s="177">
        <v>32.365000000000002</v>
      </c>
      <c r="F877" s="177">
        <v>-0.21890000000000001</v>
      </c>
      <c r="G877" s="177">
        <v>1.1216999999999999</v>
      </c>
      <c r="H877" s="177">
        <v>0.33479999999999999</v>
      </c>
      <c r="I877" s="177">
        <v>-0.64770000000000005</v>
      </c>
      <c r="J877" s="177">
        <v>-1.5543</v>
      </c>
      <c r="K877" s="177">
        <v>-6.6429999999999998</v>
      </c>
      <c r="L877" s="177">
        <v>-1.9450000000000001</v>
      </c>
      <c r="M877" s="177">
        <v>1.41</v>
      </c>
      <c r="N877" s="177">
        <v>-6.1721000000000004</v>
      </c>
      <c r="O877" s="177">
        <v>7.7861000000000002</v>
      </c>
      <c r="P877" s="177">
        <v>6.4915000000000003</v>
      </c>
      <c r="Q877" s="177">
        <v>9.7253000000000007</v>
      </c>
      <c r="R877" s="177">
        <v>5.5970000000000004</v>
      </c>
      <c r="T877" s="106"/>
      <c r="U877" s="107"/>
      <c r="V877" s="107"/>
      <c r="W877" s="107"/>
      <c r="X877" s="107"/>
      <c r="Y877" s="107"/>
      <c r="Z877" s="107"/>
      <c r="AA877" s="107"/>
      <c r="AB877" s="107"/>
      <c r="AC877" s="107"/>
      <c r="AD877" s="107"/>
      <c r="AE877" s="107"/>
      <c r="AF877" s="107"/>
      <c r="AG877" s="107"/>
      <c r="AH877" s="107"/>
    </row>
    <row r="878" spans="1:34" x14ac:dyDescent="0.3">
      <c r="A878" s="173" t="s">
        <v>773</v>
      </c>
      <c r="B878" s="173" t="s">
        <v>780</v>
      </c>
      <c r="C878" s="173">
        <v>105817</v>
      </c>
      <c r="D878" s="176">
        <v>44958</v>
      </c>
      <c r="E878" s="177">
        <v>69.460400000000007</v>
      </c>
      <c r="F878" s="177">
        <v>-0.61870000000000003</v>
      </c>
      <c r="G878" s="177">
        <v>-0.17860000000000001</v>
      </c>
      <c r="H878" s="177">
        <v>-1.6164000000000001</v>
      </c>
      <c r="I878" s="177">
        <v>-3.1257000000000001</v>
      </c>
      <c r="J878" s="177">
        <v>-2.1688999999999998</v>
      </c>
      <c r="K878" s="177">
        <v>-2.6052</v>
      </c>
      <c r="L878" s="177">
        <v>4.4706000000000001</v>
      </c>
      <c r="M878" s="177">
        <v>8.8872999999999998</v>
      </c>
      <c r="N878" s="177">
        <v>2.5116000000000001</v>
      </c>
      <c r="O878" s="177">
        <v>17.995999999999999</v>
      </c>
      <c r="P878" s="177">
        <v>10.7394</v>
      </c>
      <c r="Q878" s="177">
        <v>13.291</v>
      </c>
      <c r="R878" s="177">
        <v>17.718900000000001</v>
      </c>
      <c r="T878" s="106"/>
      <c r="U878" s="107"/>
      <c r="V878" s="107"/>
      <c r="W878" s="107"/>
      <c r="X878" s="107"/>
      <c r="Y878" s="107"/>
      <c r="Z878" s="107"/>
      <c r="AA878" s="107"/>
      <c r="AB878" s="107"/>
      <c r="AC878" s="107"/>
      <c r="AD878" s="107"/>
      <c r="AE878" s="107"/>
      <c r="AF878" s="107"/>
      <c r="AG878" s="107"/>
      <c r="AH878" s="107"/>
    </row>
    <row r="879" spans="1:34" x14ac:dyDescent="0.3">
      <c r="A879" s="173" t="s">
        <v>773</v>
      </c>
      <c r="B879" s="173" t="s">
        <v>781</v>
      </c>
      <c r="C879" s="173">
        <v>118564</v>
      </c>
      <c r="D879" s="176">
        <v>44958</v>
      </c>
      <c r="E879" s="177">
        <v>76.683099999999996</v>
      </c>
      <c r="F879" s="177">
        <v>-0.61629999999999996</v>
      </c>
      <c r="G879" s="177">
        <v>-0.16719999999999999</v>
      </c>
      <c r="H879" s="177">
        <v>-1.6004</v>
      </c>
      <c r="I879" s="177">
        <v>-3.0939999999999999</v>
      </c>
      <c r="J879" s="177">
        <v>-2.0943000000000001</v>
      </c>
      <c r="K879" s="177">
        <v>-2.4026999999999998</v>
      </c>
      <c r="L879" s="177">
        <v>4.9019000000000004</v>
      </c>
      <c r="M879" s="177">
        <v>9.5658999999999992</v>
      </c>
      <c r="N879" s="177">
        <v>3.3382999999999998</v>
      </c>
      <c r="O879" s="177">
        <v>18.953800000000001</v>
      </c>
      <c r="P879" s="177">
        <v>11.7339</v>
      </c>
      <c r="Q879" s="177">
        <v>17.851800000000001</v>
      </c>
      <c r="R879" s="177">
        <v>18.6615</v>
      </c>
      <c r="T879" s="106"/>
      <c r="U879" s="107"/>
      <c r="V879" s="107"/>
      <c r="W879" s="107"/>
      <c r="X879" s="107"/>
      <c r="Y879" s="107"/>
      <c r="Z879" s="107"/>
      <c r="AA879" s="107"/>
      <c r="AB879" s="107"/>
      <c r="AC879" s="107"/>
      <c r="AD879" s="107"/>
      <c r="AE879" s="107"/>
      <c r="AF879" s="107"/>
      <c r="AG879" s="107"/>
      <c r="AH879" s="107"/>
    </row>
    <row r="880" spans="1:34" x14ac:dyDescent="0.3">
      <c r="A880" s="173" t="s">
        <v>773</v>
      </c>
      <c r="B880" s="173" t="s">
        <v>782</v>
      </c>
      <c r="C880" s="173">
        <v>102760</v>
      </c>
      <c r="D880" s="176">
        <v>44958</v>
      </c>
      <c r="E880" s="177">
        <v>130.53100000000001</v>
      </c>
      <c r="F880" s="177">
        <v>-0.79649999999999999</v>
      </c>
      <c r="G880" s="177">
        <v>-0.1293</v>
      </c>
      <c r="H880" s="177">
        <v>-1.5789</v>
      </c>
      <c r="I880" s="177">
        <v>-2.5903</v>
      </c>
      <c r="J880" s="177">
        <v>-2.5691999999999999</v>
      </c>
      <c r="K880" s="177">
        <v>-2.0059999999999998</v>
      </c>
      <c r="L880" s="177">
        <v>6.9812000000000003</v>
      </c>
      <c r="M880" s="177">
        <v>11.3803</v>
      </c>
      <c r="N880" s="177">
        <v>11.4116</v>
      </c>
      <c r="O880" s="177">
        <v>19.543900000000001</v>
      </c>
      <c r="P880" s="177">
        <v>8.7875999999999994</v>
      </c>
      <c r="Q880" s="177">
        <v>14.995699999999999</v>
      </c>
      <c r="R880" s="177">
        <v>25.131</v>
      </c>
      <c r="T880" s="106"/>
      <c r="U880" s="107"/>
      <c r="V880" s="107"/>
      <c r="W880" s="107"/>
      <c r="X880" s="107"/>
      <c r="Y880" s="107"/>
      <c r="Z880" s="107"/>
      <c r="AA880" s="107"/>
      <c r="AB880" s="107"/>
      <c r="AC880" s="107"/>
      <c r="AD880" s="107"/>
      <c r="AE880" s="107"/>
      <c r="AF880" s="107"/>
      <c r="AG880" s="107"/>
      <c r="AH880" s="107"/>
    </row>
    <row r="881" spans="1:34" x14ac:dyDescent="0.3">
      <c r="A881" s="173" t="s">
        <v>773</v>
      </c>
      <c r="B881" s="173" t="s">
        <v>783</v>
      </c>
      <c r="C881" s="173">
        <v>118950</v>
      </c>
      <c r="D881" s="176">
        <v>44958</v>
      </c>
      <c r="E881" s="177">
        <v>143.74600000000001</v>
      </c>
      <c r="F881" s="177">
        <v>-0.79159999999999997</v>
      </c>
      <c r="G881" s="177">
        <v>-0.107</v>
      </c>
      <c r="H881" s="177">
        <v>-1.5479000000000001</v>
      </c>
      <c r="I881" s="177">
        <v>-2.5291999999999999</v>
      </c>
      <c r="J881" s="177">
        <v>-2.4359000000000002</v>
      </c>
      <c r="K881" s="177">
        <v>-1.6624000000000001</v>
      </c>
      <c r="L881" s="177">
        <v>7.7144000000000004</v>
      </c>
      <c r="M881" s="177">
        <v>12.530099999999999</v>
      </c>
      <c r="N881" s="177">
        <v>12.9643</v>
      </c>
      <c r="O881" s="177">
        <v>20.9832</v>
      </c>
      <c r="P881" s="177">
        <v>9.9735999999999994</v>
      </c>
      <c r="Q881" s="177">
        <v>13.5738</v>
      </c>
      <c r="R881" s="177">
        <v>26.772400000000001</v>
      </c>
      <c r="T881" s="106"/>
      <c r="U881" s="107"/>
      <c r="V881" s="107"/>
      <c r="W881" s="107"/>
      <c r="X881" s="107"/>
      <c r="Y881" s="107"/>
      <c r="Z881" s="107"/>
      <c r="AA881" s="107"/>
      <c r="AB881" s="107"/>
      <c r="AC881" s="107"/>
      <c r="AD881" s="107"/>
      <c r="AE881" s="107"/>
      <c r="AF881" s="107"/>
      <c r="AG881" s="107"/>
      <c r="AH881" s="107"/>
    </row>
    <row r="882" spans="1:34" x14ac:dyDescent="0.3">
      <c r="A882" s="173" t="s">
        <v>773</v>
      </c>
      <c r="B882" s="173" t="s">
        <v>2029</v>
      </c>
      <c r="C882" s="173">
        <v>148411</v>
      </c>
      <c r="D882" s="176">
        <v>44958</v>
      </c>
      <c r="E882" s="177">
        <v>16.203099999999999</v>
      </c>
      <c r="F882" s="177">
        <v>-0.30640000000000001</v>
      </c>
      <c r="G882" s="177">
        <v>0.1774</v>
      </c>
      <c r="H882" s="177">
        <v>-1.639</v>
      </c>
      <c r="I882" s="177">
        <v>-3.1147</v>
      </c>
      <c r="J882" s="177">
        <v>-3.0062000000000002</v>
      </c>
      <c r="K882" s="177">
        <v>-4.6208999999999998</v>
      </c>
      <c r="L882" s="177">
        <v>-3.8199999999999998E-2</v>
      </c>
      <c r="M882" s="177">
        <v>1.722</v>
      </c>
      <c r="N882" s="177">
        <v>-3.5461</v>
      </c>
      <c r="O882" s="177"/>
      <c r="P882" s="177"/>
      <c r="Q882" s="177">
        <v>21.0029</v>
      </c>
      <c r="R882" s="177">
        <v>11.881</v>
      </c>
      <c r="T882" s="106"/>
      <c r="U882" s="107"/>
      <c r="V882" s="107"/>
      <c r="W882" s="107"/>
      <c r="X882" s="107"/>
      <c r="Y882" s="107"/>
      <c r="Z882" s="107"/>
      <c r="AA882" s="107"/>
      <c r="AB882" s="107"/>
      <c r="AC882" s="107"/>
      <c r="AD882" s="107"/>
      <c r="AE882" s="107"/>
      <c r="AF882" s="107"/>
      <c r="AG882" s="107"/>
      <c r="AH882" s="107"/>
    </row>
    <row r="883" spans="1:34" x14ac:dyDescent="0.3">
      <c r="A883" s="173" t="s">
        <v>773</v>
      </c>
      <c r="B883" s="173" t="s">
        <v>2030</v>
      </c>
      <c r="C883" s="173">
        <v>148409</v>
      </c>
      <c r="D883" s="176">
        <v>44958</v>
      </c>
      <c r="E883" s="177">
        <v>15.5495</v>
      </c>
      <c r="F883" s="177">
        <v>-0.30969999999999998</v>
      </c>
      <c r="G883" s="177">
        <v>0.16039999999999999</v>
      </c>
      <c r="H883" s="177">
        <v>-1.6626000000000001</v>
      </c>
      <c r="I883" s="177">
        <v>-3.16</v>
      </c>
      <c r="J883" s="177">
        <v>-3.1147999999999998</v>
      </c>
      <c r="K883" s="177">
        <v>-4.9581999999999997</v>
      </c>
      <c r="L883" s="177">
        <v>-0.80889999999999995</v>
      </c>
      <c r="M883" s="177">
        <v>0.50160000000000005</v>
      </c>
      <c r="N883" s="177">
        <v>-5.0846999999999998</v>
      </c>
      <c r="O883" s="177"/>
      <c r="P883" s="177"/>
      <c r="Q883" s="177">
        <v>19.050799999999999</v>
      </c>
      <c r="R883" s="177">
        <v>10.079800000000001</v>
      </c>
      <c r="T883" s="106"/>
      <c r="U883" s="107"/>
      <c r="V883" s="107"/>
      <c r="W883" s="107"/>
      <c r="X883" s="107"/>
      <c r="Y883" s="107"/>
      <c r="Z883" s="107"/>
      <c r="AA883" s="107"/>
      <c r="AB883" s="107"/>
      <c r="AC883" s="107"/>
      <c r="AD883" s="107"/>
      <c r="AE883" s="107"/>
      <c r="AF883" s="107"/>
      <c r="AG883" s="107"/>
      <c r="AH883" s="107"/>
    </row>
    <row r="884" spans="1:34" x14ac:dyDescent="0.3">
      <c r="A884" s="173" t="s">
        <v>773</v>
      </c>
      <c r="B884" s="173" t="s">
        <v>784</v>
      </c>
      <c r="C884" s="173">
        <v>111957</v>
      </c>
      <c r="D884" s="176">
        <v>44958</v>
      </c>
      <c r="E884" s="177">
        <v>51.29</v>
      </c>
      <c r="F884" s="177">
        <v>-0.67779999999999996</v>
      </c>
      <c r="G884" s="177">
        <v>0.19539999999999999</v>
      </c>
      <c r="H884" s="177">
        <v>-0.96540000000000004</v>
      </c>
      <c r="I884" s="177">
        <v>-2.2488999999999999</v>
      </c>
      <c r="J884" s="177">
        <v>-1.8372999999999999</v>
      </c>
      <c r="K884" s="177">
        <v>-2.3233999999999999</v>
      </c>
      <c r="L884" s="177">
        <v>3.1162000000000001</v>
      </c>
      <c r="M884" s="177">
        <v>7.1219999999999999</v>
      </c>
      <c r="N884" s="177">
        <v>2.3957000000000002</v>
      </c>
      <c r="O884" s="177">
        <v>20.573799999999999</v>
      </c>
      <c r="P884" s="177">
        <v>11.3306</v>
      </c>
      <c r="Q884" s="177">
        <v>12.6843</v>
      </c>
      <c r="R884" s="177">
        <v>16.5931</v>
      </c>
      <c r="T884" s="106"/>
      <c r="U884" s="107"/>
      <c r="V884" s="107"/>
      <c r="W884" s="107"/>
      <c r="X884" s="107"/>
      <c r="Y884" s="107"/>
      <c r="Z884" s="107"/>
      <c r="AA884" s="107"/>
      <c r="AB884" s="107"/>
      <c r="AC884" s="107"/>
      <c r="AD884" s="107"/>
      <c r="AE884" s="107"/>
      <c r="AF884" s="107"/>
      <c r="AG884" s="107"/>
      <c r="AH884" s="107"/>
    </row>
    <row r="885" spans="1:34" x14ac:dyDescent="0.3">
      <c r="A885" s="173" t="s">
        <v>773</v>
      </c>
      <c r="B885" s="173" t="s">
        <v>785</v>
      </c>
      <c r="C885" s="173">
        <v>120722</v>
      </c>
      <c r="D885" s="176">
        <v>44958</v>
      </c>
      <c r="E885" s="177">
        <v>57.1</v>
      </c>
      <c r="F885" s="177">
        <v>-0.6784</v>
      </c>
      <c r="G885" s="177">
        <v>0.21060000000000001</v>
      </c>
      <c r="H885" s="177">
        <v>-0.93679999999999997</v>
      </c>
      <c r="I885" s="177">
        <v>-2.1924999999999999</v>
      </c>
      <c r="J885" s="177">
        <v>-1.7042999999999999</v>
      </c>
      <c r="K885" s="177">
        <v>-1.9742</v>
      </c>
      <c r="L885" s="177">
        <v>3.8371</v>
      </c>
      <c r="M885" s="177">
        <v>8.2258999999999993</v>
      </c>
      <c r="N885" s="177">
        <v>3.7616000000000001</v>
      </c>
      <c r="O885" s="177">
        <v>22.0791</v>
      </c>
      <c r="P885" s="177">
        <v>12.604100000000001</v>
      </c>
      <c r="Q885" s="177">
        <v>13.936999999999999</v>
      </c>
      <c r="R885" s="177">
        <v>18.098400000000002</v>
      </c>
      <c r="T885" s="106"/>
      <c r="U885" s="107"/>
      <c r="V885" s="107"/>
      <c r="W885" s="107"/>
      <c r="X885" s="107"/>
      <c r="Y885" s="107"/>
      <c r="Z885" s="107"/>
      <c r="AA885" s="107"/>
      <c r="AB885" s="107"/>
      <c r="AC885" s="107"/>
      <c r="AD885" s="107"/>
      <c r="AE885" s="107"/>
      <c r="AF885" s="107"/>
      <c r="AG885" s="107"/>
      <c r="AH885" s="107"/>
    </row>
    <row r="886" spans="1:34" x14ac:dyDescent="0.3">
      <c r="A886" s="173" t="s">
        <v>773</v>
      </c>
      <c r="B886" s="173" t="s">
        <v>786</v>
      </c>
      <c r="C886" s="173">
        <v>141920</v>
      </c>
      <c r="D886" s="176">
        <v>44958</v>
      </c>
      <c r="E886" s="177">
        <v>16.39</v>
      </c>
      <c r="F886" s="177">
        <v>0.73760000000000003</v>
      </c>
      <c r="G886" s="177">
        <v>1.1104000000000001</v>
      </c>
      <c r="H886" s="177">
        <v>-0.36470000000000002</v>
      </c>
      <c r="I886" s="177">
        <v>-1.6206</v>
      </c>
      <c r="J886" s="177">
        <v>-1.915</v>
      </c>
      <c r="K886" s="177">
        <v>-2.9028</v>
      </c>
      <c r="L886" s="177">
        <v>2.2458</v>
      </c>
      <c r="M886" s="177">
        <v>3.8656999999999999</v>
      </c>
      <c r="N886" s="177">
        <v>-0.24349999999999999</v>
      </c>
      <c r="O886" s="177">
        <v>15.280099999999999</v>
      </c>
      <c r="P886" s="177">
        <v>9.6876999999999995</v>
      </c>
      <c r="Q886" s="177">
        <v>9.9457000000000004</v>
      </c>
      <c r="R886" s="177">
        <v>13.2906</v>
      </c>
      <c r="T886" s="106"/>
      <c r="U886" s="107"/>
      <c r="V886" s="107"/>
      <c r="W886" s="107"/>
      <c r="X886" s="107"/>
      <c r="Y886" s="107"/>
      <c r="Z886" s="107"/>
      <c r="AA886" s="107"/>
      <c r="AB886" s="107"/>
      <c r="AC886" s="107"/>
      <c r="AD886" s="107"/>
      <c r="AE886" s="107"/>
      <c r="AF886" s="107"/>
      <c r="AG886" s="107"/>
      <c r="AH886" s="107"/>
    </row>
    <row r="887" spans="1:34" x14ac:dyDescent="0.3">
      <c r="A887" s="173" t="s">
        <v>773</v>
      </c>
      <c r="B887" s="173" t="s">
        <v>787</v>
      </c>
      <c r="C887" s="173">
        <v>141919</v>
      </c>
      <c r="D887" s="176">
        <v>44958</v>
      </c>
      <c r="E887" s="177">
        <v>15.26</v>
      </c>
      <c r="F887" s="177">
        <v>0.72609999999999997</v>
      </c>
      <c r="G887" s="177">
        <v>1.0596000000000001</v>
      </c>
      <c r="H887" s="177">
        <v>-0.3266</v>
      </c>
      <c r="I887" s="177">
        <v>-1.6119000000000001</v>
      </c>
      <c r="J887" s="177">
        <v>-1.9910000000000001</v>
      </c>
      <c r="K887" s="177">
        <v>-3.1111</v>
      </c>
      <c r="L887" s="177">
        <v>1.8011999999999999</v>
      </c>
      <c r="M887" s="177">
        <v>3.1080999999999999</v>
      </c>
      <c r="N887" s="177">
        <v>-1.1016999999999999</v>
      </c>
      <c r="O887" s="177">
        <v>14.2691</v>
      </c>
      <c r="P887" s="177">
        <v>8.2585999999999995</v>
      </c>
      <c r="Q887" s="177">
        <v>8.4488000000000003</v>
      </c>
      <c r="R887" s="177">
        <v>12.3012</v>
      </c>
      <c r="T887" s="106"/>
      <c r="U887" s="107"/>
      <c r="V887" s="107"/>
      <c r="W887" s="107"/>
      <c r="X887" s="107"/>
      <c r="Y887" s="107"/>
      <c r="Z887" s="107"/>
      <c r="AA887" s="107"/>
      <c r="AB887" s="107"/>
      <c r="AC887" s="107"/>
      <c r="AD887" s="107"/>
      <c r="AE887" s="107"/>
      <c r="AF887" s="107"/>
      <c r="AG887" s="107"/>
      <c r="AH887" s="107"/>
    </row>
    <row r="888" spans="1:34" x14ac:dyDescent="0.3">
      <c r="A888" s="173" t="s">
        <v>773</v>
      </c>
      <c r="B888" s="173" t="s">
        <v>788</v>
      </c>
      <c r="C888" s="173">
        <v>118421</v>
      </c>
      <c r="D888" s="176">
        <v>44958</v>
      </c>
      <c r="E888" s="177">
        <v>57.582000000000001</v>
      </c>
      <c r="F888" s="177">
        <v>1.7399999999999999E-2</v>
      </c>
      <c r="G888" s="177">
        <v>0.64849999999999997</v>
      </c>
      <c r="H888" s="177">
        <v>-0.91890000000000005</v>
      </c>
      <c r="I888" s="177">
        <v>-2.133</v>
      </c>
      <c r="J888" s="177">
        <v>-3.2138</v>
      </c>
      <c r="K888" s="177">
        <v>-6.0423</v>
      </c>
      <c r="L888" s="177">
        <v>-3.9660000000000002</v>
      </c>
      <c r="M888" s="177">
        <v>-2.0213999999999999</v>
      </c>
      <c r="N888" s="177">
        <v>-7.35</v>
      </c>
      <c r="O888" s="177">
        <v>10.144</v>
      </c>
      <c r="P888" s="177">
        <v>5.7615999999999996</v>
      </c>
      <c r="Q888" s="177">
        <v>11.0594</v>
      </c>
      <c r="R888" s="177">
        <v>6.6237000000000004</v>
      </c>
      <c r="T888" s="106"/>
      <c r="U888" s="107"/>
      <c r="V888" s="107"/>
      <c r="W888" s="107"/>
      <c r="X888" s="107"/>
      <c r="Y888" s="107"/>
      <c r="Z888" s="107"/>
      <c r="AA888" s="107"/>
      <c r="AB888" s="107"/>
      <c r="AC888" s="107"/>
      <c r="AD888" s="107"/>
      <c r="AE888" s="107"/>
      <c r="AF888" s="107"/>
      <c r="AG888" s="107"/>
      <c r="AH888" s="107"/>
    </row>
    <row r="889" spans="1:34" x14ac:dyDescent="0.3">
      <c r="A889" s="173" t="s">
        <v>773</v>
      </c>
      <c r="B889" s="173" t="s">
        <v>789</v>
      </c>
      <c r="C889" s="173">
        <v>108592</v>
      </c>
      <c r="D889" s="176">
        <v>44958</v>
      </c>
      <c r="E889" s="177">
        <v>50.473999999999997</v>
      </c>
      <c r="F889" s="177">
        <v>1.3899999999999999E-2</v>
      </c>
      <c r="G889" s="177">
        <v>0.63</v>
      </c>
      <c r="H889" s="177">
        <v>-0.94399999999999995</v>
      </c>
      <c r="I889" s="177">
        <v>-2.1821999999999999</v>
      </c>
      <c r="J889" s="177">
        <v>-3.3287</v>
      </c>
      <c r="K889" s="177">
        <v>-6.3562000000000003</v>
      </c>
      <c r="L889" s="177">
        <v>-4.6040000000000001</v>
      </c>
      <c r="M889" s="177">
        <v>-3.0278999999999998</v>
      </c>
      <c r="N889" s="177">
        <v>-8.5946999999999996</v>
      </c>
      <c r="O889" s="177">
        <v>8.6639999999999997</v>
      </c>
      <c r="P889" s="177">
        <v>4.3006000000000002</v>
      </c>
      <c r="Q889" s="177">
        <v>10.0572</v>
      </c>
      <c r="R889" s="177">
        <v>5.1970999999999998</v>
      </c>
      <c r="T889" s="106"/>
      <c r="U889" s="107"/>
      <c r="V889" s="107"/>
      <c r="W889" s="107"/>
      <c r="X889" s="107"/>
      <c r="Y889" s="107"/>
      <c r="Z889" s="107"/>
      <c r="AA889" s="107"/>
      <c r="AB889" s="107"/>
      <c r="AC889" s="107"/>
      <c r="AD889" s="107"/>
      <c r="AE889" s="107"/>
      <c r="AF889" s="107"/>
      <c r="AG889" s="107"/>
      <c r="AH889" s="107"/>
    </row>
    <row r="890" spans="1:34" x14ac:dyDescent="0.3">
      <c r="A890" s="173" t="s">
        <v>773</v>
      </c>
      <c r="B890" s="173" t="s">
        <v>790</v>
      </c>
      <c r="C890" s="173">
        <v>131580</v>
      </c>
      <c r="D890" s="176">
        <v>44958</v>
      </c>
      <c r="E890" s="177">
        <v>33.339199999999998</v>
      </c>
      <c r="F890" s="177">
        <v>-0.28470000000000001</v>
      </c>
      <c r="G890" s="177">
        <v>0.9153</v>
      </c>
      <c r="H890" s="177">
        <v>-0.124</v>
      </c>
      <c r="I890" s="177">
        <v>-1.3594999999999999</v>
      </c>
      <c r="J890" s="177">
        <v>-0.98250000000000004</v>
      </c>
      <c r="K890" s="177">
        <v>-1.9997</v>
      </c>
      <c r="L890" s="177">
        <v>4.9292999999999996</v>
      </c>
      <c r="M890" s="177">
        <v>6.6277999999999997</v>
      </c>
      <c r="N890" s="177">
        <v>-0.64790000000000003</v>
      </c>
      <c r="O890" s="177">
        <v>18.584199999999999</v>
      </c>
      <c r="P890" s="177">
        <v>16.233000000000001</v>
      </c>
      <c r="Q890" s="177">
        <v>15.6881</v>
      </c>
      <c r="R890" s="177">
        <v>14.733700000000001</v>
      </c>
      <c r="T890" s="106"/>
      <c r="U890" s="107"/>
      <c r="V890" s="107"/>
      <c r="W890" s="107"/>
      <c r="X890" s="107"/>
      <c r="Y890" s="107"/>
      <c r="Z890" s="107"/>
      <c r="AA890" s="107"/>
      <c r="AB890" s="107"/>
      <c r="AC890" s="107"/>
      <c r="AD890" s="107"/>
      <c r="AE890" s="107"/>
      <c r="AF890" s="107"/>
      <c r="AG890" s="107"/>
      <c r="AH890" s="107"/>
    </row>
    <row r="891" spans="1:34" x14ac:dyDescent="0.3">
      <c r="A891" s="173" t="s">
        <v>773</v>
      </c>
      <c r="B891" s="173" t="s">
        <v>791</v>
      </c>
      <c r="C891" s="173">
        <v>131578</v>
      </c>
      <c r="D891" s="176">
        <v>44958</v>
      </c>
      <c r="E891" s="177">
        <v>30.126799999999999</v>
      </c>
      <c r="F891" s="177">
        <v>-0.28760000000000002</v>
      </c>
      <c r="G891" s="177">
        <v>0.90129999999999999</v>
      </c>
      <c r="H891" s="177">
        <v>-0.14349999999999999</v>
      </c>
      <c r="I891" s="177">
        <v>-1.3978999999999999</v>
      </c>
      <c r="J891" s="177">
        <v>-1.0738000000000001</v>
      </c>
      <c r="K891" s="177">
        <v>-2.2519999999999998</v>
      </c>
      <c r="L891" s="177">
        <v>4.3865999999999996</v>
      </c>
      <c r="M891" s="177">
        <v>5.7870999999999997</v>
      </c>
      <c r="N891" s="177">
        <v>-1.6855</v>
      </c>
      <c r="O891" s="177">
        <v>17.231300000000001</v>
      </c>
      <c r="P891" s="177">
        <v>14.739000000000001</v>
      </c>
      <c r="Q891" s="177">
        <v>14.2782</v>
      </c>
      <c r="R891" s="177">
        <v>13.525</v>
      </c>
      <c r="T891" s="106"/>
      <c r="U891" s="107"/>
      <c r="V891" s="107"/>
      <c r="W891" s="107"/>
      <c r="X891" s="107"/>
      <c r="Y891" s="107"/>
      <c r="Z891" s="107"/>
      <c r="AA891" s="107"/>
      <c r="AB891" s="107"/>
      <c r="AC891" s="107"/>
      <c r="AD891" s="107"/>
      <c r="AE891" s="107"/>
      <c r="AF891" s="107"/>
      <c r="AG891" s="107"/>
      <c r="AH891" s="107"/>
    </row>
    <row r="892" spans="1:34" x14ac:dyDescent="0.3">
      <c r="A892" s="173" t="s">
        <v>773</v>
      </c>
      <c r="B892" s="173" t="s">
        <v>1699</v>
      </c>
      <c r="C892" s="173">
        <v>148481</v>
      </c>
      <c r="D892" s="176">
        <v>44958</v>
      </c>
      <c r="E892" s="177">
        <v>14.66</v>
      </c>
      <c r="F892" s="177">
        <v>-0.81189999999999996</v>
      </c>
      <c r="G892" s="177">
        <v>-0.20419999999999999</v>
      </c>
      <c r="H892" s="177">
        <v>-2.5266000000000002</v>
      </c>
      <c r="I892" s="177">
        <v>-4.4950999999999999</v>
      </c>
      <c r="J892" s="177">
        <v>-5.6627999999999998</v>
      </c>
      <c r="K892" s="177">
        <v>-7.9724000000000004</v>
      </c>
      <c r="L892" s="177">
        <v>-2.9782000000000002</v>
      </c>
      <c r="M892" s="177">
        <v>-3.7425999999999999</v>
      </c>
      <c r="N892" s="177">
        <v>-10.773</v>
      </c>
      <c r="O892" s="177"/>
      <c r="P892" s="177"/>
      <c r="Q892" s="177">
        <v>17.739599999999999</v>
      </c>
      <c r="R892" s="177">
        <v>10.071400000000001</v>
      </c>
      <c r="T892" s="106"/>
      <c r="U892" s="107"/>
      <c r="V892" s="107"/>
      <c r="W892" s="107"/>
      <c r="X892" s="107"/>
      <c r="Y892" s="107"/>
      <c r="Z892" s="107"/>
      <c r="AA892" s="107"/>
      <c r="AB892" s="107"/>
      <c r="AC892" s="107"/>
      <c r="AD892" s="107"/>
      <c r="AE892" s="107"/>
      <c r="AF892" s="107"/>
      <c r="AG892" s="107"/>
      <c r="AH892" s="107"/>
    </row>
    <row r="893" spans="1:34" x14ac:dyDescent="0.3">
      <c r="A893" s="173" t="s">
        <v>773</v>
      </c>
      <c r="B893" s="173" t="s">
        <v>1700</v>
      </c>
      <c r="C893" s="173">
        <v>148483</v>
      </c>
      <c r="D893" s="176">
        <v>44958</v>
      </c>
      <c r="E893" s="177">
        <v>14.09</v>
      </c>
      <c r="F893" s="177">
        <v>-0.77459999999999996</v>
      </c>
      <c r="G893" s="177">
        <v>-0.21249999999999999</v>
      </c>
      <c r="H893" s="177">
        <v>-2.4912999999999998</v>
      </c>
      <c r="I893" s="177">
        <v>-4.5392999999999999</v>
      </c>
      <c r="J893" s="177">
        <v>-5.8155000000000001</v>
      </c>
      <c r="K893" s="177">
        <v>-8.2682000000000002</v>
      </c>
      <c r="L893" s="177">
        <v>-3.6909999999999998</v>
      </c>
      <c r="M893" s="177">
        <v>-4.8616000000000001</v>
      </c>
      <c r="N893" s="177">
        <v>-12.1571</v>
      </c>
      <c r="O893" s="177"/>
      <c r="P893" s="177"/>
      <c r="Q893" s="177">
        <v>15.7631</v>
      </c>
      <c r="R893" s="177">
        <v>8.2688000000000006</v>
      </c>
      <c r="T893" s="106"/>
      <c r="U893" s="107"/>
      <c r="V893" s="107"/>
      <c r="W893" s="107"/>
      <c r="X893" s="107"/>
      <c r="Y893" s="107"/>
      <c r="Z893" s="107"/>
      <c r="AA893" s="107"/>
      <c r="AB893" s="107"/>
      <c r="AC893" s="107"/>
      <c r="AD893" s="107"/>
      <c r="AE893" s="107"/>
      <c r="AF893" s="107"/>
      <c r="AG893" s="107"/>
      <c r="AH893" s="107"/>
    </row>
    <row r="894" spans="1:34" x14ac:dyDescent="0.3">
      <c r="A894" s="173" t="s">
        <v>773</v>
      </c>
      <c r="B894" s="173" t="s">
        <v>1955</v>
      </c>
      <c r="C894" s="173">
        <v>120488</v>
      </c>
      <c r="D894" s="176">
        <v>44958</v>
      </c>
      <c r="E894" s="177">
        <v>13.488300000000001</v>
      </c>
      <c r="F894" s="177">
        <v>-0.18060000000000001</v>
      </c>
      <c r="G894" s="177">
        <v>0.91579999999999995</v>
      </c>
      <c r="H894" s="177">
        <v>-0.63939999999999997</v>
      </c>
      <c r="I894" s="177">
        <v>-2.3782000000000001</v>
      </c>
      <c r="J894" s="177">
        <v>-3.7458</v>
      </c>
      <c r="K894" s="177">
        <v>-2.4043999999999999</v>
      </c>
      <c r="L894" s="177">
        <v>3.8887999999999998</v>
      </c>
      <c r="M894" s="177">
        <v>6.3989000000000003</v>
      </c>
      <c r="N894" s="177">
        <v>0.91879999999999995</v>
      </c>
      <c r="O894" s="177">
        <v>9.1279000000000003</v>
      </c>
      <c r="P894" s="177">
        <v>7.1725000000000003</v>
      </c>
      <c r="Q894" s="177">
        <v>13.126799999999999</v>
      </c>
      <c r="R894" s="177">
        <v>10.1793</v>
      </c>
      <c r="T894" s="106"/>
      <c r="U894" s="107"/>
      <c r="V894" s="107"/>
      <c r="W894" s="107"/>
      <c r="X894" s="107"/>
      <c r="Y894" s="107"/>
      <c r="Z894" s="107"/>
      <c r="AA894" s="107"/>
      <c r="AB894" s="107"/>
      <c r="AC894" s="107"/>
      <c r="AD894" s="107"/>
      <c r="AE894" s="107"/>
      <c r="AF894" s="107"/>
      <c r="AG894" s="107"/>
      <c r="AH894" s="107"/>
    </row>
    <row r="895" spans="1:34" x14ac:dyDescent="0.3">
      <c r="A895" s="173" t="s">
        <v>773</v>
      </c>
      <c r="B895" s="173" t="s">
        <v>1956</v>
      </c>
      <c r="C895" s="173">
        <v>107410</v>
      </c>
      <c r="D895" s="176">
        <v>44958</v>
      </c>
      <c r="E895" s="177">
        <v>11.9284</v>
      </c>
      <c r="F895" s="177">
        <v>-0.18240000000000001</v>
      </c>
      <c r="G895" s="177">
        <v>0.90429999999999999</v>
      </c>
      <c r="H895" s="177">
        <v>-0.65629999999999999</v>
      </c>
      <c r="I895" s="177">
        <v>-2.4102000000000001</v>
      </c>
      <c r="J895" s="177">
        <v>-3.8203</v>
      </c>
      <c r="K895" s="177">
        <v>-2.6078000000000001</v>
      </c>
      <c r="L895" s="177">
        <v>3.4615999999999998</v>
      </c>
      <c r="M895" s="177">
        <v>5.7313999999999998</v>
      </c>
      <c r="N895" s="177">
        <v>0.1057</v>
      </c>
      <c r="O895" s="177">
        <v>7.9379999999999997</v>
      </c>
      <c r="P895" s="177">
        <v>5.8262999999999998</v>
      </c>
      <c r="Q895" s="177">
        <v>1.1889000000000001</v>
      </c>
      <c r="R895" s="177">
        <v>9.1354000000000006</v>
      </c>
      <c r="T895" s="106"/>
      <c r="U895" s="107"/>
      <c r="V895" s="107"/>
      <c r="W895" s="107"/>
      <c r="X895" s="107"/>
      <c r="Y895" s="107"/>
      <c r="Z895" s="107"/>
      <c r="AA895" s="107"/>
      <c r="AB895" s="107"/>
      <c r="AC895" s="107"/>
      <c r="AD895" s="107"/>
      <c r="AE895" s="107"/>
      <c r="AF895" s="107"/>
      <c r="AG895" s="107"/>
      <c r="AH895" s="107"/>
    </row>
    <row r="896" spans="1:34" x14ac:dyDescent="0.3">
      <c r="A896" s="173" t="s">
        <v>773</v>
      </c>
      <c r="B896" s="173" t="s">
        <v>792</v>
      </c>
      <c r="C896" s="173">
        <v>147473</v>
      </c>
      <c r="D896" s="176">
        <v>44958</v>
      </c>
      <c r="E896" s="177">
        <v>17.297000000000001</v>
      </c>
      <c r="F896" s="177">
        <v>-0.1731</v>
      </c>
      <c r="G896" s="177">
        <v>0.69269999999999998</v>
      </c>
      <c r="H896" s="177">
        <v>-0.54620000000000002</v>
      </c>
      <c r="I896" s="177">
        <v>-2.1718000000000002</v>
      </c>
      <c r="J896" s="177">
        <v>-2.5630999999999999</v>
      </c>
      <c r="K896" s="177">
        <v>-4.3360000000000003</v>
      </c>
      <c r="L896" s="177">
        <v>1.3594999999999999</v>
      </c>
      <c r="M896" s="177">
        <v>3.0442</v>
      </c>
      <c r="N896" s="177">
        <v>-1.7103999999999999</v>
      </c>
      <c r="O896" s="177">
        <v>15.634399999999999</v>
      </c>
      <c r="P896" s="177"/>
      <c r="Q896" s="177">
        <v>16.686599999999999</v>
      </c>
      <c r="R896" s="177">
        <v>14.5543</v>
      </c>
      <c r="T896" s="106"/>
      <c r="U896" s="107"/>
      <c r="V896" s="107"/>
      <c r="W896" s="107"/>
      <c r="X896" s="107"/>
      <c r="Y896" s="107"/>
      <c r="Z896" s="107"/>
      <c r="AA896" s="107"/>
      <c r="AB896" s="107"/>
      <c r="AC896" s="107"/>
      <c r="AD896" s="107"/>
      <c r="AE896" s="107"/>
      <c r="AF896" s="107"/>
      <c r="AG896" s="107"/>
      <c r="AH896" s="107"/>
    </row>
    <row r="897" spans="1:34" x14ac:dyDescent="0.3">
      <c r="A897" s="173" t="s">
        <v>773</v>
      </c>
      <c r="B897" s="173" t="s">
        <v>793</v>
      </c>
      <c r="C897" s="173">
        <v>147477</v>
      </c>
      <c r="D897" s="176">
        <v>44958</v>
      </c>
      <c r="E897" s="177">
        <v>16.288</v>
      </c>
      <c r="F897" s="177">
        <v>-0.18379999999999999</v>
      </c>
      <c r="G897" s="177">
        <v>0.66749999999999998</v>
      </c>
      <c r="H897" s="177">
        <v>-0.57989999999999997</v>
      </c>
      <c r="I897" s="177">
        <v>-2.2328999999999999</v>
      </c>
      <c r="J897" s="177">
        <v>-2.7059000000000002</v>
      </c>
      <c r="K897" s="177">
        <v>-4.7150999999999996</v>
      </c>
      <c r="L897" s="177">
        <v>0.55559999999999998</v>
      </c>
      <c r="M897" s="177">
        <v>1.8</v>
      </c>
      <c r="N897" s="177">
        <v>-3.2778999999999998</v>
      </c>
      <c r="O897" s="177">
        <v>13.711600000000001</v>
      </c>
      <c r="P897" s="177"/>
      <c r="Q897" s="177">
        <v>14.728</v>
      </c>
      <c r="R897" s="177">
        <v>12.6951</v>
      </c>
      <c r="T897" s="106"/>
      <c r="U897" s="107"/>
      <c r="V897" s="107"/>
      <c r="W897" s="107"/>
      <c r="X897" s="107"/>
      <c r="Y897" s="107"/>
      <c r="Z897" s="107"/>
      <c r="AA897" s="107"/>
      <c r="AB897" s="107"/>
      <c r="AC897" s="107"/>
      <c r="AD897" s="107"/>
      <c r="AE897" s="107"/>
      <c r="AF897" s="107"/>
      <c r="AG897" s="107"/>
      <c r="AH897" s="107"/>
    </row>
    <row r="898" spans="1:34" x14ac:dyDescent="0.3">
      <c r="A898" s="173" t="s">
        <v>773</v>
      </c>
      <c r="B898" s="173" t="s">
        <v>794</v>
      </c>
      <c r="C898" s="173">
        <v>145376</v>
      </c>
      <c r="D898" s="176"/>
      <c r="E898" s="177"/>
      <c r="F898" s="177"/>
      <c r="G898" s="177"/>
      <c r="H898" s="177"/>
      <c r="I898" s="177"/>
      <c r="J898" s="177"/>
      <c r="K898" s="177"/>
      <c r="L898" s="177"/>
      <c r="M898" s="177"/>
      <c r="N898" s="177"/>
      <c r="O898" s="177"/>
      <c r="P898" s="177"/>
      <c r="Q898" s="177"/>
      <c r="R898" s="177"/>
      <c r="T898" s="106"/>
      <c r="U898" s="107"/>
      <c r="V898" s="107"/>
      <c r="W898" s="107"/>
      <c r="X898" s="107"/>
      <c r="Y898" s="107"/>
      <c r="Z898" s="107"/>
      <c r="AA898" s="107"/>
      <c r="AB898" s="107"/>
      <c r="AC898" s="107"/>
      <c r="AD898" s="107"/>
      <c r="AE898" s="107"/>
      <c r="AF898" s="107"/>
      <c r="AG898" s="107"/>
      <c r="AH898" s="107"/>
    </row>
    <row r="899" spans="1:34" x14ac:dyDescent="0.3">
      <c r="A899" s="173" t="s">
        <v>773</v>
      </c>
      <c r="B899" s="173" t="s">
        <v>795</v>
      </c>
      <c r="C899" s="173">
        <v>145378</v>
      </c>
      <c r="D899" s="176"/>
      <c r="E899" s="177"/>
      <c r="F899" s="177"/>
      <c r="G899" s="177"/>
      <c r="H899" s="177"/>
      <c r="I899" s="177"/>
      <c r="J899" s="177"/>
      <c r="K899" s="177"/>
      <c r="L899" s="177"/>
      <c r="M899" s="177"/>
      <c r="N899" s="177"/>
      <c r="O899" s="177"/>
      <c r="P899" s="177"/>
      <c r="Q899" s="177"/>
      <c r="R899" s="177"/>
      <c r="T899" s="106"/>
      <c r="U899" s="107"/>
      <c r="V899" s="107"/>
      <c r="W899" s="107"/>
      <c r="X899" s="107"/>
      <c r="Y899" s="107"/>
      <c r="Z899" s="107"/>
      <c r="AA899" s="107"/>
      <c r="AB899" s="107"/>
      <c r="AC899" s="107"/>
      <c r="AD899" s="107"/>
      <c r="AE899" s="107"/>
      <c r="AF899" s="107"/>
      <c r="AG899" s="107"/>
      <c r="AH899" s="107"/>
    </row>
    <row r="900" spans="1:34" x14ac:dyDescent="0.3">
      <c r="A900" s="173" t="s">
        <v>773</v>
      </c>
      <c r="B900" s="173" t="s">
        <v>1701</v>
      </c>
      <c r="C900" s="173">
        <v>148567</v>
      </c>
      <c r="D900" s="176">
        <v>44958</v>
      </c>
      <c r="E900" s="177">
        <v>16.566099999999999</v>
      </c>
      <c r="F900" s="177">
        <v>-0.53320000000000001</v>
      </c>
      <c r="G900" s="177">
        <v>0.46939999999999998</v>
      </c>
      <c r="H900" s="177">
        <v>-1.4984</v>
      </c>
      <c r="I900" s="177">
        <v>-3.3719999999999999</v>
      </c>
      <c r="J900" s="177">
        <v>-2.569</v>
      </c>
      <c r="K900" s="177">
        <v>-2.2002999999999999</v>
      </c>
      <c r="L900" s="177">
        <v>5.3703000000000003</v>
      </c>
      <c r="M900" s="177">
        <v>6.6468999999999996</v>
      </c>
      <c r="N900" s="177">
        <v>3.9878999999999998</v>
      </c>
      <c r="O900" s="177"/>
      <c r="P900" s="177"/>
      <c r="Q900" s="177">
        <v>25.682500000000001</v>
      </c>
      <c r="R900" s="177">
        <v>21.020199999999999</v>
      </c>
      <c r="T900" s="106"/>
      <c r="U900" s="107"/>
      <c r="V900" s="107"/>
      <c r="W900" s="107"/>
      <c r="X900" s="107"/>
      <c r="Y900" s="107"/>
      <c r="Z900" s="107"/>
      <c r="AA900" s="107"/>
      <c r="AB900" s="107"/>
      <c r="AC900" s="107"/>
      <c r="AD900" s="107"/>
      <c r="AE900" s="107"/>
      <c r="AF900" s="107"/>
      <c r="AG900" s="107"/>
      <c r="AH900" s="107"/>
    </row>
    <row r="901" spans="1:34" x14ac:dyDescent="0.3">
      <c r="A901" s="173" t="s">
        <v>773</v>
      </c>
      <c r="B901" s="173" t="s">
        <v>1702</v>
      </c>
      <c r="C901" s="173">
        <v>148571</v>
      </c>
      <c r="D901" s="176">
        <v>44958</v>
      </c>
      <c r="E901" s="177">
        <v>15.799899999999999</v>
      </c>
      <c r="F901" s="177">
        <v>-0.53890000000000005</v>
      </c>
      <c r="G901" s="177">
        <v>0.4425</v>
      </c>
      <c r="H901" s="177">
        <v>-1.5343</v>
      </c>
      <c r="I901" s="177">
        <v>-3.4424999999999999</v>
      </c>
      <c r="J901" s="177">
        <v>-2.7374999999999998</v>
      </c>
      <c r="K901" s="177">
        <v>-2.6781999999999999</v>
      </c>
      <c r="L901" s="177">
        <v>4.3117999999999999</v>
      </c>
      <c r="M901" s="177">
        <v>5.0119999999999996</v>
      </c>
      <c r="N901" s="177">
        <v>1.8632</v>
      </c>
      <c r="O901" s="177"/>
      <c r="P901" s="177"/>
      <c r="Q901" s="177">
        <v>23.015899999999998</v>
      </c>
      <c r="R901" s="177">
        <v>18.459399999999999</v>
      </c>
      <c r="T901" s="106"/>
      <c r="U901" s="107"/>
      <c r="V901" s="107"/>
      <c r="W901" s="107"/>
      <c r="X901" s="107"/>
      <c r="Y901" s="107"/>
      <c r="Z901" s="107"/>
      <c r="AA901" s="107"/>
      <c r="AB901" s="107"/>
      <c r="AC901" s="107"/>
      <c r="AD901" s="107"/>
      <c r="AE901" s="107"/>
      <c r="AF901" s="107"/>
      <c r="AG901" s="107"/>
      <c r="AH901" s="107"/>
    </row>
    <row r="902" spans="1:34" x14ac:dyDescent="0.3">
      <c r="A902" s="173" t="s">
        <v>773</v>
      </c>
      <c r="B902" s="173" t="s">
        <v>796</v>
      </c>
      <c r="C902" s="173">
        <v>147206</v>
      </c>
      <c r="D902" s="176">
        <v>44958</v>
      </c>
      <c r="E902" s="177">
        <v>19.18</v>
      </c>
      <c r="F902" s="177">
        <v>-0.46700000000000003</v>
      </c>
      <c r="G902" s="177">
        <v>0.45569999999999999</v>
      </c>
      <c r="H902" s="177">
        <v>-1.2001999999999999</v>
      </c>
      <c r="I902" s="177">
        <v>-2.7827000000000002</v>
      </c>
      <c r="J902" s="177">
        <v>-2.5554999999999999</v>
      </c>
      <c r="K902" s="177">
        <v>-3.3169</v>
      </c>
      <c r="L902" s="177">
        <v>-1.6762999999999999</v>
      </c>
      <c r="M902" s="177">
        <v>-1.7921</v>
      </c>
      <c r="N902" s="177">
        <v>-7.2039999999999997</v>
      </c>
      <c r="O902" s="177">
        <v>16.802600000000002</v>
      </c>
      <c r="P902" s="177"/>
      <c r="Q902" s="177">
        <v>19.115300000000001</v>
      </c>
      <c r="R902" s="177">
        <v>12.004300000000001</v>
      </c>
      <c r="T902" s="106"/>
      <c r="U902" s="107"/>
      <c r="V902" s="107"/>
      <c r="W902" s="107"/>
      <c r="X902" s="107"/>
      <c r="Y902" s="107"/>
      <c r="Z902" s="107"/>
      <c r="AA902" s="107"/>
      <c r="AB902" s="107"/>
      <c r="AC902" s="107"/>
      <c r="AD902" s="107"/>
      <c r="AE902" s="107"/>
      <c r="AF902" s="107"/>
      <c r="AG902" s="107"/>
      <c r="AH902" s="107"/>
    </row>
    <row r="903" spans="1:34" x14ac:dyDescent="0.3">
      <c r="A903" s="173" t="s">
        <v>773</v>
      </c>
      <c r="B903" s="173" t="s">
        <v>797</v>
      </c>
      <c r="C903" s="173">
        <v>147203</v>
      </c>
      <c r="D903" s="176">
        <v>44958</v>
      </c>
      <c r="E903" s="177">
        <v>18.146999999999998</v>
      </c>
      <c r="F903" s="177">
        <v>-0.47170000000000001</v>
      </c>
      <c r="G903" s="177">
        <v>0.43719999999999998</v>
      </c>
      <c r="H903" s="177">
        <v>-1.2246999999999999</v>
      </c>
      <c r="I903" s="177">
        <v>-2.8273000000000001</v>
      </c>
      <c r="J903" s="177">
        <v>-2.6604999999999999</v>
      </c>
      <c r="K903" s="177">
        <v>-3.6067</v>
      </c>
      <c r="L903" s="177">
        <v>-2.2778999999999998</v>
      </c>
      <c r="M903" s="177">
        <v>-2.7179000000000002</v>
      </c>
      <c r="N903" s="177">
        <v>-8.3530999999999995</v>
      </c>
      <c r="O903" s="177">
        <v>15.1539</v>
      </c>
      <c r="P903" s="177"/>
      <c r="Q903" s="177">
        <v>17.357199999999999</v>
      </c>
      <c r="R903" s="177">
        <v>10.504099999999999</v>
      </c>
      <c r="T903" s="106"/>
      <c r="U903" s="107"/>
      <c r="V903" s="107"/>
      <c r="W903" s="107"/>
      <c r="X903" s="107"/>
      <c r="Y903" s="107"/>
      <c r="Z903" s="107"/>
      <c r="AA903" s="107"/>
      <c r="AB903" s="107"/>
      <c r="AC903" s="107"/>
      <c r="AD903" s="107"/>
      <c r="AE903" s="107"/>
      <c r="AF903" s="107"/>
      <c r="AG903" s="107"/>
      <c r="AH903" s="107"/>
    </row>
    <row r="904" spans="1:34" x14ac:dyDescent="0.3">
      <c r="A904" s="173" t="s">
        <v>773</v>
      </c>
      <c r="B904" s="173" t="s">
        <v>2007</v>
      </c>
      <c r="C904" s="173">
        <v>122389</v>
      </c>
      <c r="D904" s="176">
        <v>44958</v>
      </c>
      <c r="E904" s="177">
        <v>35.844700000000003</v>
      </c>
      <c r="F904" s="177">
        <v>-0.1084</v>
      </c>
      <c r="G904" s="177">
        <v>0.59609999999999996</v>
      </c>
      <c r="H904" s="177">
        <v>-0.91139999999999999</v>
      </c>
      <c r="I904" s="177">
        <v>-3.9474</v>
      </c>
      <c r="J904" s="177">
        <v>-4.9973000000000001</v>
      </c>
      <c r="K904" s="177">
        <v>-7.6021999999999998</v>
      </c>
      <c r="L904" s="177">
        <v>-1.4096</v>
      </c>
      <c r="M904" s="177">
        <v>3.4371999999999998</v>
      </c>
      <c r="N904" s="177">
        <v>-1.6014999999999999</v>
      </c>
      <c r="O904" s="177">
        <v>10.296799999999999</v>
      </c>
      <c r="P904" s="177">
        <v>8.6725999999999992</v>
      </c>
      <c r="Q904" s="177">
        <v>14.0219</v>
      </c>
      <c r="R904" s="177">
        <v>5.7389000000000001</v>
      </c>
      <c r="T904" s="106"/>
      <c r="U904" s="107"/>
      <c r="V904" s="107"/>
      <c r="W904" s="107"/>
      <c r="X904" s="107"/>
      <c r="Y904" s="107"/>
      <c r="Z904" s="107"/>
      <c r="AA904" s="107"/>
      <c r="AB904" s="107"/>
      <c r="AC904" s="107"/>
      <c r="AD904" s="107"/>
      <c r="AE904" s="107"/>
      <c r="AF904" s="107"/>
      <c r="AG904" s="107"/>
      <c r="AH904" s="107"/>
    </row>
    <row r="905" spans="1:34" x14ac:dyDescent="0.3">
      <c r="A905" s="173" t="s">
        <v>773</v>
      </c>
      <c r="B905" s="173" t="s">
        <v>2008</v>
      </c>
      <c r="C905" s="173">
        <v>122387</v>
      </c>
      <c r="D905" s="176">
        <v>44958</v>
      </c>
      <c r="E905" s="177">
        <v>31.538699999999999</v>
      </c>
      <c r="F905" s="177">
        <v>-0.1118</v>
      </c>
      <c r="G905" s="177">
        <v>0.57950000000000002</v>
      </c>
      <c r="H905" s="177">
        <v>-0.93420000000000003</v>
      </c>
      <c r="I905" s="177">
        <v>-3.9914999999999998</v>
      </c>
      <c r="J905" s="177">
        <v>-5.0997000000000003</v>
      </c>
      <c r="K905" s="177">
        <v>-7.8795999999999999</v>
      </c>
      <c r="L905" s="177">
        <v>-2.0017</v>
      </c>
      <c r="M905" s="177">
        <v>2.5114999999999998</v>
      </c>
      <c r="N905" s="177">
        <v>-2.7481</v>
      </c>
      <c r="O905" s="177">
        <v>8.9550000000000001</v>
      </c>
      <c r="P905" s="177">
        <v>7.3541999999999996</v>
      </c>
      <c r="Q905" s="177">
        <v>12.5318</v>
      </c>
      <c r="R905" s="177">
        <v>4.4885000000000002</v>
      </c>
      <c r="T905" s="106"/>
      <c r="U905" s="107"/>
      <c r="V905" s="107"/>
      <c r="W905" s="107"/>
      <c r="X905" s="107"/>
      <c r="Y905" s="107"/>
      <c r="Z905" s="107"/>
      <c r="AA905" s="107"/>
      <c r="AB905" s="107"/>
      <c r="AC905" s="107"/>
      <c r="AD905" s="107"/>
      <c r="AE905" s="107"/>
      <c r="AF905" s="107"/>
      <c r="AG905" s="107"/>
      <c r="AH905" s="107"/>
    </row>
    <row r="906" spans="1:34" x14ac:dyDescent="0.3">
      <c r="A906" s="173" t="s">
        <v>773</v>
      </c>
      <c r="B906" s="173" t="s">
        <v>798</v>
      </c>
      <c r="C906" s="173">
        <v>104637</v>
      </c>
      <c r="D906" s="176">
        <v>44958</v>
      </c>
      <c r="E906" s="177">
        <v>79.268900000000002</v>
      </c>
      <c r="F906" s="177">
        <v>-0.64859999999999995</v>
      </c>
      <c r="G906" s="177">
        <v>0.52900000000000003</v>
      </c>
      <c r="H906" s="177">
        <v>-0.87809999999999999</v>
      </c>
      <c r="I906" s="177">
        <v>-1.9585999999999999</v>
      </c>
      <c r="J906" s="177">
        <v>-2.5333000000000001</v>
      </c>
      <c r="K906" s="177">
        <v>-4.1234999999999999</v>
      </c>
      <c r="L906" s="177">
        <v>-0.48149999999999998</v>
      </c>
      <c r="M906" s="177">
        <v>2.1728999999999998</v>
      </c>
      <c r="N906" s="177">
        <v>-0.49919999999999998</v>
      </c>
      <c r="O906" s="177">
        <v>18.346</v>
      </c>
      <c r="P906" s="177">
        <v>9.4535999999999998</v>
      </c>
      <c r="Q906" s="177">
        <v>13.710900000000001</v>
      </c>
      <c r="R906" s="177">
        <v>15.9931</v>
      </c>
      <c r="T906" s="106"/>
      <c r="U906" s="107"/>
      <c r="V906" s="107"/>
      <c r="W906" s="107"/>
      <c r="X906" s="107"/>
      <c r="Y906" s="107"/>
      <c r="Z906" s="107"/>
      <c r="AA906" s="107"/>
      <c r="AB906" s="107"/>
      <c r="AC906" s="107"/>
      <c r="AD906" s="107"/>
      <c r="AE906" s="107"/>
      <c r="AF906" s="107"/>
      <c r="AG906" s="107"/>
      <c r="AH906" s="107"/>
    </row>
    <row r="907" spans="1:34" x14ac:dyDescent="0.3">
      <c r="A907" s="173" t="s">
        <v>773</v>
      </c>
      <c r="B907" s="173" t="s">
        <v>799</v>
      </c>
      <c r="C907" s="173">
        <v>118692</v>
      </c>
      <c r="D907" s="176">
        <v>44958</v>
      </c>
      <c r="E907" s="177">
        <v>85.758300000000006</v>
      </c>
      <c r="F907" s="177">
        <v>-0.64670000000000005</v>
      </c>
      <c r="G907" s="177">
        <v>0.53859999999999997</v>
      </c>
      <c r="H907" s="177">
        <v>-0.86470000000000002</v>
      </c>
      <c r="I907" s="177">
        <v>-1.9312</v>
      </c>
      <c r="J907" s="177">
        <v>-2.4679000000000002</v>
      </c>
      <c r="K907" s="177">
        <v>-3.9474</v>
      </c>
      <c r="L907" s="177">
        <v>-0.1537</v>
      </c>
      <c r="M907" s="177">
        <v>2.6827999999999999</v>
      </c>
      <c r="N907" s="177">
        <v>0.22289999999999999</v>
      </c>
      <c r="O907" s="177">
        <v>19.165500000000002</v>
      </c>
      <c r="P907" s="177">
        <v>10.2455</v>
      </c>
      <c r="Q907" s="177">
        <v>17.200600000000001</v>
      </c>
      <c r="R907" s="177">
        <v>16.803100000000001</v>
      </c>
      <c r="T907" s="106"/>
      <c r="U907" s="107"/>
      <c r="V907" s="107"/>
      <c r="W907" s="107"/>
      <c r="X907" s="107"/>
      <c r="Y907" s="107"/>
      <c r="Z907" s="107"/>
      <c r="AA907" s="107"/>
      <c r="AB907" s="107"/>
      <c r="AC907" s="107"/>
      <c r="AD907" s="107"/>
      <c r="AE907" s="107"/>
      <c r="AF907" s="107"/>
      <c r="AG907" s="107"/>
      <c r="AH907" s="107"/>
    </row>
    <row r="908" spans="1:34" x14ac:dyDescent="0.3">
      <c r="A908" s="173" t="s">
        <v>773</v>
      </c>
      <c r="B908" s="173" t="s">
        <v>800</v>
      </c>
      <c r="C908" s="173">
        <v>109275</v>
      </c>
      <c r="D908" s="176">
        <v>44958</v>
      </c>
      <c r="E908" s="177">
        <v>55.257100000000001</v>
      </c>
      <c r="F908" s="177">
        <v>-1.3398000000000001</v>
      </c>
      <c r="G908" s="177">
        <v>-1.0802</v>
      </c>
      <c r="H908" s="177">
        <v>-3.6675</v>
      </c>
      <c r="I908" s="177">
        <v>-5.4408000000000003</v>
      </c>
      <c r="J908" s="177">
        <v>-6.1565000000000003</v>
      </c>
      <c r="K908" s="177">
        <v>-5.6661000000000001</v>
      </c>
      <c r="L908" s="177">
        <v>1.8209</v>
      </c>
      <c r="M908" s="177">
        <v>-0.67030000000000001</v>
      </c>
      <c r="N908" s="177">
        <v>2.1065</v>
      </c>
      <c r="O908" s="177">
        <v>19.759899999999998</v>
      </c>
      <c r="P908" s="177">
        <v>10.903</v>
      </c>
      <c r="Q908" s="177">
        <v>12.5008</v>
      </c>
      <c r="R908" s="177">
        <v>17.248799999999999</v>
      </c>
      <c r="T908" s="106"/>
      <c r="U908" s="107"/>
      <c r="V908" s="107"/>
      <c r="W908" s="107"/>
      <c r="X908" s="107"/>
      <c r="Y908" s="107"/>
      <c r="Z908" s="107"/>
      <c r="AA908" s="107"/>
      <c r="AB908" s="107"/>
      <c r="AC908" s="107"/>
      <c r="AD908" s="107"/>
      <c r="AE908" s="107"/>
      <c r="AF908" s="107"/>
      <c r="AG908" s="107"/>
      <c r="AH908" s="107"/>
    </row>
    <row r="909" spans="1:34" x14ac:dyDescent="0.3">
      <c r="A909" s="173" t="s">
        <v>773</v>
      </c>
      <c r="B909" s="173" t="s">
        <v>801</v>
      </c>
      <c r="C909" s="173">
        <v>120834</v>
      </c>
      <c r="D909" s="176">
        <v>44958</v>
      </c>
      <c r="E909" s="177">
        <v>59.017899999999997</v>
      </c>
      <c r="F909" s="177">
        <v>-1.3344</v>
      </c>
      <c r="G909" s="177">
        <v>-1.0533999999999999</v>
      </c>
      <c r="H909" s="177">
        <v>-3.6303999999999998</v>
      </c>
      <c r="I909" s="177">
        <v>-5.3670999999999998</v>
      </c>
      <c r="J909" s="177">
        <v>-5.9843999999999999</v>
      </c>
      <c r="K909" s="177">
        <v>-5.1816000000000004</v>
      </c>
      <c r="L909" s="177">
        <v>2.8371</v>
      </c>
      <c r="M909" s="177">
        <v>0.86080000000000001</v>
      </c>
      <c r="N909" s="177">
        <v>4.0990000000000002</v>
      </c>
      <c r="O909" s="177">
        <v>22.052299999999999</v>
      </c>
      <c r="P909" s="177">
        <v>12.5984</v>
      </c>
      <c r="Q909" s="177">
        <v>16.557200000000002</v>
      </c>
      <c r="R909" s="177">
        <v>19.714200000000002</v>
      </c>
      <c r="T909" s="106"/>
      <c r="U909" s="107"/>
      <c r="V909" s="107"/>
      <c r="W909" s="107"/>
      <c r="X909" s="107"/>
      <c r="Y909" s="107"/>
      <c r="Z909" s="107"/>
      <c r="AA909" s="107"/>
      <c r="AB909" s="107"/>
      <c r="AC909" s="107"/>
      <c r="AD909" s="107"/>
      <c r="AE909" s="107"/>
      <c r="AF909" s="107"/>
      <c r="AG909" s="107"/>
      <c r="AH909" s="107"/>
    </row>
    <row r="910" spans="1:34" x14ac:dyDescent="0.3">
      <c r="A910" s="173" t="s">
        <v>773</v>
      </c>
      <c r="B910" s="173" t="s">
        <v>802</v>
      </c>
      <c r="C910" s="173">
        <v>119727</v>
      </c>
      <c r="D910" s="176">
        <v>44958</v>
      </c>
      <c r="E910" s="177">
        <v>242.8032</v>
      </c>
      <c r="F910" s="177">
        <v>-0.54210000000000003</v>
      </c>
      <c r="G910" s="177">
        <v>0.1168</v>
      </c>
      <c r="H910" s="177">
        <v>-0.9728</v>
      </c>
      <c r="I910" s="177">
        <v>-2.0476000000000001</v>
      </c>
      <c r="J910" s="177">
        <v>-3.9011999999999998</v>
      </c>
      <c r="K910" s="177">
        <v>-6.7961999999999998</v>
      </c>
      <c r="L910" s="177">
        <v>-2.0573999999999999</v>
      </c>
      <c r="M910" s="177">
        <v>-1.5032000000000001</v>
      </c>
      <c r="N910" s="177">
        <v>-6.7008999999999999</v>
      </c>
      <c r="O910" s="177">
        <v>12.962899999999999</v>
      </c>
      <c r="P910" s="177">
        <v>11.172000000000001</v>
      </c>
      <c r="Q910" s="177">
        <v>14.586</v>
      </c>
      <c r="R910" s="177">
        <v>13.519399999999999</v>
      </c>
      <c r="T910" s="106"/>
      <c r="U910" s="107"/>
      <c r="V910" s="107"/>
      <c r="W910" s="107"/>
      <c r="X910" s="107"/>
      <c r="Y910" s="107"/>
      <c r="Z910" s="107"/>
      <c r="AA910" s="107"/>
      <c r="AB910" s="107"/>
      <c r="AC910" s="107"/>
      <c r="AD910" s="107"/>
      <c r="AE910" s="107"/>
      <c r="AF910" s="107"/>
      <c r="AG910" s="107"/>
      <c r="AH910" s="107"/>
    </row>
    <row r="911" spans="1:34" x14ac:dyDescent="0.3">
      <c r="A911" s="173" t="s">
        <v>773</v>
      </c>
      <c r="B911" s="173" t="s">
        <v>803</v>
      </c>
      <c r="C911" s="173">
        <v>102756</v>
      </c>
      <c r="D911" s="176">
        <v>44958</v>
      </c>
      <c r="E911" s="177">
        <v>220.85069999999999</v>
      </c>
      <c r="F911" s="177">
        <v>-0.54449999999999998</v>
      </c>
      <c r="G911" s="177">
        <v>0.1043</v>
      </c>
      <c r="H911" s="177">
        <v>-0.99009999999999998</v>
      </c>
      <c r="I911" s="177">
        <v>-2.0815000000000001</v>
      </c>
      <c r="J911" s="177">
        <v>-3.98</v>
      </c>
      <c r="K911" s="177">
        <v>-7.0162000000000004</v>
      </c>
      <c r="L911" s="177">
        <v>-2.5255999999999998</v>
      </c>
      <c r="M911" s="177">
        <v>-2.2158000000000002</v>
      </c>
      <c r="N911" s="177">
        <v>-7.6271000000000004</v>
      </c>
      <c r="O911" s="177">
        <v>11.791700000000001</v>
      </c>
      <c r="P911" s="177">
        <v>10.033200000000001</v>
      </c>
      <c r="Q911" s="177">
        <v>18.4038</v>
      </c>
      <c r="R911" s="177">
        <v>12.3512</v>
      </c>
      <c r="T911" s="106"/>
      <c r="U911" s="107"/>
      <c r="V911" s="107"/>
      <c r="W911" s="107"/>
      <c r="X911" s="107"/>
      <c r="Y911" s="107"/>
      <c r="Z911" s="107"/>
      <c r="AA911" s="107"/>
      <c r="AB911" s="107"/>
      <c r="AC911" s="107"/>
      <c r="AD911" s="107"/>
      <c r="AE911" s="107"/>
      <c r="AF911" s="107"/>
      <c r="AG911" s="107"/>
      <c r="AH911" s="107"/>
    </row>
    <row r="912" spans="1:34" x14ac:dyDescent="0.3">
      <c r="A912" s="173" t="s">
        <v>773</v>
      </c>
      <c r="B912" s="173" t="s">
        <v>1861</v>
      </c>
      <c r="C912" s="173">
        <v>149532</v>
      </c>
      <c r="D912" s="176">
        <v>44958</v>
      </c>
      <c r="E912" s="177">
        <v>105.63339999999999</v>
      </c>
      <c r="F912" s="177">
        <v>-0.54530000000000001</v>
      </c>
      <c r="G912" s="177">
        <v>0.49919999999999998</v>
      </c>
      <c r="H912" s="177">
        <v>-1.2067000000000001</v>
      </c>
      <c r="I912" s="177">
        <v>-3.0278999999999998</v>
      </c>
      <c r="J912" s="177">
        <v>-3.9535999999999998</v>
      </c>
      <c r="K912" s="177">
        <v>-5.8994999999999997</v>
      </c>
      <c r="L912" s="177">
        <v>0.39319999999999999</v>
      </c>
      <c r="M912" s="177">
        <v>-0.42509999999999998</v>
      </c>
      <c r="N912" s="177">
        <v>-5.5640999999999998</v>
      </c>
      <c r="O912" s="177">
        <v>14.869400000000001</v>
      </c>
      <c r="P912" s="177">
        <v>10.684200000000001</v>
      </c>
      <c r="Q912" s="177">
        <v>14.6569</v>
      </c>
      <c r="R912" s="177">
        <v>11.504799999999999</v>
      </c>
      <c r="T912" s="106"/>
      <c r="U912" s="107"/>
      <c r="V912" s="107"/>
      <c r="W912" s="107"/>
      <c r="X912" s="107"/>
      <c r="Y912" s="107"/>
      <c r="Z912" s="107"/>
      <c r="AA912" s="107"/>
      <c r="AB912" s="107"/>
      <c r="AC912" s="107"/>
      <c r="AD912" s="107"/>
      <c r="AE912" s="107"/>
      <c r="AF912" s="107"/>
      <c r="AG912" s="107"/>
      <c r="AH912" s="107"/>
    </row>
    <row r="913" spans="1:34" x14ac:dyDescent="0.3">
      <c r="A913" s="173" t="s">
        <v>773</v>
      </c>
      <c r="B913" s="173" t="s">
        <v>1862</v>
      </c>
      <c r="C913" s="173">
        <v>149533</v>
      </c>
      <c r="D913" s="176">
        <v>44958</v>
      </c>
      <c r="E913" s="177">
        <v>114.0714</v>
      </c>
      <c r="F913" s="177">
        <v>-0.54200000000000004</v>
      </c>
      <c r="G913" s="177">
        <v>0.5161</v>
      </c>
      <c r="H913" s="177">
        <v>-1.1834</v>
      </c>
      <c r="I913" s="177">
        <v>-2.9819</v>
      </c>
      <c r="J913" s="177">
        <v>-3.8464</v>
      </c>
      <c r="K913" s="177">
        <v>-5.6193</v>
      </c>
      <c r="L913" s="177">
        <v>0.94669999999999999</v>
      </c>
      <c r="M913" s="177">
        <v>0.40970000000000001</v>
      </c>
      <c r="N913" s="177">
        <v>-4.5415999999999999</v>
      </c>
      <c r="O913" s="177">
        <v>15.974299999999999</v>
      </c>
      <c r="P913" s="177">
        <v>11.666399999999999</v>
      </c>
      <c r="Q913" s="177">
        <v>13.778600000000001</v>
      </c>
      <c r="R913" s="177">
        <v>12.650399999999999</v>
      </c>
      <c r="T913" s="106"/>
      <c r="U913" s="107"/>
      <c r="V913" s="107"/>
      <c r="W913" s="107"/>
      <c r="X913" s="107"/>
      <c r="Y913" s="107"/>
      <c r="Z913" s="107"/>
      <c r="AA913" s="107"/>
      <c r="AB913" s="107"/>
      <c r="AC913" s="107"/>
      <c r="AD913" s="107"/>
      <c r="AE913" s="107"/>
      <c r="AF913" s="107"/>
      <c r="AG913" s="107"/>
      <c r="AH913" s="107"/>
    </row>
    <row r="914" spans="1:34" x14ac:dyDescent="0.3">
      <c r="A914" s="173" t="s">
        <v>773</v>
      </c>
      <c r="B914" s="173" t="s">
        <v>804</v>
      </c>
      <c r="C914" s="173">
        <v>101537</v>
      </c>
      <c r="D914" s="176"/>
      <c r="E914" s="177"/>
      <c r="F914" s="177"/>
      <c r="G914" s="177"/>
      <c r="H914" s="177"/>
      <c r="I914" s="177"/>
      <c r="J914" s="177"/>
      <c r="K914" s="177"/>
      <c r="L914" s="177"/>
      <c r="M914" s="177"/>
      <c r="N914" s="177"/>
      <c r="O914" s="177"/>
      <c r="P914" s="177"/>
      <c r="Q914" s="177"/>
      <c r="R914" s="177"/>
      <c r="T914" s="106"/>
      <c r="U914" s="107"/>
      <c r="V914" s="107"/>
      <c r="W914" s="107"/>
      <c r="X914" s="107"/>
      <c r="Y914" s="107"/>
      <c r="Z914" s="107"/>
      <c r="AA914" s="107"/>
      <c r="AB914" s="107"/>
      <c r="AC914" s="107"/>
      <c r="AD914" s="107"/>
      <c r="AE914" s="107"/>
      <c r="AF914" s="107"/>
      <c r="AG914" s="107"/>
      <c r="AH914" s="107"/>
    </row>
    <row r="915" spans="1:34" x14ac:dyDescent="0.3">
      <c r="A915" s="173" t="s">
        <v>773</v>
      </c>
      <c r="B915" s="173" t="s">
        <v>805</v>
      </c>
      <c r="C915" s="173">
        <v>119578</v>
      </c>
      <c r="D915" s="176"/>
      <c r="E915" s="177"/>
      <c r="F915" s="177"/>
      <c r="G915" s="177"/>
      <c r="H915" s="177"/>
      <c r="I915" s="177"/>
      <c r="J915" s="177"/>
      <c r="K915" s="177"/>
      <c r="L915" s="177"/>
      <c r="M915" s="177"/>
      <c r="N915" s="177"/>
      <c r="O915" s="177"/>
      <c r="P915" s="177"/>
      <c r="Q915" s="177"/>
      <c r="R915" s="177"/>
      <c r="T915" s="106"/>
      <c r="U915" s="107"/>
      <c r="V915" s="107"/>
      <c r="W915" s="107"/>
      <c r="X915" s="107"/>
      <c r="Y915" s="107"/>
      <c r="Z915" s="107"/>
      <c r="AA915" s="107"/>
      <c r="AB915" s="107"/>
      <c r="AC915" s="107"/>
      <c r="AD915" s="107"/>
      <c r="AE915" s="107"/>
      <c r="AF915" s="107"/>
      <c r="AG915" s="107"/>
      <c r="AH915" s="107"/>
    </row>
    <row r="916" spans="1:34" x14ac:dyDescent="0.3">
      <c r="A916" s="173" t="s">
        <v>773</v>
      </c>
      <c r="B916" s="173" t="s">
        <v>806</v>
      </c>
      <c r="C916" s="173">
        <v>147757</v>
      </c>
      <c r="D916" s="176">
        <v>44958</v>
      </c>
      <c r="E916" s="177">
        <v>15.9757</v>
      </c>
      <c r="F916" s="177">
        <v>-0.50139999999999996</v>
      </c>
      <c r="G916" s="177">
        <v>-9.3200000000000005E-2</v>
      </c>
      <c r="H916" s="177">
        <v>-1.9414</v>
      </c>
      <c r="I916" s="177">
        <v>-4.0209999999999999</v>
      </c>
      <c r="J916" s="177">
        <v>-3.9506000000000001</v>
      </c>
      <c r="K916" s="177">
        <v>-4.1051000000000002</v>
      </c>
      <c r="L916" s="177">
        <v>2.8864999999999998</v>
      </c>
      <c r="M916" s="177">
        <v>3.6501000000000001</v>
      </c>
      <c r="N916" s="177">
        <v>0.11219999999999999</v>
      </c>
      <c r="O916" s="177">
        <v>16.6736</v>
      </c>
      <c r="P916" s="177"/>
      <c r="Q916" s="177">
        <v>15.9718</v>
      </c>
      <c r="R916" s="177">
        <v>15.693199999999999</v>
      </c>
      <c r="T916" s="106"/>
      <c r="U916" s="107"/>
      <c r="V916" s="107"/>
      <c r="W916" s="107"/>
      <c r="X916" s="107"/>
      <c r="Y916" s="107"/>
      <c r="Z916" s="107"/>
      <c r="AA916" s="107"/>
      <c r="AB916" s="107"/>
      <c r="AC916" s="107"/>
      <c r="AD916" s="107"/>
      <c r="AE916" s="107"/>
      <c r="AF916" s="107"/>
      <c r="AG916" s="107"/>
      <c r="AH916" s="107"/>
    </row>
    <row r="917" spans="1:34" x14ac:dyDescent="0.3">
      <c r="A917" s="173" t="s">
        <v>773</v>
      </c>
      <c r="B917" s="173" t="s">
        <v>807</v>
      </c>
      <c r="C917" s="173">
        <v>147760</v>
      </c>
      <c r="D917" s="176">
        <v>44958</v>
      </c>
      <c r="E917" s="177">
        <v>15.079599999999999</v>
      </c>
      <c r="F917" s="177">
        <v>-0.50670000000000004</v>
      </c>
      <c r="G917" s="177">
        <v>-0.1172</v>
      </c>
      <c r="H917" s="177">
        <v>-1.9749000000000001</v>
      </c>
      <c r="I917" s="177">
        <v>-4.0872000000000002</v>
      </c>
      <c r="J917" s="177">
        <v>-4.1025</v>
      </c>
      <c r="K917" s="177">
        <v>-4.5263</v>
      </c>
      <c r="L917" s="177">
        <v>1.9636</v>
      </c>
      <c r="M917" s="177">
        <v>2.2845</v>
      </c>
      <c r="N917" s="177">
        <v>-1.6071</v>
      </c>
      <c r="O917" s="177">
        <v>14.561500000000001</v>
      </c>
      <c r="P917" s="177"/>
      <c r="Q917" s="177">
        <v>13.8736</v>
      </c>
      <c r="R917" s="177">
        <v>13.744300000000001</v>
      </c>
      <c r="T917" s="106"/>
      <c r="U917" s="107"/>
      <c r="V917" s="107"/>
      <c r="W917" s="107"/>
      <c r="X917" s="107"/>
      <c r="Y917" s="107"/>
      <c r="Z917" s="107"/>
      <c r="AA917" s="107"/>
      <c r="AB917" s="107"/>
      <c r="AC917" s="107"/>
      <c r="AD917" s="107"/>
      <c r="AE917" s="107"/>
      <c r="AF917" s="107"/>
      <c r="AG917" s="107"/>
      <c r="AH917" s="107"/>
    </row>
    <row r="918" spans="1:34" x14ac:dyDescent="0.3">
      <c r="A918" s="173" t="s">
        <v>773</v>
      </c>
      <c r="B918" s="173" t="s">
        <v>808</v>
      </c>
      <c r="C918" s="173">
        <v>147492</v>
      </c>
      <c r="D918" s="176">
        <v>44958</v>
      </c>
      <c r="E918" s="177">
        <v>18.29</v>
      </c>
      <c r="F918" s="177">
        <v>-0.21820000000000001</v>
      </c>
      <c r="G918" s="177">
        <v>0.54979999999999996</v>
      </c>
      <c r="H918" s="177">
        <v>-0.5978</v>
      </c>
      <c r="I918" s="177">
        <v>-2.0878000000000001</v>
      </c>
      <c r="J918" s="177">
        <v>-2.5573000000000001</v>
      </c>
      <c r="K918" s="177">
        <v>-3.2275</v>
      </c>
      <c r="L918" s="177">
        <v>1.8373999999999999</v>
      </c>
      <c r="M918" s="177">
        <v>3.5087999999999999</v>
      </c>
      <c r="N918" s="177">
        <v>-1.5608</v>
      </c>
      <c r="O918" s="177">
        <v>17.2395</v>
      </c>
      <c r="P918" s="177"/>
      <c r="Q918" s="177">
        <v>18.851900000000001</v>
      </c>
      <c r="R918" s="177">
        <v>13.6114</v>
      </c>
      <c r="T918" s="106"/>
      <c r="U918" s="107"/>
      <c r="V918" s="107"/>
      <c r="W918" s="107"/>
      <c r="X918" s="107"/>
      <c r="Y918" s="107"/>
      <c r="Z918" s="107"/>
      <c r="AA918" s="107"/>
      <c r="AB918" s="107"/>
      <c r="AC918" s="107"/>
      <c r="AD918" s="107"/>
      <c r="AE918" s="107"/>
      <c r="AF918" s="107"/>
      <c r="AG918" s="107"/>
      <c r="AH918" s="107"/>
    </row>
    <row r="919" spans="1:34" x14ac:dyDescent="0.3">
      <c r="A919" s="173" t="s">
        <v>773</v>
      </c>
      <c r="B919" s="173" t="s">
        <v>809</v>
      </c>
      <c r="C919" s="173">
        <v>147490</v>
      </c>
      <c r="D919" s="176">
        <v>44958</v>
      </c>
      <c r="E919" s="177">
        <v>17.72</v>
      </c>
      <c r="F919" s="177">
        <v>-0.16900000000000001</v>
      </c>
      <c r="G919" s="177">
        <v>0.5675</v>
      </c>
      <c r="H919" s="177">
        <v>-0.6169</v>
      </c>
      <c r="I919" s="177">
        <v>-2.0994000000000002</v>
      </c>
      <c r="J919" s="177">
        <v>-2.5838000000000001</v>
      </c>
      <c r="K919" s="177">
        <v>-3.4331999999999998</v>
      </c>
      <c r="L919" s="177">
        <v>1.373</v>
      </c>
      <c r="M919" s="177">
        <v>2.7246000000000001</v>
      </c>
      <c r="N919" s="177">
        <v>-2.5838000000000001</v>
      </c>
      <c r="O919" s="177">
        <v>16.181699999999999</v>
      </c>
      <c r="P919" s="177"/>
      <c r="Q919" s="177">
        <v>17.7804</v>
      </c>
      <c r="R919" s="177">
        <v>12.624700000000001</v>
      </c>
      <c r="T919" s="106"/>
      <c r="U919" s="107"/>
      <c r="V919" s="107"/>
      <c r="W919" s="107"/>
      <c r="X919" s="107"/>
      <c r="Y919" s="107"/>
      <c r="Z919" s="107"/>
      <c r="AA919" s="107"/>
      <c r="AB919" s="107"/>
      <c r="AC919" s="107"/>
      <c r="AD919" s="107"/>
      <c r="AE919" s="107"/>
      <c r="AF919" s="107"/>
      <c r="AG919" s="107"/>
      <c r="AH919" s="107"/>
    </row>
    <row r="920" spans="1:34" x14ac:dyDescent="0.3">
      <c r="A920" s="178" t="s">
        <v>27</v>
      </c>
      <c r="B920" s="173"/>
      <c r="C920" s="173"/>
      <c r="D920" s="173"/>
      <c r="E920" s="173"/>
      <c r="F920" s="179">
        <v>-0.36198913043478259</v>
      </c>
      <c r="G920" s="179">
        <v>0.41180434782608694</v>
      </c>
      <c r="H920" s="179">
        <v>-1.1083565217391302</v>
      </c>
      <c r="I920" s="179">
        <v>-2.7319500000000003</v>
      </c>
      <c r="J920" s="179">
        <v>-3.2107891304347822</v>
      </c>
      <c r="K920" s="179">
        <v>-4.6360760869565221</v>
      </c>
      <c r="L920" s="179">
        <v>0.54324347826086961</v>
      </c>
      <c r="M920" s="179">
        <v>2.1547413043478252</v>
      </c>
      <c r="N920" s="179">
        <v>-2.2546521739130436</v>
      </c>
      <c r="O920" s="179">
        <v>14.535785000000001</v>
      </c>
      <c r="P920" s="179">
        <v>9.471696875000001</v>
      </c>
      <c r="Q920" s="179">
        <v>14.493304347826086</v>
      </c>
      <c r="R920" s="179">
        <v>12.607632608695654</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8" t="s">
        <v>407</v>
      </c>
      <c r="B921" s="173"/>
      <c r="C921" s="173"/>
      <c r="D921" s="173"/>
      <c r="E921" s="173"/>
      <c r="F921" s="179">
        <v>-0.3715</v>
      </c>
      <c r="G921" s="179">
        <v>0.50764999999999993</v>
      </c>
      <c r="H921" s="179">
        <v>-0.95469999999999999</v>
      </c>
      <c r="I921" s="179">
        <v>-2.5597500000000002</v>
      </c>
      <c r="J921" s="179">
        <v>-2.6546500000000002</v>
      </c>
      <c r="K921" s="179">
        <v>-4.2297500000000001</v>
      </c>
      <c r="L921" s="179">
        <v>0.74209999999999998</v>
      </c>
      <c r="M921" s="179">
        <v>2.3238000000000003</v>
      </c>
      <c r="N921" s="179">
        <v>-1.6042999999999998</v>
      </c>
      <c r="O921" s="179">
        <v>15.011649999999999</v>
      </c>
      <c r="P921" s="179">
        <v>9.5637499999999989</v>
      </c>
      <c r="Q921" s="179">
        <v>14.0718</v>
      </c>
      <c r="R921" s="179">
        <v>12.487950000000001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75" t="s">
        <v>810</v>
      </c>
      <c r="B923" s="175"/>
      <c r="C923" s="175"/>
      <c r="D923" s="175"/>
      <c r="E923" s="175"/>
      <c r="F923" s="175"/>
      <c r="G923" s="175"/>
      <c r="H923" s="175"/>
      <c r="I923" s="175"/>
      <c r="J923" s="175"/>
      <c r="K923" s="175"/>
      <c r="L923" s="175"/>
      <c r="M923" s="175"/>
      <c r="N923" s="175"/>
      <c r="O923" s="175"/>
      <c r="P923" s="175"/>
      <c r="Q923" s="175"/>
      <c r="R923" s="175"/>
      <c r="S923" s="105"/>
      <c r="T923" s="105"/>
      <c r="U923" s="105"/>
      <c r="V923" s="105"/>
      <c r="W923" s="105"/>
      <c r="X923" s="105"/>
      <c r="Y923" s="105"/>
      <c r="Z923" s="105"/>
      <c r="AA923" s="105"/>
      <c r="AB923" s="105"/>
      <c r="AC923" s="105"/>
      <c r="AD923" s="105"/>
      <c r="AE923" s="105"/>
      <c r="AF923" s="105"/>
      <c r="AG923" s="105"/>
      <c r="AH923" s="105"/>
    </row>
    <row r="924" spans="1:34" x14ac:dyDescent="0.3">
      <c r="A924" s="173" t="s">
        <v>811</v>
      </c>
      <c r="B924" s="173" t="s">
        <v>812</v>
      </c>
      <c r="C924" s="173">
        <v>131301</v>
      </c>
      <c r="D924" s="176">
        <v>44958</v>
      </c>
      <c r="E924" s="177">
        <v>18.2224</v>
      </c>
      <c r="F924" s="177">
        <v>192.2971</v>
      </c>
      <c r="G924" s="177">
        <v>57.983899999999998</v>
      </c>
      <c r="H924" s="177">
        <v>30.1327</v>
      </c>
      <c r="I924" s="177">
        <v>13.8078</v>
      </c>
      <c r="J924" s="177">
        <v>10.244</v>
      </c>
      <c r="K924" s="177">
        <v>9.9974000000000007</v>
      </c>
      <c r="L924" s="177">
        <v>5.9759000000000002</v>
      </c>
      <c r="M924" s="177">
        <v>5.2560000000000002</v>
      </c>
      <c r="N924" s="177">
        <v>3.3332000000000002</v>
      </c>
      <c r="O924" s="177">
        <v>4.4084000000000003</v>
      </c>
      <c r="P924" s="177">
        <v>6.5740999999999996</v>
      </c>
      <c r="Q924" s="177">
        <v>7.4452999999999996</v>
      </c>
      <c r="R924" s="177">
        <v>1.5201</v>
      </c>
      <c r="T924" s="106"/>
      <c r="U924" s="107"/>
      <c r="V924" s="107"/>
      <c r="W924" s="107"/>
      <c r="X924" s="107"/>
      <c r="Y924" s="107"/>
      <c r="Z924" s="107"/>
      <c r="AA924" s="107"/>
      <c r="AB924" s="107"/>
      <c r="AC924" s="107"/>
      <c r="AD924" s="107"/>
      <c r="AE924" s="107"/>
      <c r="AF924" s="107"/>
      <c r="AG924" s="107"/>
      <c r="AH924" s="107"/>
    </row>
    <row r="925" spans="1:34" x14ac:dyDescent="0.3">
      <c r="A925" s="173" t="s">
        <v>811</v>
      </c>
      <c r="B925" s="173" t="s">
        <v>813</v>
      </c>
      <c r="C925" s="173">
        <v>131297</v>
      </c>
      <c r="D925" s="176">
        <v>44958</v>
      </c>
      <c r="E925" s="177">
        <v>17.874600000000001</v>
      </c>
      <c r="F925" s="177">
        <v>191.93129999999999</v>
      </c>
      <c r="G925" s="177">
        <v>57.751899999999999</v>
      </c>
      <c r="H925" s="177">
        <v>29.8962</v>
      </c>
      <c r="I925" s="177">
        <v>13.5915</v>
      </c>
      <c r="J925" s="177">
        <v>10.0359</v>
      </c>
      <c r="K925" s="177">
        <v>9.7817000000000007</v>
      </c>
      <c r="L925" s="177">
        <v>5.758</v>
      </c>
      <c r="M925" s="177">
        <v>5.0338000000000003</v>
      </c>
      <c r="N925" s="177">
        <v>3.1152000000000002</v>
      </c>
      <c r="O925" s="177">
        <v>4.1955</v>
      </c>
      <c r="P925" s="177">
        <v>6.3425000000000002</v>
      </c>
      <c r="Q925" s="177">
        <v>7.1977000000000002</v>
      </c>
      <c r="R925" s="177">
        <v>1.306</v>
      </c>
      <c r="T925" s="106"/>
      <c r="U925" s="107"/>
      <c r="V925" s="107"/>
      <c r="W925" s="107"/>
      <c r="X925" s="107"/>
      <c r="Y925" s="107"/>
      <c r="Z925" s="107"/>
      <c r="AA925" s="107"/>
      <c r="AB925" s="107"/>
      <c r="AC925" s="107"/>
      <c r="AD925" s="107"/>
      <c r="AE925" s="107"/>
      <c r="AF925" s="107"/>
      <c r="AG925" s="107"/>
      <c r="AH925" s="107"/>
    </row>
    <row r="926" spans="1:34" x14ac:dyDescent="0.3">
      <c r="A926" s="173" t="s">
        <v>811</v>
      </c>
      <c r="B926" s="173" t="s">
        <v>814</v>
      </c>
      <c r="C926" s="173">
        <v>131051</v>
      </c>
      <c r="D926" s="176">
        <v>44958</v>
      </c>
      <c r="E926" s="177">
        <v>20.110499999999998</v>
      </c>
      <c r="F926" s="177">
        <v>190.65530000000001</v>
      </c>
      <c r="G926" s="177">
        <v>57.143599999999999</v>
      </c>
      <c r="H926" s="177">
        <v>29.648</v>
      </c>
      <c r="I926" s="177">
        <v>13.6051</v>
      </c>
      <c r="J926" s="177">
        <v>10.0901</v>
      </c>
      <c r="K926" s="177">
        <v>9.8625000000000007</v>
      </c>
      <c r="L926" s="177">
        <v>5.9809999999999999</v>
      </c>
      <c r="M926" s="177">
        <v>5.2590000000000003</v>
      </c>
      <c r="N926" s="177">
        <v>4.0674000000000001</v>
      </c>
      <c r="O926" s="177">
        <v>5.9194000000000004</v>
      </c>
      <c r="P926" s="177">
        <v>8.3091000000000008</v>
      </c>
      <c r="Q926" s="177">
        <v>8.6789000000000005</v>
      </c>
      <c r="R926" s="177">
        <v>2.9542999999999999</v>
      </c>
      <c r="T926" s="106"/>
      <c r="U926" s="107"/>
      <c r="V926" s="107"/>
      <c r="W926" s="107"/>
      <c r="X926" s="107"/>
      <c r="Y926" s="107"/>
      <c r="Z926" s="107"/>
      <c r="AA926" s="107"/>
      <c r="AB926" s="107"/>
      <c r="AC926" s="107"/>
      <c r="AD926" s="107"/>
      <c r="AE926" s="107"/>
      <c r="AF926" s="107"/>
      <c r="AG926" s="107"/>
      <c r="AH926" s="107"/>
    </row>
    <row r="927" spans="1:34" x14ac:dyDescent="0.3">
      <c r="A927" s="173" t="s">
        <v>811</v>
      </c>
      <c r="B927" s="173" t="s">
        <v>815</v>
      </c>
      <c r="C927" s="173">
        <v>131061</v>
      </c>
      <c r="D927" s="176">
        <v>44958</v>
      </c>
      <c r="E927" s="177">
        <v>20.4817</v>
      </c>
      <c r="F927" s="177">
        <v>190.96350000000001</v>
      </c>
      <c r="G927" s="177">
        <v>57.3307</v>
      </c>
      <c r="H927" s="177">
        <v>29.828499999999998</v>
      </c>
      <c r="I927" s="177">
        <v>13.7689</v>
      </c>
      <c r="J927" s="177">
        <v>10.2575</v>
      </c>
      <c r="K927" s="177">
        <v>10.029299999999999</v>
      </c>
      <c r="L927" s="177">
        <v>6.1459000000000001</v>
      </c>
      <c r="M927" s="177">
        <v>5.4256000000000002</v>
      </c>
      <c r="N927" s="177">
        <v>4.2342000000000004</v>
      </c>
      <c r="O927" s="177">
        <v>6.0891000000000002</v>
      </c>
      <c r="P927" s="177">
        <v>8.5027000000000008</v>
      </c>
      <c r="Q927" s="177">
        <v>8.9160000000000004</v>
      </c>
      <c r="R927" s="177">
        <v>3.1191</v>
      </c>
      <c r="T927" s="106"/>
      <c r="U927" s="107"/>
      <c r="V927" s="107"/>
      <c r="W927" s="107"/>
      <c r="X927" s="107"/>
      <c r="Y927" s="107"/>
      <c r="Z927" s="107"/>
      <c r="AA927" s="107"/>
      <c r="AB927" s="107"/>
      <c r="AC927" s="107"/>
      <c r="AD927" s="107"/>
      <c r="AE927" s="107"/>
      <c r="AF927" s="107"/>
      <c r="AG927" s="107"/>
      <c r="AH927" s="107"/>
    </row>
    <row r="928" spans="1:34" x14ac:dyDescent="0.3">
      <c r="A928" s="173" t="s">
        <v>811</v>
      </c>
      <c r="B928" s="173" t="s">
        <v>816</v>
      </c>
      <c r="C928" s="173">
        <v>118387</v>
      </c>
      <c r="D928" s="176">
        <v>44958</v>
      </c>
      <c r="E928" s="177">
        <v>37.657299999999999</v>
      </c>
      <c r="F928" s="177">
        <v>189.79509999999999</v>
      </c>
      <c r="G928" s="177">
        <v>56.850700000000003</v>
      </c>
      <c r="H928" s="177">
        <v>29.3111</v>
      </c>
      <c r="I928" s="177">
        <v>13.444900000000001</v>
      </c>
      <c r="J928" s="177">
        <v>9.9786999999999999</v>
      </c>
      <c r="K928" s="177">
        <v>9.8779000000000003</v>
      </c>
      <c r="L928" s="177">
        <v>6.1585999999999999</v>
      </c>
      <c r="M928" s="177">
        <v>5.3554000000000004</v>
      </c>
      <c r="N928" s="177">
        <v>3.8580999999999999</v>
      </c>
      <c r="O928" s="177">
        <v>5.3582000000000001</v>
      </c>
      <c r="P928" s="177">
        <v>8.4650999999999996</v>
      </c>
      <c r="Q928" s="177">
        <v>9.0396000000000001</v>
      </c>
      <c r="R928" s="177">
        <v>2.4337</v>
      </c>
      <c r="T928" s="106"/>
      <c r="U928" s="107"/>
      <c r="V928" s="107"/>
      <c r="W928" s="107"/>
      <c r="X928" s="107"/>
      <c r="Y928" s="107"/>
      <c r="Z928" s="107"/>
      <c r="AA928" s="107"/>
      <c r="AB928" s="107"/>
      <c r="AC928" s="107"/>
      <c r="AD928" s="107"/>
      <c r="AE928" s="107"/>
      <c r="AF928" s="107"/>
      <c r="AG928" s="107"/>
      <c r="AH928" s="107"/>
    </row>
    <row r="929" spans="1:34" x14ac:dyDescent="0.3">
      <c r="A929" s="173" t="s">
        <v>811</v>
      </c>
      <c r="B929" s="173" t="s">
        <v>817</v>
      </c>
      <c r="C929" s="173">
        <v>108753</v>
      </c>
      <c r="D929" s="176">
        <v>44958</v>
      </c>
      <c r="E929" s="177">
        <v>37.225200000000001</v>
      </c>
      <c r="F929" s="177">
        <v>189.6319</v>
      </c>
      <c r="G929" s="177">
        <v>56.679200000000002</v>
      </c>
      <c r="H929" s="177">
        <v>29.1433</v>
      </c>
      <c r="I929" s="177">
        <v>13.283300000000001</v>
      </c>
      <c r="J929" s="177">
        <v>9.8142999999999994</v>
      </c>
      <c r="K929" s="177">
        <v>9.7166999999999994</v>
      </c>
      <c r="L929" s="177">
        <v>6.008</v>
      </c>
      <c r="M929" s="177">
        <v>5.2085999999999997</v>
      </c>
      <c r="N929" s="177">
        <v>3.7103999999999999</v>
      </c>
      <c r="O929" s="177">
        <v>5.2149999999999999</v>
      </c>
      <c r="P929" s="177">
        <v>8.3312000000000008</v>
      </c>
      <c r="Q929" s="177">
        <v>6.4861000000000004</v>
      </c>
      <c r="R929" s="177">
        <v>2.2934999999999999</v>
      </c>
      <c r="T929" s="106"/>
      <c r="U929" s="107"/>
      <c r="V929" s="107"/>
      <c r="W929" s="107"/>
      <c r="X929" s="107"/>
      <c r="Y929" s="107"/>
      <c r="Z929" s="107"/>
      <c r="AA929" s="107"/>
      <c r="AB929" s="107"/>
      <c r="AC929" s="107"/>
      <c r="AD929" s="107"/>
      <c r="AE929" s="107"/>
      <c r="AF929" s="107"/>
      <c r="AG929" s="107"/>
      <c r="AH929" s="107"/>
    </row>
    <row r="930" spans="1:34" x14ac:dyDescent="0.3">
      <c r="A930" s="173" t="s">
        <v>811</v>
      </c>
      <c r="B930" s="173" t="s">
        <v>818</v>
      </c>
      <c r="C930" s="173">
        <v>120137</v>
      </c>
      <c r="D930" s="176">
        <v>44958</v>
      </c>
      <c r="E930" s="177">
        <v>53.874699999999997</v>
      </c>
      <c r="F930" s="177">
        <v>170.77959999999999</v>
      </c>
      <c r="G930" s="177">
        <v>50.948700000000002</v>
      </c>
      <c r="H930" s="177">
        <v>24.8367</v>
      </c>
      <c r="I930" s="177">
        <v>11.222</v>
      </c>
      <c r="J930" s="177">
        <v>9.59</v>
      </c>
      <c r="K930" s="177">
        <v>10.039099999999999</v>
      </c>
      <c r="L930" s="177">
        <v>6.4645999999999999</v>
      </c>
      <c r="M930" s="177">
        <v>5.8028000000000004</v>
      </c>
      <c r="N930" s="177">
        <v>4.3182</v>
      </c>
      <c r="O930" s="177">
        <v>5.5063000000000004</v>
      </c>
      <c r="P930" s="177">
        <v>7.8282999999999996</v>
      </c>
      <c r="Q930" s="177">
        <v>8.9257000000000009</v>
      </c>
      <c r="R930" s="177">
        <v>3.1877</v>
      </c>
      <c r="T930" s="106"/>
      <c r="U930" s="107"/>
      <c r="V930" s="107"/>
      <c r="W930" s="107"/>
      <c r="X930" s="107"/>
      <c r="Y930" s="107"/>
      <c r="Z930" s="107"/>
      <c r="AA930" s="107"/>
      <c r="AB930" s="107"/>
      <c r="AC930" s="107"/>
      <c r="AD930" s="107"/>
      <c r="AE930" s="107"/>
      <c r="AF930" s="107"/>
      <c r="AG930" s="107"/>
      <c r="AH930" s="107"/>
    </row>
    <row r="931" spans="1:34" x14ac:dyDescent="0.3">
      <c r="A931" s="173" t="s">
        <v>811</v>
      </c>
      <c r="B931" s="173" t="s">
        <v>1895</v>
      </c>
      <c r="C931" s="173">
        <v>101002</v>
      </c>
      <c r="D931" s="176">
        <v>44958</v>
      </c>
      <c r="E931" s="177">
        <v>52.220799999999997</v>
      </c>
      <c r="F931" s="177">
        <v>170.4991</v>
      </c>
      <c r="G931" s="177">
        <v>50.645800000000001</v>
      </c>
      <c r="H931" s="177">
        <v>24.538399999999999</v>
      </c>
      <c r="I931" s="177">
        <v>10.914300000000001</v>
      </c>
      <c r="J931" s="177">
        <v>9.2800999999999991</v>
      </c>
      <c r="K931" s="177">
        <v>9.7224000000000004</v>
      </c>
      <c r="L931" s="177">
        <v>6.1447000000000003</v>
      </c>
      <c r="M931" s="177">
        <v>5.4805999999999999</v>
      </c>
      <c r="N931" s="177">
        <v>3.9965000000000002</v>
      </c>
      <c r="O931" s="177">
        <v>5.1822999999999997</v>
      </c>
      <c r="P931" s="177">
        <v>7.4878</v>
      </c>
      <c r="Q931" s="177">
        <v>7.7595000000000001</v>
      </c>
      <c r="R931" s="177">
        <v>2.8692000000000002</v>
      </c>
      <c r="T931" s="106"/>
      <c r="U931" s="107"/>
      <c r="V931" s="107"/>
      <c r="W931" s="107"/>
      <c r="X931" s="107"/>
      <c r="Y931" s="107"/>
      <c r="Z931" s="107"/>
      <c r="AA931" s="107"/>
      <c r="AB931" s="107"/>
      <c r="AC931" s="107"/>
      <c r="AD931" s="107"/>
      <c r="AE931" s="107"/>
      <c r="AF931" s="107"/>
      <c r="AG931" s="107"/>
      <c r="AH931" s="107"/>
    </row>
    <row r="932" spans="1:34" x14ac:dyDescent="0.3">
      <c r="A932" s="178" t="s">
        <v>27</v>
      </c>
      <c r="B932" s="173"/>
      <c r="C932" s="173"/>
      <c r="D932" s="173"/>
      <c r="E932" s="173"/>
      <c r="F932" s="179">
        <v>185.81911250000002</v>
      </c>
      <c r="G932" s="179">
        <v>55.666812500000006</v>
      </c>
      <c r="H932" s="179">
        <v>28.416862500000004</v>
      </c>
      <c r="I932" s="179">
        <v>12.954725</v>
      </c>
      <c r="J932" s="179">
        <v>9.9113250000000015</v>
      </c>
      <c r="K932" s="179">
        <v>9.8783750000000019</v>
      </c>
      <c r="L932" s="179">
        <v>6.0795874999999997</v>
      </c>
      <c r="M932" s="179">
        <v>5.3527250000000004</v>
      </c>
      <c r="N932" s="179">
        <v>3.8291500000000003</v>
      </c>
      <c r="O932" s="179">
        <v>5.2342750000000002</v>
      </c>
      <c r="P932" s="179">
        <v>7.7301000000000002</v>
      </c>
      <c r="Q932" s="179">
        <v>8.0560999999999989</v>
      </c>
      <c r="R932" s="179">
        <v>2.4604499999999998</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8" t="s">
        <v>407</v>
      </c>
      <c r="B933" s="173"/>
      <c r="C933" s="173"/>
      <c r="D933" s="173"/>
      <c r="E933" s="173"/>
      <c r="F933" s="179">
        <v>190.2252</v>
      </c>
      <c r="G933" s="179">
        <v>56.997150000000005</v>
      </c>
      <c r="H933" s="179">
        <v>29.47955</v>
      </c>
      <c r="I933" s="179">
        <v>13.5182</v>
      </c>
      <c r="J933" s="179">
        <v>10.007300000000001</v>
      </c>
      <c r="K933" s="179">
        <v>9.8702000000000005</v>
      </c>
      <c r="L933" s="179">
        <v>6.0763499999999997</v>
      </c>
      <c r="M933" s="179">
        <v>5.3071999999999999</v>
      </c>
      <c r="N933" s="179">
        <v>3.9272999999999998</v>
      </c>
      <c r="O933" s="179">
        <v>5.2866</v>
      </c>
      <c r="P933" s="179">
        <v>8.0686999999999998</v>
      </c>
      <c r="Q933" s="179">
        <v>8.2192000000000007</v>
      </c>
      <c r="R933" s="179">
        <v>2.6514500000000001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75" t="s">
        <v>819</v>
      </c>
      <c r="B935" s="175"/>
      <c r="C935" s="175"/>
      <c r="D935" s="175"/>
      <c r="E935" s="175"/>
      <c r="F935" s="175"/>
      <c r="G935" s="175"/>
      <c r="H935" s="175"/>
      <c r="I935" s="175"/>
      <c r="J935" s="175"/>
      <c r="K935" s="175"/>
      <c r="L935" s="175"/>
      <c r="M935" s="175"/>
      <c r="N935" s="175"/>
      <c r="O935" s="175"/>
      <c r="P935" s="175"/>
      <c r="Q935" s="175"/>
      <c r="R935" s="175"/>
      <c r="S935" s="105"/>
      <c r="T935" s="105"/>
      <c r="U935" s="105"/>
      <c r="V935" s="105"/>
      <c r="W935" s="105"/>
      <c r="X935" s="105"/>
      <c r="Y935" s="105"/>
      <c r="Z935" s="105"/>
      <c r="AA935" s="105"/>
      <c r="AB935" s="105"/>
      <c r="AC935" s="105"/>
      <c r="AD935" s="105"/>
      <c r="AE935" s="105"/>
      <c r="AF935" s="105"/>
      <c r="AG935" s="105"/>
      <c r="AH935" s="105"/>
    </row>
    <row r="936" spans="1:34" x14ac:dyDescent="0.3">
      <c r="A936" s="173" t="s">
        <v>820</v>
      </c>
      <c r="B936" s="173" t="s">
        <v>821</v>
      </c>
      <c r="C936" s="173">
        <v>115127</v>
      </c>
      <c r="D936" s="176">
        <v>44958</v>
      </c>
      <c r="E936" s="177">
        <v>52.583199999999998</v>
      </c>
      <c r="F936" s="177">
        <v>466.94470000000001</v>
      </c>
      <c r="G936" s="177">
        <v>32.028599999999997</v>
      </c>
      <c r="H936" s="177">
        <v>23.8081</v>
      </c>
      <c r="I936" s="177">
        <v>22.0352</v>
      </c>
      <c r="J936" s="177">
        <v>53.386899999999997</v>
      </c>
      <c r="K936" s="177">
        <v>58.116399999999999</v>
      </c>
      <c r="L936" s="177">
        <v>23.604800000000001</v>
      </c>
      <c r="M936" s="177">
        <v>14.0245</v>
      </c>
      <c r="N936" s="177">
        <v>20.1493</v>
      </c>
      <c r="O936" s="177">
        <v>11.742599999999999</v>
      </c>
      <c r="P936" s="177">
        <v>13.108599999999999</v>
      </c>
      <c r="Q936" s="177">
        <v>7.5910000000000002</v>
      </c>
      <c r="R936" s="177">
        <v>7.9398</v>
      </c>
      <c r="S936" t="s">
        <v>1807</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3" t="s">
        <v>820</v>
      </c>
      <c r="B937" s="173" t="s">
        <v>822</v>
      </c>
      <c r="C937" s="173">
        <v>116796</v>
      </c>
      <c r="D937" s="176">
        <v>44958</v>
      </c>
      <c r="E937" s="177">
        <v>17.3947</v>
      </c>
      <c r="F937" s="177">
        <v>439.37270000000001</v>
      </c>
      <c r="G937" s="177">
        <v>85.124600000000001</v>
      </c>
      <c r="H937" s="177">
        <v>70.762200000000007</v>
      </c>
      <c r="I937" s="177">
        <v>40.193899999999999</v>
      </c>
      <c r="J937" s="177">
        <v>55.890900000000002</v>
      </c>
      <c r="K937" s="177">
        <v>53.639899999999997</v>
      </c>
      <c r="L937" s="177">
        <v>20.8596</v>
      </c>
      <c r="M937" s="177">
        <v>12.844799999999999</v>
      </c>
      <c r="N937" s="177">
        <v>18.296700000000001</v>
      </c>
      <c r="O937" s="177">
        <v>10.3093</v>
      </c>
      <c r="P937" s="177">
        <v>12.4795</v>
      </c>
      <c r="Q937" s="177">
        <v>5.2213000000000003</v>
      </c>
      <c r="R937" s="177">
        <v>7.3300999999999998</v>
      </c>
      <c r="S937" t="s">
        <v>1807</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820</v>
      </c>
      <c r="B938" s="173" t="s">
        <v>1703</v>
      </c>
      <c r="C938" s="173">
        <v>120546</v>
      </c>
      <c r="D938" s="176">
        <v>44958</v>
      </c>
      <c r="E938" s="177">
        <v>17.9267</v>
      </c>
      <c r="F938" s="177">
        <v>439.73169999999999</v>
      </c>
      <c r="G938" s="177">
        <v>85.486400000000003</v>
      </c>
      <c r="H938" s="177">
        <v>71.113900000000001</v>
      </c>
      <c r="I938" s="177">
        <v>40.557299999999998</v>
      </c>
      <c r="J938" s="177">
        <v>56.273000000000003</v>
      </c>
      <c r="K938" s="177">
        <v>54.049199999999999</v>
      </c>
      <c r="L938" s="177">
        <v>21.288599999999999</v>
      </c>
      <c r="M938" s="177">
        <v>13.242100000000001</v>
      </c>
      <c r="N938" s="177">
        <v>18.7073</v>
      </c>
      <c r="O938" s="177">
        <v>10.736700000000001</v>
      </c>
      <c r="P938" s="177">
        <v>12.8666</v>
      </c>
      <c r="Q938" s="177">
        <v>5.3154000000000003</v>
      </c>
      <c r="R938" s="177">
        <v>7.7428999999999997</v>
      </c>
      <c r="S938" t="s">
        <v>1807</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820</v>
      </c>
      <c r="B939" s="173" t="s">
        <v>823</v>
      </c>
      <c r="C939" s="173">
        <v>113434</v>
      </c>
      <c r="D939" s="176">
        <v>44958</v>
      </c>
      <c r="E939" s="177">
        <v>49.723399999999998</v>
      </c>
      <c r="F939" s="177">
        <v>989.18849999999998</v>
      </c>
      <c r="G939" s="177">
        <v>134.5514</v>
      </c>
      <c r="H939" s="177">
        <v>97.174300000000002</v>
      </c>
      <c r="I939" s="177">
        <v>13.9321</v>
      </c>
      <c r="J939" s="177">
        <v>49.872399999999999</v>
      </c>
      <c r="K939" s="177">
        <v>56.113700000000001</v>
      </c>
      <c r="L939" s="177">
        <v>22.8154</v>
      </c>
      <c r="M939" s="177">
        <v>13.6425</v>
      </c>
      <c r="N939" s="177">
        <v>20.0063</v>
      </c>
      <c r="O939" s="177">
        <v>11.404299999999999</v>
      </c>
      <c r="P939" s="177">
        <v>13.069000000000001</v>
      </c>
      <c r="Q939" s="177">
        <v>7.6101000000000001</v>
      </c>
      <c r="R939" s="177">
        <v>7.8202999999999996</v>
      </c>
      <c r="S939" t="s">
        <v>1807</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820</v>
      </c>
      <c r="B940" s="173" t="s">
        <v>1704</v>
      </c>
      <c r="C940" s="173">
        <v>120473</v>
      </c>
      <c r="D940" s="176">
        <v>44958</v>
      </c>
      <c r="E940" s="177">
        <v>18.865500000000001</v>
      </c>
      <c r="F940" s="177">
        <v>446.91559999999998</v>
      </c>
      <c r="G940" s="177">
        <v>74.307900000000004</v>
      </c>
      <c r="H940" s="177">
        <v>59.515599999999999</v>
      </c>
      <c r="I940" s="177">
        <v>49.814</v>
      </c>
      <c r="J940" s="177">
        <v>57.306600000000003</v>
      </c>
      <c r="K940" s="177">
        <v>54.583100000000002</v>
      </c>
      <c r="L940" s="177">
        <v>22.9895</v>
      </c>
      <c r="M940" s="177">
        <v>12.8895</v>
      </c>
      <c r="N940" s="177">
        <v>18.563700000000001</v>
      </c>
      <c r="O940" s="177">
        <v>11.6409</v>
      </c>
      <c r="P940" s="177">
        <v>13.415699999999999</v>
      </c>
      <c r="Q940" s="177">
        <v>5.0811999999999999</v>
      </c>
      <c r="R940" s="177">
        <v>7.9696999999999996</v>
      </c>
      <c r="S940" t="s">
        <v>1807</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820</v>
      </c>
      <c r="B941" s="173" t="s">
        <v>824</v>
      </c>
      <c r="C941" s="173">
        <v>115897</v>
      </c>
      <c r="D941" s="176">
        <v>44958</v>
      </c>
      <c r="E941" s="177">
        <v>17.4297</v>
      </c>
      <c r="F941" s="177">
        <v>446.4171</v>
      </c>
      <c r="G941" s="177">
        <v>73.952299999999994</v>
      </c>
      <c r="H941" s="177">
        <v>59.1494</v>
      </c>
      <c r="I941" s="177">
        <v>49.444200000000002</v>
      </c>
      <c r="J941" s="177">
        <v>56.894399999999997</v>
      </c>
      <c r="K941" s="177">
        <v>54.110700000000001</v>
      </c>
      <c r="L941" s="177">
        <v>22.517399999999999</v>
      </c>
      <c r="M941" s="177">
        <v>12.4092</v>
      </c>
      <c r="N941" s="177">
        <v>18.256499999999999</v>
      </c>
      <c r="O941" s="177">
        <v>11.3292</v>
      </c>
      <c r="P941" s="177">
        <v>13.0566</v>
      </c>
      <c r="Q941" s="177">
        <v>5.0427</v>
      </c>
      <c r="R941" s="177">
        <v>7.7046999999999999</v>
      </c>
      <c r="S941" t="s">
        <v>1807</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820</v>
      </c>
      <c r="B942" s="173" t="s">
        <v>1705</v>
      </c>
      <c r="C942" s="173">
        <v>119277</v>
      </c>
      <c r="D942" s="176">
        <v>44958</v>
      </c>
      <c r="E942" s="177">
        <v>18.510300000000001</v>
      </c>
      <c r="F942" s="177">
        <v>326.07760000000002</v>
      </c>
      <c r="G942" s="177">
        <v>-68.059600000000003</v>
      </c>
      <c r="H942" s="177">
        <v>-87.276799999999994</v>
      </c>
      <c r="I942" s="177">
        <v>-3.9378000000000002</v>
      </c>
      <c r="J942" s="177">
        <v>104.18680000000001</v>
      </c>
      <c r="K942" s="177">
        <v>119.33759999999999</v>
      </c>
      <c r="L942" s="177">
        <v>52.728400000000001</v>
      </c>
      <c r="M942" s="177">
        <v>-2.4828999999999999</v>
      </c>
      <c r="N942" s="177">
        <v>6.9093999999999998</v>
      </c>
      <c r="O942" s="177">
        <v>6.7502000000000004</v>
      </c>
      <c r="P942" s="177">
        <v>8.7487999999999992</v>
      </c>
      <c r="Q942" s="177">
        <v>0.39079999999999998</v>
      </c>
      <c r="R942" s="177">
        <v>-1.7728999999999999</v>
      </c>
      <c r="T942" s="106"/>
      <c r="U942" s="107"/>
      <c r="V942" s="107"/>
      <c r="W942" s="107"/>
      <c r="X942" s="107"/>
      <c r="Y942" s="107"/>
      <c r="Z942" s="107"/>
      <c r="AA942" s="107"/>
      <c r="AB942" s="107"/>
      <c r="AC942" s="107"/>
      <c r="AD942" s="107"/>
      <c r="AE942" s="107"/>
      <c r="AF942" s="107"/>
      <c r="AG942" s="107"/>
      <c r="AH942" s="107"/>
    </row>
    <row r="943" spans="1:34" x14ac:dyDescent="0.3">
      <c r="A943" s="173" t="s">
        <v>820</v>
      </c>
      <c r="B943" s="173" t="s">
        <v>825</v>
      </c>
      <c r="C943" s="173">
        <v>106597</v>
      </c>
      <c r="D943" s="176">
        <v>44958</v>
      </c>
      <c r="E943" s="177">
        <v>17.5883</v>
      </c>
      <c r="F943" s="177">
        <v>325.5788</v>
      </c>
      <c r="G943" s="177">
        <v>-68.620500000000007</v>
      </c>
      <c r="H943" s="177">
        <v>-87.848600000000005</v>
      </c>
      <c r="I943" s="177">
        <v>-4.4984999999999999</v>
      </c>
      <c r="J943" s="177">
        <v>103.56010000000001</v>
      </c>
      <c r="K943" s="177">
        <v>118.5261</v>
      </c>
      <c r="L943" s="177">
        <v>51.894599999999997</v>
      </c>
      <c r="M943" s="177">
        <v>-3.1282999999999999</v>
      </c>
      <c r="N943" s="177">
        <v>6.1974</v>
      </c>
      <c r="O943" s="177">
        <v>6.0853000000000002</v>
      </c>
      <c r="P943" s="177">
        <v>8.1227</v>
      </c>
      <c r="Q943" s="177">
        <v>3.7360000000000002</v>
      </c>
      <c r="R943" s="177">
        <v>-2.4319000000000002</v>
      </c>
      <c r="T943" s="106"/>
      <c r="U943" s="107"/>
      <c r="V943" s="107"/>
      <c r="W943" s="107"/>
      <c r="X943" s="107"/>
      <c r="Y943" s="107"/>
      <c r="Z943" s="107"/>
      <c r="AA943" s="107"/>
      <c r="AB943" s="107"/>
      <c r="AC943" s="107"/>
      <c r="AD943" s="107"/>
      <c r="AE943" s="107"/>
      <c r="AF943" s="107"/>
      <c r="AG943" s="107"/>
      <c r="AH943" s="107"/>
    </row>
    <row r="944" spans="1:34" x14ac:dyDescent="0.3">
      <c r="A944" s="173" t="s">
        <v>820</v>
      </c>
      <c r="B944" s="173" t="s">
        <v>826</v>
      </c>
      <c r="C944" s="173">
        <v>113049</v>
      </c>
      <c r="D944" s="176">
        <v>44958</v>
      </c>
      <c r="E944" s="177">
        <v>50.514899999999997</v>
      </c>
      <c r="F944" s="177">
        <v>489.28620000000001</v>
      </c>
      <c r="G944" s="177">
        <v>35.680100000000003</v>
      </c>
      <c r="H944" s="177">
        <v>26.486599999999999</v>
      </c>
      <c r="I944" s="177">
        <v>-12.8444</v>
      </c>
      <c r="J944" s="177">
        <v>38.005800000000001</v>
      </c>
      <c r="K944" s="177">
        <v>52.082599999999999</v>
      </c>
      <c r="L944" s="177">
        <v>20.631599999999999</v>
      </c>
      <c r="M944" s="177">
        <v>12.056100000000001</v>
      </c>
      <c r="N944" s="177">
        <v>18.687999999999999</v>
      </c>
      <c r="O944" s="177">
        <v>11.0573</v>
      </c>
      <c r="P944" s="177">
        <v>12.569100000000001</v>
      </c>
      <c r="Q944" s="177">
        <v>8.6187000000000005</v>
      </c>
      <c r="R944" s="177">
        <v>7.1551999999999998</v>
      </c>
      <c r="S944" t="s">
        <v>1807</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820</v>
      </c>
      <c r="B945" s="173" t="s">
        <v>827</v>
      </c>
      <c r="C945" s="173">
        <v>115934</v>
      </c>
      <c r="D945" s="176">
        <v>44958</v>
      </c>
      <c r="E945" s="177">
        <v>17.921199999999999</v>
      </c>
      <c r="F945" s="177">
        <v>525.17690000000005</v>
      </c>
      <c r="G945" s="177">
        <v>66.217500000000001</v>
      </c>
      <c r="H945" s="177">
        <v>56.5578</v>
      </c>
      <c r="I945" s="177">
        <v>46.479700000000001</v>
      </c>
      <c r="J945" s="177">
        <v>56.509300000000003</v>
      </c>
      <c r="K945" s="177">
        <v>54.844000000000001</v>
      </c>
      <c r="L945" s="177">
        <v>22.603899999999999</v>
      </c>
      <c r="M945" s="177">
        <v>12.746700000000001</v>
      </c>
      <c r="N945" s="177">
        <v>18.408999999999999</v>
      </c>
      <c r="O945" s="177">
        <v>11.139200000000001</v>
      </c>
      <c r="P945" s="177">
        <v>12.4636</v>
      </c>
      <c r="Q945" s="177">
        <v>5.3175999999999997</v>
      </c>
      <c r="R945" s="177">
        <v>7.4733000000000001</v>
      </c>
      <c r="S945" t="s">
        <v>1807</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820</v>
      </c>
      <c r="B946" s="173" t="s">
        <v>1706</v>
      </c>
      <c r="C946" s="173">
        <v>119132</v>
      </c>
      <c r="D946" s="176">
        <v>44958</v>
      </c>
      <c r="E946" s="177">
        <v>18.6233</v>
      </c>
      <c r="F946" s="177">
        <v>525.66330000000005</v>
      </c>
      <c r="G946" s="177">
        <v>66.691999999999993</v>
      </c>
      <c r="H946" s="177">
        <v>57.034500000000001</v>
      </c>
      <c r="I946" s="177">
        <v>46.9587</v>
      </c>
      <c r="J946" s="177">
        <v>56.947299999999998</v>
      </c>
      <c r="K946" s="177">
        <v>55.256500000000003</v>
      </c>
      <c r="L946" s="177">
        <v>23.024699999999999</v>
      </c>
      <c r="M946" s="177">
        <v>13.163399999999999</v>
      </c>
      <c r="N946" s="177">
        <v>18.817299999999999</v>
      </c>
      <c r="O946" s="177">
        <v>11.566700000000001</v>
      </c>
      <c r="P946" s="177">
        <v>12.9092</v>
      </c>
      <c r="Q946" s="177">
        <v>5.3456000000000001</v>
      </c>
      <c r="R946" s="177">
        <v>7.8669000000000002</v>
      </c>
      <c r="S946" t="s">
        <v>1807</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820</v>
      </c>
      <c r="B947" s="173" t="s">
        <v>828</v>
      </c>
      <c r="C947" s="173">
        <v>113076</v>
      </c>
      <c r="D947" s="176">
        <v>44958</v>
      </c>
      <c r="E947" s="177">
        <v>50.740200000000002</v>
      </c>
      <c r="F947" s="177">
        <v>570.00199999999995</v>
      </c>
      <c r="G947" s="177">
        <v>93.415499999999994</v>
      </c>
      <c r="H947" s="177">
        <v>64.344099999999997</v>
      </c>
      <c r="I947" s="177">
        <v>1.1309</v>
      </c>
      <c r="J947" s="177">
        <v>44.113999999999997</v>
      </c>
      <c r="K947" s="177">
        <v>54.4724</v>
      </c>
      <c r="L947" s="177">
        <v>21.8582</v>
      </c>
      <c r="M947" s="177">
        <v>12.914899999999999</v>
      </c>
      <c r="N947" s="177">
        <v>19.418500000000002</v>
      </c>
      <c r="O947" s="177">
        <v>11.084199999999999</v>
      </c>
      <c r="P947" s="177">
        <v>12.745799999999999</v>
      </c>
      <c r="Q947" s="177">
        <v>8.2444000000000006</v>
      </c>
      <c r="R947" s="177">
        <v>7.5025000000000004</v>
      </c>
      <c r="S947" t="s">
        <v>1807</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820</v>
      </c>
      <c r="B948" s="173" t="s">
        <v>829</v>
      </c>
      <c r="C948" s="173">
        <v>115833</v>
      </c>
      <c r="D948" s="176">
        <v>44958</v>
      </c>
      <c r="E948" s="177">
        <v>18.569800000000001</v>
      </c>
      <c r="F948" s="177">
        <v>587.77869999999996</v>
      </c>
      <c r="G948" s="177">
        <v>100.5885</v>
      </c>
      <c r="H948" s="177">
        <v>70.665999999999997</v>
      </c>
      <c r="I948" s="177">
        <v>55.607199999999999</v>
      </c>
      <c r="J948" s="177">
        <v>57.436100000000003</v>
      </c>
      <c r="K948" s="177">
        <v>54.546100000000003</v>
      </c>
      <c r="L948" s="177">
        <v>23.543099999999999</v>
      </c>
      <c r="M948" s="177">
        <v>13.2522</v>
      </c>
      <c r="N948" s="177">
        <v>18.8673</v>
      </c>
      <c r="O948" s="177">
        <v>11.105</v>
      </c>
      <c r="P948" s="177">
        <v>12.554</v>
      </c>
      <c r="Q948" s="177">
        <v>5.6211000000000002</v>
      </c>
      <c r="R948" s="177">
        <v>7.8037999999999998</v>
      </c>
      <c r="S948" t="s">
        <v>1807</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820</v>
      </c>
      <c r="B949" s="173" t="s">
        <v>1707</v>
      </c>
      <c r="C949" s="173">
        <v>120685</v>
      </c>
      <c r="D949" s="176">
        <v>44958</v>
      </c>
      <c r="E949" s="177">
        <v>19.108000000000001</v>
      </c>
      <c r="F949" s="177">
        <v>588.11490000000003</v>
      </c>
      <c r="G949" s="177">
        <v>101.0145</v>
      </c>
      <c r="H949" s="177">
        <v>71.087599999999995</v>
      </c>
      <c r="I949" s="177">
        <v>56.042900000000003</v>
      </c>
      <c r="J949" s="177">
        <v>57.893099999999997</v>
      </c>
      <c r="K949" s="177">
        <v>55.012599999999999</v>
      </c>
      <c r="L949" s="177">
        <v>24.006599999999999</v>
      </c>
      <c r="M949" s="177">
        <v>13.7097</v>
      </c>
      <c r="N949" s="177">
        <v>19.173999999999999</v>
      </c>
      <c r="O949" s="177">
        <v>11.454700000000001</v>
      </c>
      <c r="P949" s="177">
        <v>12.926299999999999</v>
      </c>
      <c r="Q949" s="177">
        <v>5.3388</v>
      </c>
      <c r="R949" s="177">
        <v>8.1789000000000005</v>
      </c>
      <c r="S949" t="s">
        <v>1807</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820</v>
      </c>
      <c r="B950" s="173" t="s">
        <v>830</v>
      </c>
      <c r="C950" s="173">
        <v>115939</v>
      </c>
      <c r="D950" s="176">
        <v>44958</v>
      </c>
      <c r="E950" s="177">
        <v>5343.4049000000005</v>
      </c>
      <c r="F950" s="177">
        <v>489.77730000000003</v>
      </c>
      <c r="G950" s="177">
        <v>36.295499999999997</v>
      </c>
      <c r="H950" s="177">
        <v>26.931899999999999</v>
      </c>
      <c r="I950" s="177">
        <v>23.843499999999999</v>
      </c>
      <c r="J950" s="177">
        <v>54.925699999999999</v>
      </c>
      <c r="K950" s="177">
        <v>59.495699999999999</v>
      </c>
      <c r="L950" s="177">
        <v>24.3383</v>
      </c>
      <c r="M950" s="177">
        <v>14.5692</v>
      </c>
      <c r="N950" s="177">
        <v>20.991399999999999</v>
      </c>
      <c r="O950" s="177">
        <v>11.813499999999999</v>
      </c>
      <c r="P950" s="177">
        <v>13.258800000000001</v>
      </c>
      <c r="Q950" s="177">
        <v>5.5835999999999997</v>
      </c>
      <c r="R950" s="177">
        <v>8.3321000000000005</v>
      </c>
      <c r="S950" t="s">
        <v>1807</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820</v>
      </c>
      <c r="B951" s="173" t="s">
        <v>831</v>
      </c>
      <c r="C951" s="173">
        <v>117714</v>
      </c>
      <c r="D951" s="176">
        <v>44958</v>
      </c>
      <c r="E951" s="177">
        <v>15.4968</v>
      </c>
      <c r="F951" s="177">
        <v>409.42189999999999</v>
      </c>
      <c r="G951" s="177">
        <v>63.289900000000003</v>
      </c>
      <c r="H951" s="177">
        <v>25.528199999999998</v>
      </c>
      <c r="I951" s="177">
        <v>39.1389</v>
      </c>
      <c r="J951" s="177">
        <v>56.717799999999997</v>
      </c>
      <c r="K951" s="177">
        <v>53.631300000000003</v>
      </c>
      <c r="L951" s="177">
        <v>21.962399999999999</v>
      </c>
      <c r="M951" s="177">
        <v>12.183400000000001</v>
      </c>
      <c r="N951" s="177">
        <v>18.386600000000001</v>
      </c>
      <c r="O951" s="177">
        <v>10.6196</v>
      </c>
      <c r="P951" s="177">
        <v>11.931800000000001</v>
      </c>
      <c r="Q951" s="177">
        <v>4.2709000000000001</v>
      </c>
      <c r="R951" s="177">
        <v>7.5140000000000002</v>
      </c>
      <c r="S951" t="s">
        <v>1807</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820</v>
      </c>
      <c r="B952" s="173" t="s">
        <v>1708</v>
      </c>
      <c r="C952" s="173">
        <v>118343</v>
      </c>
      <c r="D952" s="176">
        <v>44958</v>
      </c>
      <c r="E952" s="177">
        <v>16.169799999999999</v>
      </c>
      <c r="F952" s="177">
        <v>409.96359999999999</v>
      </c>
      <c r="G952" s="177">
        <v>63.756300000000003</v>
      </c>
      <c r="H952" s="177">
        <v>25.958500000000001</v>
      </c>
      <c r="I952" s="177">
        <v>39.561900000000001</v>
      </c>
      <c r="J952" s="177">
        <v>57.146799999999999</v>
      </c>
      <c r="K952" s="177">
        <v>54.095199999999998</v>
      </c>
      <c r="L952" s="177">
        <v>22.4191</v>
      </c>
      <c r="M952" s="177">
        <v>12.6333</v>
      </c>
      <c r="N952" s="177">
        <v>18.873699999999999</v>
      </c>
      <c r="O952" s="177">
        <v>11.058400000000001</v>
      </c>
      <c r="P952" s="177">
        <v>12.433400000000001</v>
      </c>
      <c r="Q952" s="177">
        <v>4.8804999999999996</v>
      </c>
      <c r="R952" s="177">
        <v>7.9470999999999998</v>
      </c>
      <c r="S952" t="s">
        <v>1807</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820</v>
      </c>
      <c r="B953" s="173" t="s">
        <v>832</v>
      </c>
      <c r="C953" s="173">
        <v>112368</v>
      </c>
      <c r="D953" s="176">
        <v>44958</v>
      </c>
      <c r="E953" s="177">
        <v>5196.3281999999999</v>
      </c>
      <c r="F953" s="177">
        <v>482.5145</v>
      </c>
      <c r="G953" s="177">
        <v>35.591000000000001</v>
      </c>
      <c r="H953" s="177">
        <v>26.369599999999998</v>
      </c>
      <c r="I953" s="177">
        <v>23.327999999999999</v>
      </c>
      <c r="J953" s="177">
        <v>53.974600000000002</v>
      </c>
      <c r="K953" s="177">
        <v>58.574300000000001</v>
      </c>
      <c r="L953" s="177">
        <v>23.799800000000001</v>
      </c>
      <c r="M953" s="177">
        <v>14.1532</v>
      </c>
      <c r="N953" s="177">
        <v>20.5001</v>
      </c>
      <c r="O953" s="177">
        <v>11.674799999999999</v>
      </c>
      <c r="P953" s="177">
        <v>13.172499999999999</v>
      </c>
      <c r="Q953" s="177">
        <v>9.1315000000000008</v>
      </c>
      <c r="R953" s="177">
        <v>8.0272000000000006</v>
      </c>
      <c r="S953" t="s">
        <v>1807</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820</v>
      </c>
      <c r="B954" s="173" t="s">
        <v>833</v>
      </c>
      <c r="C954" s="173">
        <v>116077</v>
      </c>
      <c r="D954" s="176">
        <v>44958</v>
      </c>
      <c r="E954" s="177">
        <v>16.9635</v>
      </c>
      <c r="F954" s="177">
        <v>303.30430000000001</v>
      </c>
      <c r="G954" s="177">
        <v>135.7534</v>
      </c>
      <c r="H954" s="177">
        <v>32.445099999999996</v>
      </c>
      <c r="I954" s="177">
        <v>43.326900000000002</v>
      </c>
      <c r="J954" s="177">
        <v>58.504600000000003</v>
      </c>
      <c r="K954" s="177">
        <v>55.779600000000002</v>
      </c>
      <c r="L954" s="177">
        <v>20.623200000000001</v>
      </c>
      <c r="M954" s="177">
        <v>12.0426</v>
      </c>
      <c r="N954" s="177">
        <v>17.732600000000001</v>
      </c>
      <c r="O954" s="177">
        <v>10.799799999999999</v>
      </c>
      <c r="P954" s="177">
        <v>12.5761</v>
      </c>
      <c r="Q954" s="177">
        <v>4.8461999999999996</v>
      </c>
      <c r="R954" s="177">
        <v>6.9158999999999997</v>
      </c>
      <c r="S954" t="s">
        <v>1807</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820</v>
      </c>
      <c r="B955" s="173" t="s">
        <v>1709</v>
      </c>
      <c r="C955" s="173">
        <v>120531</v>
      </c>
      <c r="D955" s="176">
        <v>44958</v>
      </c>
      <c r="E955" s="177">
        <v>17.4956</v>
      </c>
      <c r="F955" s="177">
        <v>303.54790000000003</v>
      </c>
      <c r="G955" s="177">
        <v>136.05019999999999</v>
      </c>
      <c r="H955" s="177">
        <v>32.749699999999997</v>
      </c>
      <c r="I955" s="177">
        <v>43.604399999999998</v>
      </c>
      <c r="J955" s="177">
        <v>58.803800000000003</v>
      </c>
      <c r="K955" s="177">
        <v>56.113500000000002</v>
      </c>
      <c r="L955" s="177">
        <v>20.945499999999999</v>
      </c>
      <c r="M955" s="177">
        <v>12.382400000000001</v>
      </c>
      <c r="N955" s="177">
        <v>18.1114</v>
      </c>
      <c r="O955" s="177">
        <v>11.212300000000001</v>
      </c>
      <c r="P955" s="177">
        <v>12.9839</v>
      </c>
      <c r="Q955" s="177">
        <v>5.1811999999999996</v>
      </c>
      <c r="R955" s="177">
        <v>7.2957999999999998</v>
      </c>
      <c r="S955" t="s">
        <v>1807</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820</v>
      </c>
      <c r="B956" s="173" t="s">
        <v>834</v>
      </c>
      <c r="C956" s="173">
        <v>106193</v>
      </c>
      <c r="D956" s="176">
        <v>44958</v>
      </c>
      <c r="E956" s="177">
        <v>49.988500000000002</v>
      </c>
      <c r="F956" s="177">
        <v>482.73570000000001</v>
      </c>
      <c r="G956" s="177">
        <v>35.512</v>
      </c>
      <c r="H956" s="177">
        <v>26.377099999999999</v>
      </c>
      <c r="I956" s="177">
        <v>23.348299999999998</v>
      </c>
      <c r="J956" s="177">
        <v>53.894599999999997</v>
      </c>
      <c r="K956" s="177">
        <v>58.273200000000003</v>
      </c>
      <c r="L956" s="177">
        <v>23.683900000000001</v>
      </c>
      <c r="M956" s="177">
        <v>14.0648</v>
      </c>
      <c r="N956" s="177">
        <v>20.359400000000001</v>
      </c>
      <c r="O956" s="177">
        <v>11.5649</v>
      </c>
      <c r="P956" s="177">
        <v>13.068300000000001</v>
      </c>
      <c r="Q956" s="177">
        <v>11.835599999999999</v>
      </c>
      <c r="R956" s="177">
        <v>7.9320000000000004</v>
      </c>
      <c r="T956" s="106"/>
      <c r="U956" s="107"/>
      <c r="V956" s="107"/>
      <c r="W956" s="107"/>
      <c r="X956" s="107"/>
      <c r="Y956" s="107"/>
      <c r="Z956" s="107"/>
      <c r="AA956" s="107"/>
      <c r="AB956" s="107"/>
      <c r="AC956" s="107"/>
      <c r="AD956" s="107"/>
      <c r="AE956" s="107"/>
      <c r="AF956" s="107"/>
      <c r="AG956" s="107"/>
      <c r="AH956" s="107"/>
    </row>
    <row r="957" spans="1:34" x14ac:dyDescent="0.3">
      <c r="A957" s="173" t="s">
        <v>820</v>
      </c>
      <c r="B957" s="173" t="s">
        <v>835</v>
      </c>
      <c r="C957" s="173">
        <v>114758</v>
      </c>
      <c r="D957" s="176">
        <v>44958</v>
      </c>
      <c r="E957" s="177">
        <v>23.0625</v>
      </c>
      <c r="F957" s="177">
        <v>441.77960000000002</v>
      </c>
      <c r="G957" s="177">
        <v>67.211299999999994</v>
      </c>
      <c r="H957" s="177">
        <v>50.012300000000003</v>
      </c>
      <c r="I957" s="177">
        <v>40.793999999999997</v>
      </c>
      <c r="J957" s="177">
        <v>52.764499999999998</v>
      </c>
      <c r="K957" s="177">
        <v>53.3977</v>
      </c>
      <c r="L957" s="177">
        <v>22.026700000000002</v>
      </c>
      <c r="M957" s="177">
        <v>12.0045</v>
      </c>
      <c r="N957" s="177">
        <v>17.555499999999999</v>
      </c>
      <c r="O957" s="177">
        <v>10.849600000000001</v>
      </c>
      <c r="P957" s="177">
        <v>12.711399999999999</v>
      </c>
      <c r="Q957" s="177">
        <v>7.2961999999999998</v>
      </c>
      <c r="R957" s="177">
        <v>7.0765000000000002</v>
      </c>
      <c r="T957" s="106"/>
      <c r="U957" s="107"/>
      <c r="V957" s="107"/>
      <c r="W957" s="107"/>
      <c r="X957" s="107"/>
      <c r="Y957" s="107"/>
      <c r="Z957" s="107"/>
      <c r="AA957" s="107"/>
      <c r="AB957" s="107"/>
      <c r="AC957" s="107"/>
      <c r="AD957" s="107"/>
      <c r="AE957" s="107"/>
      <c r="AF957" s="107"/>
      <c r="AG957" s="107"/>
      <c r="AH957" s="107"/>
    </row>
    <row r="958" spans="1:34" x14ac:dyDescent="0.3">
      <c r="A958" s="173" t="s">
        <v>820</v>
      </c>
      <c r="B958" s="173" t="s">
        <v>1710</v>
      </c>
      <c r="C958" s="173">
        <v>119781</v>
      </c>
      <c r="D958" s="176">
        <v>44958</v>
      </c>
      <c r="E958" s="177">
        <v>24.092500000000001</v>
      </c>
      <c r="F958" s="177">
        <v>442.21789999999999</v>
      </c>
      <c r="G958" s="177">
        <v>67.582700000000003</v>
      </c>
      <c r="H958" s="177">
        <v>50.368499999999997</v>
      </c>
      <c r="I958" s="177">
        <v>41.165999999999997</v>
      </c>
      <c r="J958" s="177">
        <v>53.137599999999999</v>
      </c>
      <c r="K958" s="177">
        <v>53.798999999999999</v>
      </c>
      <c r="L958" s="177">
        <v>22.420400000000001</v>
      </c>
      <c r="M958" s="177">
        <v>12.395799999999999</v>
      </c>
      <c r="N958" s="177">
        <v>17.976700000000001</v>
      </c>
      <c r="O958" s="177">
        <v>11.2682</v>
      </c>
      <c r="P958" s="177">
        <v>13.167999999999999</v>
      </c>
      <c r="Q958" s="177">
        <v>5.3158000000000003</v>
      </c>
      <c r="R958" s="177">
        <v>7.4836</v>
      </c>
      <c r="T958" s="106"/>
      <c r="U958" s="107"/>
      <c r="V958" s="107"/>
      <c r="W958" s="107"/>
      <c r="X958" s="107"/>
      <c r="Y958" s="107"/>
      <c r="Z958" s="107"/>
      <c r="AA958" s="107"/>
      <c r="AB958" s="107"/>
      <c r="AC958" s="107"/>
      <c r="AD958" s="107"/>
      <c r="AE958" s="107"/>
      <c r="AF958" s="107"/>
      <c r="AG958" s="107"/>
      <c r="AH958" s="107"/>
    </row>
    <row r="959" spans="1:34" x14ac:dyDescent="0.3">
      <c r="A959" s="173" t="s">
        <v>820</v>
      </c>
      <c r="B959" s="173" t="s">
        <v>836</v>
      </c>
      <c r="C959" s="173">
        <v>140088</v>
      </c>
      <c r="D959" s="176">
        <v>44958</v>
      </c>
      <c r="E959" s="177">
        <v>49.43</v>
      </c>
      <c r="F959" s="177">
        <v>576.43619999999999</v>
      </c>
      <c r="G959" s="177">
        <v>94.165999999999997</v>
      </c>
      <c r="H959" s="177">
        <v>64.730199999999996</v>
      </c>
      <c r="I959" s="177">
        <v>50.409100000000002</v>
      </c>
      <c r="J959" s="177">
        <v>45.171199999999999</v>
      </c>
      <c r="K959" s="177">
        <v>54.835799999999999</v>
      </c>
      <c r="L959" s="177">
        <v>21.9267</v>
      </c>
      <c r="M959" s="177">
        <v>12.822800000000001</v>
      </c>
      <c r="N959" s="177">
        <v>18.6174</v>
      </c>
      <c r="O959" s="177">
        <v>11.045999999999999</v>
      </c>
      <c r="P959" s="177">
        <v>12.622</v>
      </c>
      <c r="Q959" s="177">
        <v>10.950100000000001</v>
      </c>
      <c r="R959" s="177">
        <v>7.3197000000000001</v>
      </c>
      <c r="S959" t="s">
        <v>1807</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820</v>
      </c>
      <c r="B960" s="173" t="s">
        <v>837</v>
      </c>
      <c r="C960" s="173">
        <v>114616</v>
      </c>
      <c r="D960" s="176">
        <v>44958</v>
      </c>
      <c r="E960" s="177">
        <v>23.008800000000001</v>
      </c>
      <c r="F960" s="177">
        <v>554.15030000000002</v>
      </c>
      <c r="G960" s="177">
        <v>93.866200000000006</v>
      </c>
      <c r="H960" s="177">
        <v>69.117199999999997</v>
      </c>
      <c r="I960" s="177">
        <v>50.699199999999998</v>
      </c>
      <c r="J960" s="177">
        <v>61.496600000000001</v>
      </c>
      <c r="K960" s="177">
        <v>55.448399999999999</v>
      </c>
      <c r="L960" s="177">
        <v>22.88</v>
      </c>
      <c r="M960" s="177">
        <v>13.146000000000001</v>
      </c>
      <c r="N960" s="177">
        <v>18.415900000000001</v>
      </c>
      <c r="O960" s="177">
        <v>10.846500000000001</v>
      </c>
      <c r="P960" s="177">
        <v>12.250500000000001</v>
      </c>
      <c r="Q960" s="177">
        <v>7.2439</v>
      </c>
      <c r="R960" s="177">
        <v>7.5952999999999999</v>
      </c>
      <c r="S960" t="s">
        <v>1807</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820</v>
      </c>
      <c r="B961" s="173" t="s">
        <v>1711</v>
      </c>
      <c r="C961" s="173">
        <v>118663</v>
      </c>
      <c r="D961" s="176">
        <v>44958</v>
      </c>
      <c r="E961" s="177">
        <v>23.930800000000001</v>
      </c>
      <c r="F961" s="177">
        <v>554.32529999999997</v>
      </c>
      <c r="G961" s="177">
        <v>94.021100000000004</v>
      </c>
      <c r="H961" s="177">
        <v>69.282399999999996</v>
      </c>
      <c r="I961" s="177">
        <v>50.881799999999998</v>
      </c>
      <c r="J961" s="177">
        <v>61.694200000000002</v>
      </c>
      <c r="K961" s="177">
        <v>55.699300000000001</v>
      </c>
      <c r="L961" s="177">
        <v>23.140699999999999</v>
      </c>
      <c r="M961" s="177">
        <v>13.422700000000001</v>
      </c>
      <c r="N961" s="177">
        <v>18.723199999999999</v>
      </c>
      <c r="O961" s="177">
        <v>11.1731</v>
      </c>
      <c r="P961" s="177">
        <v>12.6388</v>
      </c>
      <c r="Q961" s="177">
        <v>5.1681999999999997</v>
      </c>
      <c r="R961" s="177">
        <v>7.8979999999999997</v>
      </c>
      <c r="S961" t="s">
        <v>1807</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820</v>
      </c>
      <c r="B962" s="173" t="s">
        <v>838</v>
      </c>
      <c r="C962" s="173">
        <v>107693</v>
      </c>
      <c r="D962" s="176">
        <v>44958</v>
      </c>
      <c r="E962" s="177">
        <v>49.613100000000003</v>
      </c>
      <c r="F962" s="177">
        <v>490.44130000000001</v>
      </c>
      <c r="G962" s="177">
        <v>36.331899999999997</v>
      </c>
      <c r="H962" s="177">
        <v>26.811299999999999</v>
      </c>
      <c r="I962" s="177">
        <v>23.505199999999999</v>
      </c>
      <c r="J962" s="177">
        <v>54.410800000000002</v>
      </c>
      <c r="K962" s="177">
        <v>58.7468</v>
      </c>
      <c r="L962" s="177">
        <v>23.782800000000002</v>
      </c>
      <c r="M962" s="177">
        <v>14.095000000000001</v>
      </c>
      <c r="N962" s="177">
        <v>20.4146</v>
      </c>
      <c r="O962" s="177">
        <v>11.4069</v>
      </c>
      <c r="P962" s="177">
        <v>12.907500000000001</v>
      </c>
      <c r="Q962" s="177">
        <v>10.044700000000001</v>
      </c>
      <c r="R962" s="177">
        <v>7.8185000000000002</v>
      </c>
      <c r="T962" s="106"/>
      <c r="U962" s="107"/>
      <c r="V962" s="107"/>
      <c r="W962" s="107"/>
      <c r="X962" s="107"/>
      <c r="Y962" s="107"/>
      <c r="Z962" s="107"/>
      <c r="AA962" s="107"/>
      <c r="AB962" s="107"/>
      <c r="AC962" s="107"/>
      <c r="AD962" s="107"/>
      <c r="AE962" s="107"/>
      <c r="AF962" s="107"/>
      <c r="AG962" s="107"/>
      <c r="AH962" s="107"/>
    </row>
    <row r="963" spans="1:34" x14ac:dyDescent="0.3">
      <c r="A963" s="173" t="s">
        <v>820</v>
      </c>
      <c r="B963" s="173" t="s">
        <v>839</v>
      </c>
      <c r="C963" s="173">
        <v>115132</v>
      </c>
      <c r="D963" s="176">
        <v>44958</v>
      </c>
      <c r="E963" s="177">
        <v>22.783899999999999</v>
      </c>
      <c r="F963" s="177">
        <v>543.03139999999996</v>
      </c>
      <c r="G963" s="177">
        <v>96.350399999999993</v>
      </c>
      <c r="H963" s="177">
        <v>69.902600000000007</v>
      </c>
      <c r="I963" s="177">
        <v>49.140999999999998</v>
      </c>
      <c r="J963" s="177">
        <v>61.207000000000001</v>
      </c>
      <c r="K963" s="177">
        <v>55.391399999999997</v>
      </c>
      <c r="L963" s="177">
        <v>23.177800000000001</v>
      </c>
      <c r="M963" s="177">
        <v>13.490399999999999</v>
      </c>
      <c r="N963" s="177">
        <v>18.918199999999999</v>
      </c>
      <c r="O963" s="177">
        <v>11.125500000000001</v>
      </c>
      <c r="P963" s="177">
        <v>12.5718</v>
      </c>
      <c r="Q963" s="177">
        <v>7.2820999999999998</v>
      </c>
      <c r="R963" s="177">
        <v>8.0319000000000003</v>
      </c>
      <c r="T963" s="106"/>
      <c r="U963" s="107"/>
      <c r="V963" s="107"/>
      <c r="W963" s="107"/>
      <c r="X963" s="107"/>
      <c r="Y963" s="107"/>
      <c r="Z963" s="107"/>
      <c r="AA963" s="107"/>
      <c r="AB963" s="107"/>
      <c r="AC963" s="107"/>
      <c r="AD963" s="107"/>
      <c r="AE963" s="107"/>
      <c r="AF963" s="107"/>
      <c r="AG963" s="107"/>
      <c r="AH963" s="107"/>
    </row>
    <row r="964" spans="1:34" x14ac:dyDescent="0.3">
      <c r="A964" s="173" t="s">
        <v>820</v>
      </c>
      <c r="B964" s="173" t="s">
        <v>1712</v>
      </c>
      <c r="C964" s="173">
        <v>141064</v>
      </c>
      <c r="D964" s="176">
        <v>44958</v>
      </c>
      <c r="E964" s="177">
        <v>22.619199999999999</v>
      </c>
      <c r="F964" s="177">
        <v>542.88909999999998</v>
      </c>
      <c r="G964" s="177">
        <v>96.199799999999996</v>
      </c>
      <c r="H964" s="177">
        <v>69.731899999999996</v>
      </c>
      <c r="I964" s="177">
        <v>48.991100000000003</v>
      </c>
      <c r="J964" s="177">
        <v>61.051099999999998</v>
      </c>
      <c r="K964" s="177">
        <v>55.220100000000002</v>
      </c>
      <c r="L964" s="177">
        <v>23.010899999999999</v>
      </c>
      <c r="M964" s="177">
        <v>13.325100000000001</v>
      </c>
      <c r="N964" s="177">
        <v>18.739699999999999</v>
      </c>
      <c r="O964" s="177">
        <v>10.9855</v>
      </c>
      <c r="P964" s="177">
        <v>12.432399999999999</v>
      </c>
      <c r="Q964" s="177">
        <v>7.1619000000000002</v>
      </c>
      <c r="R964" s="177">
        <v>7.8704999999999998</v>
      </c>
      <c r="T964" s="106"/>
      <c r="U964" s="107"/>
      <c r="V964" s="107"/>
      <c r="W964" s="107"/>
      <c r="X964" s="107"/>
      <c r="Y964" s="107"/>
      <c r="Z964" s="107"/>
      <c r="AA964" s="107"/>
      <c r="AB964" s="107"/>
      <c r="AC964" s="107"/>
      <c r="AD964" s="107"/>
      <c r="AE964" s="107"/>
      <c r="AF964" s="107"/>
      <c r="AG964" s="107"/>
      <c r="AH964" s="107"/>
    </row>
    <row r="965" spans="1:34" x14ac:dyDescent="0.3">
      <c r="A965" s="173" t="s">
        <v>820</v>
      </c>
      <c r="B965" s="173" t="s">
        <v>1999</v>
      </c>
      <c r="C965" s="173">
        <v>111954</v>
      </c>
      <c r="D965" s="176">
        <v>44958</v>
      </c>
      <c r="E965" s="177">
        <v>51.308500000000002</v>
      </c>
      <c r="F965" s="177">
        <v>484.1746</v>
      </c>
      <c r="G965" s="177">
        <v>35.613999999999997</v>
      </c>
      <c r="H965" s="177">
        <v>26.311</v>
      </c>
      <c r="I965" s="177">
        <v>23.249199999999998</v>
      </c>
      <c r="J965" s="177">
        <v>53.931800000000003</v>
      </c>
      <c r="K965" s="177">
        <v>58.366199999999999</v>
      </c>
      <c r="L965" s="177">
        <v>23.674700000000001</v>
      </c>
      <c r="M965" s="177">
        <v>14.030799999999999</v>
      </c>
      <c r="N965" s="177">
        <v>20.346399999999999</v>
      </c>
      <c r="O965" s="177">
        <v>11.584099999999999</v>
      </c>
      <c r="P965" s="177">
        <v>13.045</v>
      </c>
      <c r="Q965" s="177">
        <v>9.5780999999999992</v>
      </c>
      <c r="R965" s="177">
        <v>7.9352</v>
      </c>
      <c r="T965" s="106"/>
      <c r="U965" s="107"/>
      <c r="V965" s="107"/>
      <c r="W965" s="107"/>
      <c r="X965" s="107"/>
      <c r="Y965" s="107"/>
      <c r="Z965" s="107"/>
      <c r="AA965" s="107"/>
      <c r="AB965" s="107"/>
      <c r="AC965" s="107"/>
      <c r="AD965" s="107"/>
      <c r="AE965" s="107"/>
      <c r="AF965" s="107"/>
      <c r="AG965" s="107"/>
      <c r="AH965" s="107"/>
    </row>
    <row r="966" spans="1:34" x14ac:dyDescent="0.3">
      <c r="A966" s="173" t="s">
        <v>820</v>
      </c>
      <c r="B966" s="173" t="s">
        <v>1713</v>
      </c>
      <c r="C966" s="173">
        <v>119788</v>
      </c>
      <c r="D966" s="176">
        <v>44958</v>
      </c>
      <c r="E966" s="177">
        <v>18.144300000000001</v>
      </c>
      <c r="F966" s="177">
        <v>526.28530000000001</v>
      </c>
      <c r="G966" s="177">
        <v>75.649600000000007</v>
      </c>
      <c r="H966" s="177">
        <v>60.350299999999997</v>
      </c>
      <c r="I966" s="177">
        <v>44.871899999999997</v>
      </c>
      <c r="J966" s="177">
        <v>57.530900000000003</v>
      </c>
      <c r="K966" s="177">
        <v>53.209899999999998</v>
      </c>
      <c r="L966" s="177">
        <v>22.886099999999999</v>
      </c>
      <c r="M966" s="177">
        <v>13.092000000000001</v>
      </c>
      <c r="N966" s="177">
        <v>18.6965</v>
      </c>
      <c r="O966" s="177">
        <v>11.347200000000001</v>
      </c>
      <c r="P966" s="177">
        <v>12.8881</v>
      </c>
      <c r="Q966" s="177">
        <v>5.3164999999999996</v>
      </c>
      <c r="R966" s="177">
        <v>8.0145999999999997</v>
      </c>
      <c r="T966" s="106"/>
      <c r="U966" s="107"/>
      <c r="V966" s="107"/>
      <c r="W966" s="107"/>
      <c r="X966" s="107"/>
      <c r="Y966" s="107"/>
      <c r="Z966" s="107"/>
      <c r="AA966" s="107"/>
      <c r="AB966" s="107"/>
      <c r="AC966" s="107"/>
      <c r="AD966" s="107"/>
      <c r="AE966" s="107"/>
      <c r="AF966" s="107"/>
      <c r="AG966" s="107"/>
      <c r="AH966" s="107"/>
    </row>
    <row r="967" spans="1:34" x14ac:dyDescent="0.3">
      <c r="A967" s="173" t="s">
        <v>820</v>
      </c>
      <c r="B967" s="173" t="s">
        <v>840</v>
      </c>
      <c r="C967" s="173">
        <v>115676</v>
      </c>
      <c r="D967" s="176">
        <v>44958</v>
      </c>
      <c r="E967" s="177">
        <v>17.429200000000002</v>
      </c>
      <c r="F967" s="177">
        <v>525.99289999999996</v>
      </c>
      <c r="G967" s="177">
        <v>75.322299999999998</v>
      </c>
      <c r="H967" s="177">
        <v>60.008099999999999</v>
      </c>
      <c r="I967" s="177">
        <v>44.5623</v>
      </c>
      <c r="J967" s="177">
        <v>57.204900000000002</v>
      </c>
      <c r="K967" s="177">
        <v>52.851900000000001</v>
      </c>
      <c r="L967" s="177">
        <v>22.5337</v>
      </c>
      <c r="M967" s="177">
        <v>12.748799999999999</v>
      </c>
      <c r="N967" s="177">
        <v>18.322900000000001</v>
      </c>
      <c r="O967" s="177">
        <v>10.938599999999999</v>
      </c>
      <c r="P967" s="177">
        <v>12.452299999999999</v>
      </c>
      <c r="Q967" s="177">
        <v>4.9953000000000003</v>
      </c>
      <c r="R967" s="177">
        <v>7.6387</v>
      </c>
      <c r="S967" t="s">
        <v>1807</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820</v>
      </c>
      <c r="B968" s="173" t="s">
        <v>841</v>
      </c>
      <c r="C968" s="173">
        <v>105463</v>
      </c>
      <c r="D968" s="176">
        <v>44958</v>
      </c>
      <c r="E968" s="177">
        <v>49.900300000000001</v>
      </c>
      <c r="F968" s="177">
        <v>489.9846</v>
      </c>
      <c r="G968" s="177">
        <v>36.033099999999997</v>
      </c>
      <c r="H968" s="177">
        <v>26.687799999999999</v>
      </c>
      <c r="I968" s="177">
        <v>23.64</v>
      </c>
      <c r="J968" s="177">
        <v>54.765500000000003</v>
      </c>
      <c r="K968" s="177">
        <v>59.248800000000003</v>
      </c>
      <c r="L968" s="177">
        <v>23.748200000000001</v>
      </c>
      <c r="M968" s="177">
        <v>13.8674</v>
      </c>
      <c r="N968" s="177">
        <v>20.262799999999999</v>
      </c>
      <c r="O968" s="177">
        <v>11.142899999999999</v>
      </c>
      <c r="P968" s="177">
        <v>12.8096</v>
      </c>
      <c r="Q968" s="177">
        <v>11.0884</v>
      </c>
      <c r="R968" s="177">
        <v>7.5529999999999999</v>
      </c>
      <c r="S968" t="s">
        <v>1807</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8" t="s">
        <v>27</v>
      </c>
      <c r="B969" s="173"/>
      <c r="C969" s="173"/>
      <c r="D969" s="173"/>
      <c r="E969" s="173"/>
      <c r="F969" s="179">
        <v>491.49158787878781</v>
      </c>
      <c r="G969" s="179">
        <v>66.271996969696957</v>
      </c>
      <c r="H969" s="179">
        <v>42.18934545454546</v>
      </c>
      <c r="I969" s="179">
        <v>34.211457575757578</v>
      </c>
      <c r="J969" s="179">
        <v>58.079112121212127</v>
      </c>
      <c r="K969" s="179">
        <v>59.299060606060607</v>
      </c>
      <c r="L969" s="179">
        <v>24.465069696969692</v>
      </c>
      <c r="M969" s="179">
        <v>12.17438181818182</v>
      </c>
      <c r="N969" s="179">
        <v>18.254718181818181</v>
      </c>
      <c r="O969" s="179">
        <v>10.904939393939394</v>
      </c>
      <c r="P969" s="179">
        <v>12.513869696969699</v>
      </c>
      <c r="Q969" s="179">
        <v>6.5347090909090912</v>
      </c>
      <c r="R969" s="179">
        <v>7.105542424242425</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8" t="s">
        <v>407</v>
      </c>
      <c r="B970" s="173"/>
      <c r="C970" s="173"/>
      <c r="D970" s="173"/>
      <c r="E970" s="173"/>
      <c r="F970" s="179">
        <v>489.28620000000001</v>
      </c>
      <c r="G970" s="179">
        <v>73.952299999999994</v>
      </c>
      <c r="H970" s="179">
        <v>56.5578</v>
      </c>
      <c r="I970" s="179">
        <v>40.793999999999997</v>
      </c>
      <c r="J970" s="179">
        <v>56.717799999999997</v>
      </c>
      <c r="K970" s="179">
        <v>55.220100000000002</v>
      </c>
      <c r="L970" s="179">
        <v>22.886099999999999</v>
      </c>
      <c r="M970" s="179">
        <v>13.092000000000001</v>
      </c>
      <c r="N970" s="179">
        <v>18.7073</v>
      </c>
      <c r="O970" s="179">
        <v>11.139200000000001</v>
      </c>
      <c r="P970" s="179">
        <v>12.745799999999999</v>
      </c>
      <c r="Q970" s="179">
        <v>5.3456000000000001</v>
      </c>
      <c r="R970" s="179">
        <v>7.7428999999999997</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75" t="s">
        <v>2059</v>
      </c>
      <c r="B972" s="175"/>
      <c r="C972" s="175"/>
      <c r="D972" s="175"/>
      <c r="E972" s="175"/>
      <c r="F972" s="175"/>
      <c r="G972" s="175"/>
      <c r="H972" s="175"/>
      <c r="I972" s="175"/>
      <c r="J972" s="175"/>
      <c r="K972" s="175"/>
      <c r="L972" s="175"/>
      <c r="M972" s="175"/>
      <c r="N972" s="175"/>
      <c r="O972" s="175"/>
      <c r="P972" s="175"/>
      <c r="Q972" s="175"/>
      <c r="R972" s="175"/>
      <c r="S972" s="105"/>
      <c r="T972" s="105"/>
      <c r="U972" s="105"/>
      <c r="V972" s="105"/>
      <c r="W972" s="105"/>
      <c r="X972" s="105"/>
      <c r="Y972" s="105"/>
      <c r="Z972" s="105"/>
      <c r="AA972" s="105"/>
      <c r="AB972" s="105"/>
      <c r="AC972" s="105"/>
      <c r="AD972" s="105"/>
      <c r="AE972" s="105"/>
      <c r="AF972" s="105"/>
      <c r="AG972" s="105"/>
      <c r="AH972" s="105"/>
    </row>
    <row r="973" spans="1:34" x14ac:dyDescent="0.3">
      <c r="A973" s="173" t="s">
        <v>2060</v>
      </c>
      <c r="B973" s="173" t="s">
        <v>1989</v>
      </c>
      <c r="C973" s="173">
        <v>148572</v>
      </c>
      <c r="D973" s="176">
        <v>44958</v>
      </c>
      <c r="E973" s="177">
        <v>29.138300000000001</v>
      </c>
      <c r="F973" s="177">
        <v>0.14299999999999999</v>
      </c>
      <c r="G973" s="177">
        <v>-0.187</v>
      </c>
      <c r="H973" s="177">
        <v>-2.3727999999999998</v>
      </c>
      <c r="I973" s="177">
        <v>-4.3205999999999998</v>
      </c>
      <c r="J973" s="177">
        <v>-3.4119000000000002</v>
      </c>
      <c r="K973" s="177">
        <v>-3.6273</v>
      </c>
      <c r="L973" s="177">
        <v>-9.8400000000000001E-2</v>
      </c>
      <c r="M973" s="177">
        <v>0.41460000000000002</v>
      </c>
      <c r="N973" s="177">
        <v>-1.4899</v>
      </c>
      <c r="O973" s="177"/>
      <c r="P973" s="177"/>
      <c r="Q973" s="177">
        <v>12.8819</v>
      </c>
      <c r="R973" s="177">
        <v>9.4901999999999997</v>
      </c>
      <c r="T973" s="106"/>
      <c r="U973" s="107"/>
      <c r="V973" s="107"/>
      <c r="W973" s="107"/>
      <c r="X973" s="107"/>
      <c r="Y973" s="107"/>
      <c r="Z973" s="107"/>
      <c r="AA973" s="107"/>
      <c r="AB973" s="107"/>
      <c r="AC973" s="107"/>
      <c r="AD973" s="107"/>
      <c r="AE973" s="107"/>
      <c r="AF973" s="107"/>
      <c r="AG973" s="107"/>
      <c r="AH973" s="107"/>
    </row>
    <row r="974" spans="1:34" x14ac:dyDescent="0.3">
      <c r="A974" s="178" t="s">
        <v>27</v>
      </c>
      <c r="B974" s="173"/>
      <c r="C974" s="173"/>
      <c r="D974" s="173"/>
      <c r="E974" s="173"/>
      <c r="F974" s="179">
        <v>0.14299999999999999</v>
      </c>
      <c r="G974" s="179">
        <v>-0.187</v>
      </c>
      <c r="H974" s="179">
        <v>-2.3727999999999998</v>
      </c>
      <c r="I974" s="179">
        <v>-4.3205999999999998</v>
      </c>
      <c r="J974" s="179">
        <v>-3.4119000000000002</v>
      </c>
      <c r="K974" s="179">
        <v>-3.6273</v>
      </c>
      <c r="L974" s="179">
        <v>-9.8400000000000001E-2</v>
      </c>
      <c r="M974" s="179">
        <v>0.41460000000000002</v>
      </c>
      <c r="N974" s="179">
        <v>-1.4899</v>
      </c>
      <c r="O974" s="179" t="e">
        <v>#DIV/0!</v>
      </c>
      <c r="P974" s="179" t="e">
        <v>#DIV/0!</v>
      </c>
      <c r="Q974" s="179">
        <v>12.8819</v>
      </c>
      <c r="R974" s="179">
        <v>9.4901999999999997</v>
      </c>
      <c r="T974" s="106"/>
      <c r="U974" s="107"/>
      <c r="V974" s="107"/>
      <c r="W974" s="107"/>
      <c r="X974" s="107"/>
      <c r="Y974" s="107"/>
      <c r="Z974" s="107"/>
      <c r="AA974" s="107"/>
      <c r="AB974" s="107"/>
      <c r="AC974" s="107"/>
      <c r="AD974" s="107"/>
      <c r="AE974" s="107"/>
      <c r="AF974" s="107"/>
      <c r="AG974" s="107"/>
      <c r="AH974" s="107"/>
    </row>
    <row r="975" spans="1:34" x14ac:dyDescent="0.3">
      <c r="A975" s="178" t="s">
        <v>407</v>
      </c>
      <c r="B975" s="173"/>
      <c r="C975" s="173"/>
      <c r="D975" s="173"/>
      <c r="E975" s="173"/>
      <c r="F975" s="179">
        <v>0.14299999999999999</v>
      </c>
      <c r="G975" s="179">
        <v>-0.187</v>
      </c>
      <c r="H975" s="179">
        <v>-2.3727999999999998</v>
      </c>
      <c r="I975" s="179">
        <v>-4.3205999999999998</v>
      </c>
      <c r="J975" s="179">
        <v>-3.4119000000000002</v>
      </c>
      <c r="K975" s="179">
        <v>-3.6273</v>
      </c>
      <c r="L975" s="179">
        <v>-9.8400000000000001E-2</v>
      </c>
      <c r="M975" s="179">
        <v>0.41460000000000002</v>
      </c>
      <c r="N975" s="179">
        <v>-1.4899</v>
      </c>
      <c r="O975" s="179" t="e">
        <v>#NUM!</v>
      </c>
      <c r="P975" s="179" t="e">
        <v>#NUM!</v>
      </c>
      <c r="Q975" s="179">
        <v>12.8819</v>
      </c>
      <c r="R975" s="179">
        <v>9.4901999999999997</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75" t="s">
        <v>842</v>
      </c>
      <c r="B977" s="175"/>
      <c r="C977" s="175"/>
      <c r="D977" s="175"/>
      <c r="E977" s="175"/>
      <c r="F977" s="175"/>
      <c r="G977" s="175"/>
      <c r="H977" s="175"/>
      <c r="I977" s="175"/>
      <c r="J977" s="175"/>
      <c r="K977" s="175"/>
      <c r="L977" s="175"/>
      <c r="M977" s="175"/>
      <c r="N977" s="175"/>
      <c r="O977" s="175"/>
      <c r="P977" s="175"/>
      <c r="Q977" s="175"/>
      <c r="R977" s="175"/>
      <c r="T977" s="106"/>
      <c r="U977" s="107"/>
      <c r="V977" s="107"/>
      <c r="W977" s="107"/>
      <c r="X977" s="107"/>
      <c r="Y977" s="107"/>
      <c r="Z977" s="107"/>
      <c r="AA977" s="107"/>
      <c r="AB977" s="107"/>
      <c r="AC977" s="107"/>
      <c r="AD977" s="107"/>
      <c r="AE977" s="107"/>
      <c r="AF977" s="107"/>
      <c r="AG977" s="107"/>
      <c r="AH977" s="107"/>
    </row>
    <row r="978" spans="1:34" x14ac:dyDescent="0.3">
      <c r="A978" s="173" t="s">
        <v>843</v>
      </c>
      <c r="B978" s="173" t="s">
        <v>1714</v>
      </c>
      <c r="C978" s="173">
        <v>100033</v>
      </c>
      <c r="D978" s="176">
        <v>44958</v>
      </c>
      <c r="E978" s="177">
        <v>695.20841847587894</v>
      </c>
      <c r="F978" s="177">
        <v>-0.251</v>
      </c>
      <c r="G978" s="177">
        <v>0.9335</v>
      </c>
      <c r="H978" s="177">
        <v>-0.62080000000000002</v>
      </c>
      <c r="I978" s="177">
        <v>-2.5268000000000002</v>
      </c>
      <c r="J978" s="177">
        <v>-4.3212999999999999</v>
      </c>
      <c r="K978" s="177">
        <v>-7.2215999999999996</v>
      </c>
      <c r="L978" s="177">
        <v>-4.0122</v>
      </c>
      <c r="M978" s="177">
        <v>-7.1243999999999996</v>
      </c>
      <c r="N978" s="177">
        <v>-14.761699999999999</v>
      </c>
      <c r="O978" s="177">
        <v>9.5487000000000002</v>
      </c>
      <c r="P978" s="177">
        <v>5.6688999999999998</v>
      </c>
      <c r="Q978" s="177">
        <v>16.6418</v>
      </c>
      <c r="R978" s="177">
        <v>6.4588000000000001</v>
      </c>
      <c r="T978" s="106"/>
      <c r="U978" s="107"/>
      <c r="V978" s="107"/>
      <c r="W978" s="107"/>
      <c r="X978" s="107"/>
      <c r="Y978" s="107"/>
      <c r="Z978" s="107"/>
      <c r="AA978" s="107"/>
      <c r="AB978" s="107"/>
      <c r="AC978" s="107"/>
      <c r="AD978" s="107"/>
      <c r="AE978" s="107"/>
      <c r="AF978" s="107"/>
      <c r="AG978" s="107"/>
      <c r="AH978" s="107"/>
    </row>
    <row r="979" spans="1:34" x14ac:dyDescent="0.3">
      <c r="A979" s="173" t="s">
        <v>843</v>
      </c>
      <c r="B979" s="173" t="s">
        <v>1715</v>
      </c>
      <c r="C979" s="173">
        <v>119436</v>
      </c>
      <c r="D979" s="176">
        <v>44958</v>
      </c>
      <c r="E979" s="177">
        <v>628.42999999999995</v>
      </c>
      <c r="F979" s="177">
        <v>-0.2492</v>
      </c>
      <c r="G979" s="177">
        <v>0.94450000000000001</v>
      </c>
      <c r="H979" s="177">
        <v>-0.60419999999999996</v>
      </c>
      <c r="I979" s="177">
        <v>-2.4964</v>
      </c>
      <c r="J979" s="177">
        <v>-4.2480000000000002</v>
      </c>
      <c r="K979" s="177">
        <v>-7.0274000000000001</v>
      </c>
      <c r="L979" s="177">
        <v>-3.6017000000000001</v>
      </c>
      <c r="M979" s="177">
        <v>-6.5198</v>
      </c>
      <c r="N979" s="177">
        <v>-14.027900000000001</v>
      </c>
      <c r="O979" s="177">
        <v>10.523199999999999</v>
      </c>
      <c r="P979" s="177">
        <v>6.6538000000000004</v>
      </c>
      <c r="Q979" s="177">
        <v>14.2546</v>
      </c>
      <c r="R979" s="177">
        <v>7.3757999999999999</v>
      </c>
      <c r="T979" s="106"/>
      <c r="U979" s="107"/>
      <c r="V979" s="107"/>
      <c r="W979" s="107"/>
      <c r="X979" s="107"/>
      <c r="Y979" s="107"/>
      <c r="Z979" s="107"/>
      <c r="AA979" s="107"/>
      <c r="AB979" s="107"/>
      <c r="AC979" s="107"/>
      <c r="AD979" s="107"/>
      <c r="AE979" s="107"/>
      <c r="AF979" s="107"/>
      <c r="AG979" s="107"/>
      <c r="AH979" s="107"/>
    </row>
    <row r="980" spans="1:34" x14ac:dyDescent="0.3">
      <c r="A980" s="173" t="s">
        <v>843</v>
      </c>
      <c r="B980" s="173" t="s">
        <v>1790</v>
      </c>
      <c r="C980" s="173">
        <v>100034</v>
      </c>
      <c r="D980" s="176">
        <v>44958</v>
      </c>
      <c r="E980" s="177">
        <v>688.183204726849</v>
      </c>
      <c r="F980" s="177">
        <v>-0.25169999999999998</v>
      </c>
      <c r="G980" s="177">
        <v>0.93049999999999999</v>
      </c>
      <c r="H980" s="177">
        <v>-0.62680000000000002</v>
      </c>
      <c r="I980" s="177">
        <v>-2.5348000000000002</v>
      </c>
      <c r="J980" s="177">
        <v>-4.3263999999999996</v>
      </c>
      <c r="K980" s="177">
        <v>-7.2206999999999999</v>
      </c>
      <c r="L980" s="177">
        <v>-4.0160999999999998</v>
      </c>
      <c r="M980" s="177">
        <v>-7.1265000000000001</v>
      </c>
      <c r="N980" s="177">
        <v>-14.7638</v>
      </c>
      <c r="O980" s="177">
        <v>9.5475999999999992</v>
      </c>
      <c r="P980" s="177">
        <v>5.35</v>
      </c>
      <c r="Q980" s="177">
        <v>16.3416</v>
      </c>
      <c r="R980" s="177">
        <v>6.4539</v>
      </c>
      <c r="T980" s="106"/>
      <c r="U980" s="107"/>
      <c r="V980" s="107"/>
      <c r="W980" s="107"/>
      <c r="X980" s="107"/>
      <c r="Y980" s="107"/>
      <c r="Z980" s="107"/>
      <c r="AA980" s="107"/>
      <c r="AB980" s="107"/>
      <c r="AC980" s="107"/>
      <c r="AD980" s="107"/>
      <c r="AE980" s="107"/>
      <c r="AF980" s="107"/>
      <c r="AG980" s="107"/>
      <c r="AH980" s="107"/>
    </row>
    <row r="981" spans="1:34" x14ac:dyDescent="0.3">
      <c r="A981" s="173" t="s">
        <v>843</v>
      </c>
      <c r="B981" s="173" t="s">
        <v>1791</v>
      </c>
      <c r="C981" s="173">
        <v>119433</v>
      </c>
      <c r="D981" s="176">
        <v>44958</v>
      </c>
      <c r="E981" s="177">
        <v>300.42989545806603</v>
      </c>
      <c r="F981" s="177">
        <v>-0.24410000000000001</v>
      </c>
      <c r="G981" s="177">
        <v>0.94920000000000004</v>
      </c>
      <c r="H981" s="177">
        <v>-0.60170000000000001</v>
      </c>
      <c r="I981" s="177">
        <v>-2.4929000000000001</v>
      </c>
      <c r="J981" s="177">
        <v>-4.2485999999999997</v>
      </c>
      <c r="K981" s="177">
        <v>-7.0235000000000003</v>
      </c>
      <c r="L981" s="177">
        <v>-3.6021000000000001</v>
      </c>
      <c r="M981" s="177">
        <v>-6.5168999999999997</v>
      </c>
      <c r="N981" s="177">
        <v>-14.0245</v>
      </c>
      <c r="O981" s="177">
        <v>10.523899999999999</v>
      </c>
      <c r="P981" s="177">
        <v>6.5071000000000003</v>
      </c>
      <c r="Q981" s="177">
        <v>14.174200000000001</v>
      </c>
      <c r="R981" s="177">
        <v>7.3788</v>
      </c>
      <c r="T981" s="106"/>
      <c r="U981" s="107"/>
      <c r="V981" s="107"/>
      <c r="W981" s="107"/>
      <c r="X981" s="107"/>
      <c r="Y981" s="107"/>
      <c r="Z981" s="107"/>
      <c r="AA981" s="107"/>
      <c r="AB981" s="107"/>
      <c r="AC981" s="107"/>
      <c r="AD981" s="107"/>
      <c r="AE981" s="107"/>
      <c r="AF981" s="107"/>
      <c r="AG981" s="107"/>
      <c r="AH981" s="107"/>
    </row>
    <row r="982" spans="1:34" x14ac:dyDescent="0.3">
      <c r="A982" s="173" t="s">
        <v>843</v>
      </c>
      <c r="B982" s="173" t="s">
        <v>844</v>
      </c>
      <c r="C982" s="173">
        <v>145110</v>
      </c>
      <c r="D982" s="176">
        <v>44958</v>
      </c>
      <c r="E982" s="177">
        <v>20.39</v>
      </c>
      <c r="F982" s="177">
        <v>0.4929</v>
      </c>
      <c r="G982" s="177">
        <v>1.3419000000000001</v>
      </c>
      <c r="H982" s="177">
        <v>0.99060000000000004</v>
      </c>
      <c r="I982" s="177">
        <v>-0.1958</v>
      </c>
      <c r="J982" s="177">
        <v>-2.2061999999999999</v>
      </c>
      <c r="K982" s="177">
        <v>-4.8974000000000002</v>
      </c>
      <c r="L982" s="177">
        <v>-4.1822999999999997</v>
      </c>
      <c r="M982" s="177">
        <v>-4.5411999999999999</v>
      </c>
      <c r="N982" s="177">
        <v>-6.8949999999999996</v>
      </c>
      <c r="O982" s="177">
        <v>17.4937</v>
      </c>
      <c r="P982" s="177"/>
      <c r="Q982" s="177">
        <v>18.101900000000001</v>
      </c>
      <c r="R982" s="177">
        <v>15.7067</v>
      </c>
      <c r="T982" s="106"/>
      <c r="U982" s="107"/>
      <c r="V982" s="107"/>
      <c r="W982" s="107"/>
      <c r="X982" s="107"/>
      <c r="Y982" s="107"/>
      <c r="Z982" s="107"/>
      <c r="AA982" s="107"/>
      <c r="AB982" s="107"/>
      <c r="AC982" s="107"/>
      <c r="AD982" s="107"/>
      <c r="AE982" s="107"/>
      <c r="AF982" s="107"/>
      <c r="AG982" s="107"/>
      <c r="AH982" s="107"/>
    </row>
    <row r="983" spans="1:34" x14ac:dyDescent="0.3">
      <c r="A983" s="173" t="s">
        <v>843</v>
      </c>
      <c r="B983" s="173" t="s">
        <v>845</v>
      </c>
      <c r="C983" s="173">
        <v>145112</v>
      </c>
      <c r="D983" s="176">
        <v>44958</v>
      </c>
      <c r="E983" s="177">
        <v>19.03</v>
      </c>
      <c r="F983" s="177">
        <v>0.52829999999999999</v>
      </c>
      <c r="G983" s="177">
        <v>1.3311999999999999</v>
      </c>
      <c r="H983" s="177">
        <v>1.0085</v>
      </c>
      <c r="I983" s="177">
        <v>-0.20979999999999999</v>
      </c>
      <c r="J983" s="177">
        <v>-2.3100999999999998</v>
      </c>
      <c r="K983" s="177">
        <v>-5.2290999999999999</v>
      </c>
      <c r="L983" s="177">
        <v>-4.8499999999999996</v>
      </c>
      <c r="M983" s="177">
        <v>-5.5114000000000001</v>
      </c>
      <c r="N983" s="177">
        <v>-8.1563999999999997</v>
      </c>
      <c r="O983" s="177">
        <v>15.753299999999999</v>
      </c>
      <c r="P983" s="177"/>
      <c r="Q983" s="177">
        <v>16.2133</v>
      </c>
      <c r="R983" s="177">
        <v>14.0116</v>
      </c>
      <c r="T983" s="106"/>
      <c r="U983" s="107"/>
      <c r="V983" s="107"/>
      <c r="W983" s="107"/>
      <c r="X983" s="107"/>
      <c r="Y983" s="107"/>
      <c r="Z983" s="107"/>
      <c r="AA983" s="107"/>
      <c r="AB983" s="107"/>
      <c r="AC983" s="107"/>
      <c r="AD983" s="107"/>
      <c r="AE983" s="107"/>
      <c r="AF983" s="107"/>
      <c r="AG983" s="107"/>
      <c r="AH983" s="107"/>
    </row>
    <row r="984" spans="1:34" x14ac:dyDescent="0.3">
      <c r="A984" s="173" t="s">
        <v>843</v>
      </c>
      <c r="B984" s="173" t="s">
        <v>1975</v>
      </c>
      <c r="C984" s="173">
        <v>119350</v>
      </c>
      <c r="D984" s="176">
        <v>44958</v>
      </c>
      <c r="E984" s="177">
        <v>62.02</v>
      </c>
      <c r="F984" s="177">
        <v>-0.44940000000000002</v>
      </c>
      <c r="G984" s="177">
        <v>0.87829999999999997</v>
      </c>
      <c r="H984" s="177">
        <v>-0.68859999999999999</v>
      </c>
      <c r="I984" s="177">
        <v>-2.6067999999999998</v>
      </c>
      <c r="J984" s="177">
        <v>-2.8203999999999998</v>
      </c>
      <c r="K984" s="177">
        <v>-2.4689000000000001</v>
      </c>
      <c r="L984" s="177">
        <v>2.6480999999999999</v>
      </c>
      <c r="M984" s="177">
        <v>5.1543000000000001</v>
      </c>
      <c r="N984" s="177">
        <v>-0.38550000000000001</v>
      </c>
      <c r="O984" s="177">
        <v>16.020700000000001</v>
      </c>
      <c r="P984" s="177">
        <v>8.4511000000000003</v>
      </c>
      <c r="Q984" s="177">
        <v>12.773</v>
      </c>
      <c r="R984" s="177">
        <v>16.380600000000001</v>
      </c>
      <c r="T984" s="106"/>
      <c r="U984" s="107"/>
      <c r="V984" s="107"/>
      <c r="W984" s="107"/>
      <c r="X984" s="107"/>
      <c r="Y984" s="107"/>
      <c r="Z984" s="107"/>
      <c r="AA984" s="107"/>
      <c r="AB984" s="107"/>
      <c r="AC984" s="107"/>
      <c r="AD984" s="107"/>
      <c r="AE984" s="107"/>
      <c r="AF984" s="107"/>
      <c r="AG984" s="107"/>
      <c r="AH984" s="107"/>
    </row>
    <row r="985" spans="1:34" x14ac:dyDescent="0.3">
      <c r="A985" s="173" t="s">
        <v>843</v>
      </c>
      <c r="B985" s="173" t="s">
        <v>1976</v>
      </c>
      <c r="C985" s="173">
        <v>110603</v>
      </c>
      <c r="D985" s="176">
        <v>44958</v>
      </c>
      <c r="E985" s="177">
        <v>55.42</v>
      </c>
      <c r="F985" s="177">
        <v>-0.4491</v>
      </c>
      <c r="G985" s="177">
        <v>0.85529999999999995</v>
      </c>
      <c r="H985" s="177">
        <v>-0.71660000000000001</v>
      </c>
      <c r="I985" s="177">
        <v>-2.6524000000000001</v>
      </c>
      <c r="J985" s="177">
        <v>-2.9251999999999998</v>
      </c>
      <c r="K985" s="177">
        <v>-2.7719</v>
      </c>
      <c r="L985" s="177">
        <v>2.0438000000000001</v>
      </c>
      <c r="M985" s="177">
        <v>4.2709000000000001</v>
      </c>
      <c r="N985" s="177">
        <v>-1.4756</v>
      </c>
      <c r="O985" s="177">
        <v>14.7819</v>
      </c>
      <c r="P985" s="177">
        <v>7.2323000000000004</v>
      </c>
      <c r="Q985" s="177">
        <v>12.73</v>
      </c>
      <c r="R985" s="177">
        <v>15.186400000000001</v>
      </c>
      <c r="T985" s="106"/>
      <c r="U985" s="107"/>
      <c r="V985" s="107"/>
      <c r="W985" s="107"/>
      <c r="X985" s="107"/>
      <c r="Y985" s="107"/>
      <c r="Z985" s="107"/>
      <c r="AA985" s="107"/>
      <c r="AB985" s="107"/>
      <c r="AC985" s="107"/>
      <c r="AD985" s="107"/>
      <c r="AE985" s="107"/>
      <c r="AF985" s="107"/>
      <c r="AG985" s="107"/>
      <c r="AH985" s="107"/>
    </row>
    <row r="986" spans="1:34" x14ac:dyDescent="0.3">
      <c r="A986" s="173" t="s">
        <v>843</v>
      </c>
      <c r="B986" s="173" t="s">
        <v>1919</v>
      </c>
      <c r="C986" s="173">
        <v>148474</v>
      </c>
      <c r="D986" s="176">
        <v>44958</v>
      </c>
      <c r="E986" s="177">
        <v>16.771699999999999</v>
      </c>
      <c r="F986" s="177">
        <v>-0.51719999999999999</v>
      </c>
      <c r="G986" s="177">
        <v>0.66200000000000003</v>
      </c>
      <c r="H986" s="177">
        <v>-1.1738</v>
      </c>
      <c r="I986" s="177">
        <v>-2.5722999999999998</v>
      </c>
      <c r="J986" s="177">
        <v>-2.9426999999999999</v>
      </c>
      <c r="K986" s="177">
        <v>-3.4782999999999999</v>
      </c>
      <c r="L986" s="177">
        <v>2.2097000000000002</v>
      </c>
      <c r="M986" s="177">
        <v>3.3447</v>
      </c>
      <c r="N986" s="177">
        <v>-1.9198999999999999</v>
      </c>
      <c r="O986" s="177"/>
      <c r="P986" s="177"/>
      <c r="Q986" s="177">
        <v>23.922000000000001</v>
      </c>
      <c r="R986" s="177">
        <v>17.296900000000001</v>
      </c>
      <c r="T986" s="106"/>
      <c r="U986" s="107"/>
      <c r="V986" s="107"/>
      <c r="W986" s="107"/>
      <c r="X986" s="107"/>
      <c r="Y986" s="107"/>
      <c r="Z986" s="107"/>
      <c r="AA986" s="107"/>
      <c r="AB986" s="107"/>
      <c r="AC986" s="107"/>
      <c r="AD986" s="107"/>
      <c r="AE986" s="107"/>
      <c r="AF986" s="107"/>
      <c r="AG986" s="107"/>
      <c r="AH986" s="107"/>
    </row>
    <row r="987" spans="1:34" x14ac:dyDescent="0.3">
      <c r="A987" s="173" t="s">
        <v>843</v>
      </c>
      <c r="B987" s="173" t="s">
        <v>1920</v>
      </c>
      <c r="C987" s="173">
        <v>148471</v>
      </c>
      <c r="D987" s="176">
        <v>44958</v>
      </c>
      <c r="E987" s="177">
        <v>16.1127</v>
      </c>
      <c r="F987" s="177">
        <v>-0.52110000000000001</v>
      </c>
      <c r="G987" s="177">
        <v>0.64149999999999996</v>
      </c>
      <c r="H987" s="177">
        <v>-1.2018</v>
      </c>
      <c r="I987" s="177">
        <v>-2.6269999999999998</v>
      </c>
      <c r="J987" s="177">
        <v>-3.0710000000000002</v>
      </c>
      <c r="K987" s="177">
        <v>-3.8323</v>
      </c>
      <c r="L987" s="177">
        <v>1.4519</v>
      </c>
      <c r="M987" s="177">
        <v>2.177</v>
      </c>
      <c r="N987" s="177">
        <v>-3.3431000000000002</v>
      </c>
      <c r="O987" s="177"/>
      <c r="P987" s="177"/>
      <c r="Q987" s="177">
        <v>21.878699999999998</v>
      </c>
      <c r="R987" s="177">
        <v>15.443899999999999</v>
      </c>
      <c r="T987" s="106"/>
      <c r="U987" s="107"/>
      <c r="V987" s="107"/>
      <c r="W987" s="107"/>
      <c r="X987" s="107"/>
      <c r="Y987" s="107"/>
      <c r="Z987" s="107"/>
      <c r="AA987" s="107"/>
      <c r="AB987" s="107"/>
      <c r="AC987" s="107"/>
      <c r="AD987" s="107"/>
      <c r="AE987" s="107"/>
      <c r="AF987" s="107"/>
      <c r="AG987" s="107"/>
      <c r="AH987" s="107"/>
    </row>
    <row r="988" spans="1:34" x14ac:dyDescent="0.3">
      <c r="A988" s="173" t="s">
        <v>843</v>
      </c>
      <c r="B988" s="173" t="s">
        <v>846</v>
      </c>
      <c r="C988" s="173">
        <v>118278</v>
      </c>
      <c r="D988" s="176">
        <v>44958</v>
      </c>
      <c r="E988" s="177">
        <v>175.51</v>
      </c>
      <c r="F988" s="177">
        <v>8.5500000000000007E-2</v>
      </c>
      <c r="G988" s="177">
        <v>0.87360000000000004</v>
      </c>
      <c r="H988" s="177">
        <v>-0.43680000000000002</v>
      </c>
      <c r="I988" s="177">
        <v>-2.2501000000000002</v>
      </c>
      <c r="J988" s="177">
        <v>-3.0491999999999999</v>
      </c>
      <c r="K988" s="177">
        <v>-5.6043000000000003</v>
      </c>
      <c r="L988" s="177">
        <v>-1.071</v>
      </c>
      <c r="M988" s="177">
        <v>1.5742</v>
      </c>
      <c r="N988" s="177">
        <v>-3.2149999999999999</v>
      </c>
      <c r="O988" s="177">
        <v>17.235299999999999</v>
      </c>
      <c r="P988" s="177">
        <v>11.513500000000001</v>
      </c>
      <c r="Q988" s="177">
        <v>20.065200000000001</v>
      </c>
      <c r="R988" s="177">
        <v>14.5566</v>
      </c>
      <c r="T988" s="106"/>
      <c r="U988" s="107"/>
      <c r="V988" s="107"/>
      <c r="W988" s="107"/>
      <c r="X988" s="107"/>
      <c r="Y988" s="107"/>
      <c r="Z988" s="107"/>
      <c r="AA988" s="107"/>
      <c r="AB988" s="107"/>
      <c r="AC988" s="107"/>
      <c r="AD988" s="107"/>
      <c r="AE988" s="107"/>
      <c r="AF988" s="107"/>
      <c r="AG988" s="107"/>
      <c r="AH988" s="107"/>
    </row>
    <row r="989" spans="1:34" x14ac:dyDescent="0.3">
      <c r="A989" s="173" t="s">
        <v>843</v>
      </c>
      <c r="B989" s="173" t="s">
        <v>1716</v>
      </c>
      <c r="C989" s="173"/>
      <c r="D989" s="176">
        <v>44958</v>
      </c>
      <c r="E989" s="177">
        <v>157.25</v>
      </c>
      <c r="F989" s="177">
        <v>7.6399999999999996E-2</v>
      </c>
      <c r="G989" s="177">
        <v>0.85299999999999998</v>
      </c>
      <c r="H989" s="177">
        <v>-0.46210000000000001</v>
      </c>
      <c r="I989" s="177">
        <v>-2.2928000000000002</v>
      </c>
      <c r="J989" s="177">
        <v>-3.1533000000000002</v>
      </c>
      <c r="K989" s="177">
        <v>-5.8834</v>
      </c>
      <c r="L989" s="177">
        <v>-1.6634</v>
      </c>
      <c r="M989" s="177">
        <v>0.64639999999999997</v>
      </c>
      <c r="N989" s="177">
        <v>-4.3781999999999996</v>
      </c>
      <c r="O989" s="177">
        <v>15.8476</v>
      </c>
      <c r="P989" s="177">
        <v>10.2003</v>
      </c>
      <c r="Q989" s="177">
        <v>16.633400000000002</v>
      </c>
      <c r="R989" s="177">
        <v>13.188499999999999</v>
      </c>
      <c r="T989" s="106"/>
      <c r="U989" s="107"/>
      <c r="V989" s="107"/>
      <c r="W989" s="107"/>
      <c r="X989" s="107"/>
      <c r="Y989" s="107"/>
      <c r="Z989" s="107"/>
      <c r="AA989" s="107"/>
      <c r="AB989" s="107"/>
      <c r="AC989" s="107"/>
      <c r="AD989" s="107"/>
      <c r="AE989" s="107"/>
      <c r="AF989" s="107"/>
      <c r="AG989" s="107"/>
      <c r="AH989" s="107"/>
    </row>
    <row r="990" spans="1:34" x14ac:dyDescent="0.3">
      <c r="A990" s="173" t="s">
        <v>843</v>
      </c>
      <c r="B990" s="173" t="s">
        <v>847</v>
      </c>
      <c r="C990" s="173">
        <v>102920</v>
      </c>
      <c r="D990" s="176">
        <v>44958</v>
      </c>
      <c r="E990" s="177">
        <v>157.25</v>
      </c>
      <c r="F990" s="177">
        <v>7.6399999999999996E-2</v>
      </c>
      <c r="G990" s="177">
        <v>0.85299999999999998</v>
      </c>
      <c r="H990" s="177">
        <v>-0.46210000000000001</v>
      </c>
      <c r="I990" s="177">
        <v>-2.2928000000000002</v>
      </c>
      <c r="J990" s="177">
        <v>-3.1533000000000002</v>
      </c>
      <c r="K990" s="177">
        <v>-5.8834</v>
      </c>
      <c r="L990" s="177">
        <v>-1.6634</v>
      </c>
      <c r="M990" s="177">
        <v>0.64639999999999997</v>
      </c>
      <c r="N990" s="177">
        <v>-4.3781999999999996</v>
      </c>
      <c r="O990" s="177">
        <v>15.8476</v>
      </c>
      <c r="P990" s="177">
        <v>10.2003</v>
      </c>
      <c r="Q990" s="177">
        <v>16.633400000000002</v>
      </c>
      <c r="R990" s="177">
        <v>13.188499999999999</v>
      </c>
      <c r="T990" s="106"/>
      <c r="U990" s="107"/>
      <c r="V990" s="107"/>
      <c r="W990" s="107"/>
      <c r="X990" s="107"/>
      <c r="Y990" s="107"/>
      <c r="Z990" s="107"/>
      <c r="AA990" s="107"/>
      <c r="AB990" s="107"/>
      <c r="AC990" s="107"/>
      <c r="AD990" s="107"/>
      <c r="AE990" s="107"/>
      <c r="AF990" s="107"/>
      <c r="AG990" s="107"/>
      <c r="AH990" s="107"/>
    </row>
    <row r="991" spans="1:34" x14ac:dyDescent="0.3">
      <c r="A991" s="173" t="s">
        <v>843</v>
      </c>
      <c r="B991" s="173" t="s">
        <v>848</v>
      </c>
      <c r="C991" s="173">
        <v>119218</v>
      </c>
      <c r="D991" s="176">
        <v>44958</v>
      </c>
      <c r="E991" s="177">
        <v>390.202</v>
      </c>
      <c r="F991" s="177">
        <v>-1.0132000000000001</v>
      </c>
      <c r="G991" s="177">
        <v>0.1895</v>
      </c>
      <c r="H991" s="177">
        <v>-1.1524000000000001</v>
      </c>
      <c r="I991" s="177">
        <v>-2.9483000000000001</v>
      </c>
      <c r="J991" s="177">
        <v>-2.2812000000000001</v>
      </c>
      <c r="K991" s="177">
        <v>-2.3906999999999998</v>
      </c>
      <c r="L991" s="177">
        <v>2.7452999999999999</v>
      </c>
      <c r="M991" s="177">
        <v>6.3224</v>
      </c>
      <c r="N991" s="177">
        <v>0.77500000000000002</v>
      </c>
      <c r="O991" s="177">
        <v>15.3438</v>
      </c>
      <c r="P991" s="177">
        <v>10.371</v>
      </c>
      <c r="Q991" s="177">
        <v>15.5686</v>
      </c>
      <c r="R991" s="177">
        <v>14.210900000000001</v>
      </c>
      <c r="T991" s="106"/>
      <c r="U991" s="107"/>
      <c r="V991" s="107"/>
      <c r="W991" s="107"/>
      <c r="X991" s="107"/>
      <c r="Y991" s="107"/>
      <c r="Z991" s="107"/>
      <c r="AA991" s="107"/>
      <c r="AB991" s="107"/>
      <c r="AC991" s="107"/>
      <c r="AD991" s="107"/>
      <c r="AE991" s="107"/>
      <c r="AF991" s="107"/>
      <c r="AG991" s="107"/>
      <c r="AH991" s="107"/>
    </row>
    <row r="992" spans="1:34" x14ac:dyDescent="0.3">
      <c r="A992" s="173" t="s">
        <v>843</v>
      </c>
      <c r="B992" s="173" t="s">
        <v>849</v>
      </c>
      <c r="C992" s="173">
        <v>103819</v>
      </c>
      <c r="D992" s="176">
        <v>44958</v>
      </c>
      <c r="E992" s="177">
        <v>357.94200000000001</v>
      </c>
      <c r="F992" s="177">
        <v>-1.016</v>
      </c>
      <c r="G992" s="177">
        <v>0.1769</v>
      </c>
      <c r="H992" s="177">
        <v>-1.1698999999999999</v>
      </c>
      <c r="I992" s="177">
        <v>-2.9830999999999999</v>
      </c>
      <c r="J992" s="177">
        <v>-2.3628</v>
      </c>
      <c r="K992" s="177">
        <v>-2.6217000000000001</v>
      </c>
      <c r="L992" s="177">
        <v>2.2551000000000001</v>
      </c>
      <c r="M992" s="177">
        <v>5.5468000000000002</v>
      </c>
      <c r="N992" s="177">
        <v>-0.1857</v>
      </c>
      <c r="O992" s="177">
        <v>14.2559</v>
      </c>
      <c r="P992" s="177">
        <v>9.3183000000000007</v>
      </c>
      <c r="Q992" s="177">
        <v>17.047799999999999</v>
      </c>
      <c r="R992" s="177">
        <v>13.133699999999999</v>
      </c>
      <c r="T992" s="106"/>
      <c r="U992" s="107"/>
      <c r="V992" s="107"/>
      <c r="W992" s="107"/>
      <c r="X992" s="107"/>
      <c r="Y992" s="107"/>
      <c r="Z992" s="107"/>
      <c r="AA992" s="107"/>
      <c r="AB992" s="107"/>
      <c r="AC992" s="107"/>
      <c r="AD992" s="107"/>
      <c r="AE992" s="107"/>
      <c r="AF992" s="107"/>
      <c r="AG992" s="107"/>
      <c r="AH992" s="107"/>
    </row>
    <row r="993" spans="1:34" x14ac:dyDescent="0.3">
      <c r="A993" s="173" t="s">
        <v>843</v>
      </c>
      <c r="B993" s="173" t="s">
        <v>850</v>
      </c>
      <c r="C993" s="173">
        <v>140175</v>
      </c>
      <c r="D993" s="176">
        <v>44958</v>
      </c>
      <c r="E993" s="177">
        <v>59.19</v>
      </c>
      <c r="F993" s="177">
        <v>-0.41049999999999998</v>
      </c>
      <c r="G993" s="177">
        <v>0.73180000000000001</v>
      </c>
      <c r="H993" s="177">
        <v>-0.65959999999999996</v>
      </c>
      <c r="I993" s="177">
        <v>-2.4523000000000001</v>
      </c>
      <c r="J993" s="177">
        <v>-2.6976</v>
      </c>
      <c r="K993" s="177">
        <v>-4.8361999999999998</v>
      </c>
      <c r="L993" s="177">
        <v>0.67700000000000005</v>
      </c>
      <c r="M993" s="177">
        <v>3.7566000000000002</v>
      </c>
      <c r="N993" s="177">
        <v>-0.21240000000000001</v>
      </c>
      <c r="O993" s="177">
        <v>17.5273</v>
      </c>
      <c r="P993" s="177">
        <v>12.1456</v>
      </c>
      <c r="Q993" s="177">
        <v>15.124700000000001</v>
      </c>
      <c r="R993" s="177">
        <v>16.053899999999999</v>
      </c>
      <c r="T993" s="106"/>
      <c r="U993" s="107"/>
      <c r="V993" s="107"/>
      <c r="W993" s="107"/>
      <c r="X993" s="107"/>
      <c r="Y993" s="107"/>
      <c r="Z993" s="107"/>
      <c r="AA993" s="107"/>
      <c r="AB993" s="107"/>
      <c r="AC993" s="107"/>
      <c r="AD993" s="107"/>
      <c r="AE993" s="107"/>
      <c r="AF993" s="107"/>
      <c r="AG993" s="107"/>
      <c r="AH993" s="107"/>
    </row>
    <row r="994" spans="1:34" x14ac:dyDescent="0.3">
      <c r="A994" s="173" t="s">
        <v>843</v>
      </c>
      <c r="B994" s="173" t="s">
        <v>851</v>
      </c>
      <c r="C994" s="173">
        <v>140172</v>
      </c>
      <c r="D994" s="176">
        <v>44958</v>
      </c>
      <c r="E994" s="177">
        <v>52.148000000000003</v>
      </c>
      <c r="F994" s="177">
        <v>-0.4163</v>
      </c>
      <c r="G994" s="177">
        <v>0.70879999999999999</v>
      </c>
      <c r="H994" s="177">
        <v>-0.69130000000000003</v>
      </c>
      <c r="I994" s="177">
        <v>-2.5143</v>
      </c>
      <c r="J994" s="177">
        <v>-2.8431000000000002</v>
      </c>
      <c r="K994" s="177">
        <v>-5.2370999999999999</v>
      </c>
      <c r="L994" s="177">
        <v>-0.1799</v>
      </c>
      <c r="M994" s="177">
        <v>2.4217</v>
      </c>
      <c r="N994" s="177">
        <v>-1.9036999999999999</v>
      </c>
      <c r="O994" s="177">
        <v>15.645899999999999</v>
      </c>
      <c r="P994" s="177">
        <v>10.4367</v>
      </c>
      <c r="Q994" s="177">
        <v>11.132199999999999</v>
      </c>
      <c r="R994" s="177">
        <v>14.159700000000001</v>
      </c>
      <c r="T994" s="106"/>
      <c r="U994" s="107"/>
      <c r="V994" s="107"/>
      <c r="W994" s="107"/>
      <c r="X994" s="107"/>
      <c r="Y994" s="107"/>
      <c r="Z994" s="107"/>
      <c r="AA994" s="107"/>
      <c r="AB994" s="107"/>
      <c r="AC994" s="107"/>
      <c r="AD994" s="107"/>
      <c r="AE994" s="107"/>
      <c r="AF994" s="107"/>
      <c r="AG994" s="107"/>
      <c r="AH994" s="107"/>
    </row>
    <row r="995" spans="1:34" x14ac:dyDescent="0.3">
      <c r="A995" s="173" t="s">
        <v>843</v>
      </c>
      <c r="B995" s="173" t="s">
        <v>852</v>
      </c>
      <c r="C995" s="173">
        <v>102883</v>
      </c>
      <c r="D995" s="176">
        <v>44958</v>
      </c>
      <c r="E995" s="177">
        <v>117.7775</v>
      </c>
      <c r="F995" s="177">
        <v>-0.59740000000000004</v>
      </c>
      <c r="G995" s="177">
        <v>0.3624</v>
      </c>
      <c r="H995" s="177">
        <v>-0.37840000000000001</v>
      </c>
      <c r="I995" s="177">
        <v>-2.1682000000000001</v>
      </c>
      <c r="J995" s="177">
        <v>-2.492</v>
      </c>
      <c r="K995" s="177">
        <v>-3.2185999999999999</v>
      </c>
      <c r="L995" s="177">
        <v>-2.5705</v>
      </c>
      <c r="M995" s="177">
        <v>-1.0854999999999999</v>
      </c>
      <c r="N995" s="177">
        <v>-5.7752999999999997</v>
      </c>
      <c r="O995" s="177">
        <v>13.219200000000001</v>
      </c>
      <c r="P995" s="177">
        <v>7.3651999999999997</v>
      </c>
      <c r="Q995" s="177">
        <v>14.744199999999999</v>
      </c>
      <c r="R995" s="177">
        <v>11.6495</v>
      </c>
      <c r="T995" s="106"/>
      <c r="U995" s="107"/>
      <c r="V995" s="107"/>
      <c r="W995" s="107"/>
      <c r="X995" s="107"/>
      <c r="Y995" s="107"/>
      <c r="Z995" s="107"/>
      <c r="AA995" s="107"/>
      <c r="AB995" s="107"/>
      <c r="AC995" s="107"/>
      <c r="AD995" s="107"/>
      <c r="AE995" s="107"/>
      <c r="AF995" s="107"/>
      <c r="AG995" s="107"/>
      <c r="AH995" s="107"/>
    </row>
    <row r="996" spans="1:34" x14ac:dyDescent="0.3">
      <c r="A996" s="173" t="s">
        <v>843</v>
      </c>
      <c r="B996" s="173" t="s">
        <v>853</v>
      </c>
      <c r="C996" s="173">
        <v>118510</v>
      </c>
      <c r="D996" s="176">
        <v>44958</v>
      </c>
      <c r="E996" s="177">
        <v>127.0166</v>
      </c>
      <c r="F996" s="177">
        <v>-0.59540000000000004</v>
      </c>
      <c r="G996" s="177">
        <v>0.3725</v>
      </c>
      <c r="H996" s="177">
        <v>-0.3644</v>
      </c>
      <c r="I996" s="177">
        <v>-2.1406000000000001</v>
      </c>
      <c r="J996" s="177">
        <v>-2.4274</v>
      </c>
      <c r="K996" s="177">
        <v>-3.0445000000000002</v>
      </c>
      <c r="L996" s="177">
        <v>-2.2246000000000001</v>
      </c>
      <c r="M996" s="177">
        <v>-0.55600000000000005</v>
      </c>
      <c r="N996" s="177">
        <v>-5.1056999999999997</v>
      </c>
      <c r="O996" s="177">
        <v>14.1212</v>
      </c>
      <c r="P996" s="177">
        <v>8.2025000000000006</v>
      </c>
      <c r="Q996" s="177">
        <v>13.407500000000001</v>
      </c>
      <c r="R996" s="177">
        <v>12.4495</v>
      </c>
      <c r="T996" s="106"/>
      <c r="U996" s="107"/>
      <c r="V996" s="107"/>
      <c r="W996" s="107"/>
      <c r="X996" s="107"/>
      <c r="Y996" s="107"/>
      <c r="Z996" s="107"/>
      <c r="AA996" s="107"/>
      <c r="AB996" s="107"/>
      <c r="AC996" s="107"/>
      <c r="AD996" s="107"/>
      <c r="AE996" s="107"/>
      <c r="AF996" s="107"/>
      <c r="AG996" s="107"/>
      <c r="AH996" s="107"/>
    </row>
    <row r="997" spans="1:34" x14ac:dyDescent="0.3">
      <c r="A997" s="173" t="s">
        <v>843</v>
      </c>
      <c r="B997" s="173" t="s">
        <v>1829</v>
      </c>
      <c r="C997" s="173">
        <v>130498</v>
      </c>
      <c r="D997" s="176">
        <v>44958</v>
      </c>
      <c r="E997" s="177">
        <v>201.61799999999999</v>
      </c>
      <c r="F997" s="177">
        <v>-0.60880000000000001</v>
      </c>
      <c r="G997" s="177">
        <v>0.48089999999999999</v>
      </c>
      <c r="H997" s="177">
        <v>-0.91900000000000004</v>
      </c>
      <c r="I997" s="177">
        <v>-2.4015</v>
      </c>
      <c r="J997" s="177">
        <v>-2.1951000000000001</v>
      </c>
      <c r="K997" s="177">
        <v>-2.2776000000000001</v>
      </c>
      <c r="L997" s="177">
        <v>3.093</v>
      </c>
      <c r="M997" s="177">
        <v>5.7812000000000001</v>
      </c>
      <c r="N997" s="177">
        <v>4.3977000000000004</v>
      </c>
      <c r="O997" s="177">
        <v>19.818200000000001</v>
      </c>
      <c r="P997" s="177">
        <v>11.327</v>
      </c>
      <c r="Q997" s="177">
        <v>11.548500000000001</v>
      </c>
      <c r="R997" s="177">
        <v>20.936299999999999</v>
      </c>
      <c r="T997" s="106"/>
      <c r="U997" s="107"/>
      <c r="V997" s="107"/>
      <c r="W997" s="107"/>
      <c r="X997" s="107"/>
      <c r="Y997" s="107"/>
      <c r="Z997" s="107"/>
      <c r="AA997" s="107"/>
      <c r="AB997" s="107"/>
      <c r="AC997" s="107"/>
      <c r="AD997" s="107"/>
      <c r="AE997" s="107"/>
      <c r="AF997" s="107"/>
      <c r="AG997" s="107"/>
      <c r="AH997" s="107"/>
    </row>
    <row r="998" spans="1:34" x14ac:dyDescent="0.3">
      <c r="A998" s="173" t="s">
        <v>843</v>
      </c>
      <c r="B998" s="173" t="s">
        <v>1830</v>
      </c>
      <c r="C998" s="173">
        <v>130496</v>
      </c>
      <c r="D998" s="176">
        <v>44958</v>
      </c>
      <c r="E998" s="177">
        <v>263.67034031003499</v>
      </c>
      <c r="F998" s="177">
        <v>-0.61170000000000002</v>
      </c>
      <c r="G998" s="177">
        <v>0.46679999999999999</v>
      </c>
      <c r="H998" s="177">
        <v>-0.93879999999999997</v>
      </c>
      <c r="I998" s="177">
        <v>-2.4405000000000001</v>
      </c>
      <c r="J998" s="177">
        <v>-2.2768000000000002</v>
      </c>
      <c r="K998" s="177">
        <v>-2.4988999999999999</v>
      </c>
      <c r="L998" s="177">
        <v>2.6427</v>
      </c>
      <c r="M998" s="177">
        <v>5.0975999999999999</v>
      </c>
      <c r="N998" s="177">
        <v>3.5621</v>
      </c>
      <c r="O998" s="177">
        <v>19.097200000000001</v>
      </c>
      <c r="P998" s="177">
        <v>10.857100000000001</v>
      </c>
      <c r="Q998" s="177">
        <v>11.956300000000001</v>
      </c>
      <c r="R998" s="177">
        <v>20.0489</v>
      </c>
      <c r="T998" s="106"/>
      <c r="U998" s="107"/>
      <c r="V998" s="107"/>
      <c r="W998" s="107"/>
      <c r="X998" s="107"/>
      <c r="Y998" s="107"/>
      <c r="Z998" s="107"/>
      <c r="AA998" s="107"/>
      <c r="AB998" s="107"/>
      <c r="AC998" s="107"/>
      <c r="AD998" s="107"/>
      <c r="AE998" s="107"/>
      <c r="AF998" s="107"/>
      <c r="AG998" s="107"/>
      <c r="AH998" s="107"/>
    </row>
    <row r="999" spans="1:34" x14ac:dyDescent="0.3">
      <c r="A999" s="173" t="s">
        <v>843</v>
      </c>
      <c r="B999" s="173" t="s">
        <v>2031</v>
      </c>
      <c r="C999" s="173">
        <v>146772</v>
      </c>
      <c r="D999" s="176">
        <v>44958</v>
      </c>
      <c r="E999" s="177">
        <v>16.272099999999998</v>
      </c>
      <c r="F999" s="177">
        <v>-0.24399999999999999</v>
      </c>
      <c r="G999" s="177">
        <v>1.0714999999999999</v>
      </c>
      <c r="H999" s="177">
        <v>-0.36680000000000001</v>
      </c>
      <c r="I999" s="177">
        <v>-1.5804</v>
      </c>
      <c r="J999" s="177">
        <v>-2.3664000000000001</v>
      </c>
      <c r="K999" s="177">
        <v>-4.1593999999999998</v>
      </c>
      <c r="L999" s="177">
        <v>-0.38080000000000003</v>
      </c>
      <c r="M999" s="177">
        <v>0.88600000000000001</v>
      </c>
      <c r="N999" s="177">
        <v>-4.3795999999999999</v>
      </c>
      <c r="O999" s="177">
        <v>14.241300000000001</v>
      </c>
      <c r="P999" s="177"/>
      <c r="Q999" s="177">
        <v>13.4726</v>
      </c>
      <c r="R999" s="177">
        <v>12.888199999999999</v>
      </c>
      <c r="T999" s="106"/>
      <c r="U999" s="107"/>
      <c r="V999" s="107"/>
      <c r="W999" s="107"/>
      <c r="X999" s="107"/>
      <c r="Y999" s="107"/>
      <c r="Z999" s="107"/>
      <c r="AA999" s="107"/>
      <c r="AB999" s="107"/>
      <c r="AC999" s="107"/>
      <c r="AD999" s="107"/>
      <c r="AE999" s="107"/>
      <c r="AF999" s="107"/>
      <c r="AG999" s="107"/>
      <c r="AH999" s="107"/>
    </row>
    <row r="1000" spans="1:34" x14ac:dyDescent="0.3">
      <c r="A1000" s="173" t="s">
        <v>843</v>
      </c>
      <c r="B1000" s="173" t="s">
        <v>2032</v>
      </c>
      <c r="C1000" s="173">
        <v>146771</v>
      </c>
      <c r="D1000" s="176">
        <v>44958</v>
      </c>
      <c r="E1000" s="177">
        <v>15.273999999999999</v>
      </c>
      <c r="F1000" s="177">
        <v>-0.24690000000000001</v>
      </c>
      <c r="G1000" s="177">
        <v>1.0566</v>
      </c>
      <c r="H1000" s="177">
        <v>-0.38740000000000002</v>
      </c>
      <c r="I1000" s="177">
        <v>-1.6217999999999999</v>
      </c>
      <c r="J1000" s="177">
        <v>-2.4643000000000002</v>
      </c>
      <c r="K1000" s="177">
        <v>-4.4862000000000002</v>
      </c>
      <c r="L1000" s="177">
        <v>-1.1424000000000001</v>
      </c>
      <c r="M1000" s="177">
        <v>-0.3211</v>
      </c>
      <c r="N1000" s="177">
        <v>-5.9066000000000001</v>
      </c>
      <c r="O1000" s="177">
        <v>12.363099999999999</v>
      </c>
      <c r="P1000" s="177"/>
      <c r="Q1000" s="177">
        <v>11.623200000000001</v>
      </c>
      <c r="R1000" s="177">
        <v>11.0373</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843</v>
      </c>
      <c r="B1001" s="173" t="s">
        <v>854</v>
      </c>
      <c r="C1001" s="173">
        <v>100349</v>
      </c>
      <c r="D1001" s="176">
        <v>44958</v>
      </c>
      <c r="E1001" s="177">
        <v>575.75</v>
      </c>
      <c r="F1001" s="177">
        <v>-0.55100000000000005</v>
      </c>
      <c r="G1001" s="177">
        <v>0.12</v>
      </c>
      <c r="H1001" s="177">
        <v>-1.2537</v>
      </c>
      <c r="I1001" s="177">
        <v>-2.3491</v>
      </c>
      <c r="J1001" s="177">
        <v>-2.1333000000000002</v>
      </c>
      <c r="K1001" s="177">
        <v>-1.8647</v>
      </c>
      <c r="L1001" s="177">
        <v>4.7084999999999999</v>
      </c>
      <c r="M1001" s="177">
        <v>7.4882</v>
      </c>
      <c r="N1001" s="177">
        <v>4.9508999999999999</v>
      </c>
      <c r="O1001" s="177">
        <v>19.779599999999999</v>
      </c>
      <c r="P1001" s="177">
        <v>11.437200000000001</v>
      </c>
      <c r="Q1001" s="177">
        <v>17.923999999999999</v>
      </c>
      <c r="R1001" s="177">
        <v>22.676500000000001</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843</v>
      </c>
      <c r="B1002" s="173" t="s">
        <v>855</v>
      </c>
      <c r="C1002" s="173">
        <v>120596</v>
      </c>
      <c r="D1002" s="176">
        <v>44958</v>
      </c>
      <c r="E1002" s="177">
        <v>629.74</v>
      </c>
      <c r="F1002" s="177">
        <v>-0.54800000000000004</v>
      </c>
      <c r="G1002" s="177">
        <v>0.13200000000000001</v>
      </c>
      <c r="H1002" s="177">
        <v>-1.2358</v>
      </c>
      <c r="I1002" s="177">
        <v>-2.3144</v>
      </c>
      <c r="J1002" s="177">
        <v>-2.0499999999999998</v>
      </c>
      <c r="K1002" s="177">
        <v>-1.6231</v>
      </c>
      <c r="L1002" s="177">
        <v>5.2144000000000004</v>
      </c>
      <c r="M1002" s="177">
        <v>8.2250999999999994</v>
      </c>
      <c r="N1002" s="177">
        <v>5.8814000000000002</v>
      </c>
      <c r="O1002" s="177">
        <v>20.7438</v>
      </c>
      <c r="P1002" s="177">
        <v>12.401</v>
      </c>
      <c r="Q1002" s="177">
        <v>14.956200000000001</v>
      </c>
      <c r="R1002" s="177">
        <v>23.680399999999999</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843</v>
      </c>
      <c r="B1003" s="173" t="s">
        <v>856</v>
      </c>
      <c r="C1003" s="173">
        <v>118419</v>
      </c>
      <c r="D1003" s="176">
        <v>44958</v>
      </c>
      <c r="E1003" s="177">
        <v>82.388000000000005</v>
      </c>
      <c r="F1003" s="177">
        <v>-0.20949999999999999</v>
      </c>
      <c r="G1003" s="177">
        <v>1.0188999999999999</v>
      </c>
      <c r="H1003" s="177">
        <v>-0.44350000000000001</v>
      </c>
      <c r="I1003" s="177">
        <v>-2.1078000000000001</v>
      </c>
      <c r="J1003" s="177">
        <v>-1.726</v>
      </c>
      <c r="K1003" s="177">
        <v>-1.9027000000000001</v>
      </c>
      <c r="L1003" s="177">
        <v>6.0335000000000001</v>
      </c>
      <c r="M1003" s="177">
        <v>8.4481000000000002</v>
      </c>
      <c r="N1003" s="177">
        <v>4.1040999999999999</v>
      </c>
      <c r="O1003" s="177">
        <v>17.2559</v>
      </c>
      <c r="P1003" s="177">
        <v>10.284700000000001</v>
      </c>
      <c r="Q1003" s="177">
        <v>13.575799999999999</v>
      </c>
      <c r="R1003" s="177">
        <v>17.9101</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843</v>
      </c>
      <c r="B1004" s="173" t="s">
        <v>857</v>
      </c>
      <c r="C1004" s="173">
        <v>108596</v>
      </c>
      <c r="D1004" s="176">
        <v>44958</v>
      </c>
      <c r="E1004" s="177">
        <v>72.736000000000004</v>
      </c>
      <c r="F1004" s="177">
        <v>-0.21129999999999999</v>
      </c>
      <c r="G1004" s="177">
        <v>1.0025999999999999</v>
      </c>
      <c r="H1004" s="177">
        <v>-0.46529999999999999</v>
      </c>
      <c r="I1004" s="177">
        <v>-2.1524000000000001</v>
      </c>
      <c r="J1004" s="177">
        <v>-1.8314999999999999</v>
      </c>
      <c r="K1004" s="177">
        <v>-2.1983999999999999</v>
      </c>
      <c r="L1004" s="177">
        <v>5.3992000000000004</v>
      </c>
      <c r="M1004" s="177">
        <v>7.4546000000000001</v>
      </c>
      <c r="N1004" s="177">
        <v>2.8652000000000002</v>
      </c>
      <c r="O1004" s="177">
        <v>15.860200000000001</v>
      </c>
      <c r="P1004" s="177">
        <v>8.9318000000000008</v>
      </c>
      <c r="Q1004" s="177">
        <v>12.0114</v>
      </c>
      <c r="R1004" s="177">
        <v>16.501899999999999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843</v>
      </c>
      <c r="B1005" s="173" t="s">
        <v>858</v>
      </c>
      <c r="C1005" s="173">
        <v>106144</v>
      </c>
      <c r="D1005" s="176">
        <v>44958</v>
      </c>
      <c r="E1005" s="177">
        <v>51.27</v>
      </c>
      <c r="F1005" s="177">
        <v>-0.27229999999999999</v>
      </c>
      <c r="G1005" s="177">
        <v>0.31309999999999999</v>
      </c>
      <c r="H1005" s="177">
        <v>-1.0994999999999999</v>
      </c>
      <c r="I1005" s="177">
        <v>-2.6949999999999998</v>
      </c>
      <c r="J1005" s="177">
        <v>-3.5007999999999999</v>
      </c>
      <c r="K1005" s="177">
        <v>-4.7911000000000001</v>
      </c>
      <c r="L1005" s="177">
        <v>1.0046999999999999</v>
      </c>
      <c r="M1005" s="177">
        <v>2.3965999999999998</v>
      </c>
      <c r="N1005" s="177">
        <v>-3.2275999999999998</v>
      </c>
      <c r="O1005" s="177">
        <v>11.6752</v>
      </c>
      <c r="P1005" s="177">
        <v>8.8140000000000001</v>
      </c>
      <c r="Q1005" s="177">
        <v>11.1266</v>
      </c>
      <c r="R1005" s="177">
        <v>10.0025</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843</v>
      </c>
      <c r="B1006" s="173" t="s">
        <v>859</v>
      </c>
      <c r="C1006" s="173">
        <v>120357</v>
      </c>
      <c r="D1006" s="176">
        <v>44958</v>
      </c>
      <c r="E1006" s="177">
        <v>58.97</v>
      </c>
      <c r="F1006" s="177">
        <v>-0.27060000000000001</v>
      </c>
      <c r="G1006" s="177">
        <v>0.34029999999999999</v>
      </c>
      <c r="H1006" s="177">
        <v>-1.0736000000000001</v>
      </c>
      <c r="I1006" s="177">
        <v>-2.6415999999999999</v>
      </c>
      <c r="J1006" s="177">
        <v>-3.3754</v>
      </c>
      <c r="K1006" s="177">
        <v>-4.4710999999999999</v>
      </c>
      <c r="L1006" s="177">
        <v>1.6549</v>
      </c>
      <c r="M1006" s="177">
        <v>3.4016999999999999</v>
      </c>
      <c r="N1006" s="177">
        <v>-1.9618</v>
      </c>
      <c r="O1006" s="177">
        <v>13.130800000000001</v>
      </c>
      <c r="P1006" s="177">
        <v>10.215199999999999</v>
      </c>
      <c r="Q1006" s="177">
        <v>15.514099999999999</v>
      </c>
      <c r="R1006" s="177">
        <v>11.4566</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843</v>
      </c>
      <c r="B1007" s="173" t="s">
        <v>860</v>
      </c>
      <c r="C1007" s="173">
        <v>103234</v>
      </c>
      <c r="D1007" s="176">
        <v>44958</v>
      </c>
      <c r="E1007" s="177">
        <v>203.048</v>
      </c>
      <c r="F1007" s="177">
        <v>-0.32790000000000002</v>
      </c>
      <c r="G1007" s="177">
        <v>1.0067999999999999</v>
      </c>
      <c r="H1007" s="177">
        <v>-0.48230000000000001</v>
      </c>
      <c r="I1007" s="177">
        <v>-2.6023000000000001</v>
      </c>
      <c r="J1007" s="177">
        <v>-2.3056000000000001</v>
      </c>
      <c r="K1007" s="177">
        <v>-3.3896000000000002</v>
      </c>
      <c r="L1007" s="177">
        <v>2.0371999999999999</v>
      </c>
      <c r="M1007" s="177">
        <v>4.1218000000000004</v>
      </c>
      <c r="N1007" s="177">
        <v>2.3195000000000001</v>
      </c>
      <c r="O1007" s="177">
        <v>15.1366</v>
      </c>
      <c r="P1007" s="177">
        <v>11.0664</v>
      </c>
      <c r="Q1007" s="177">
        <v>17.7697</v>
      </c>
      <c r="R1007" s="177">
        <v>15.4428</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843</v>
      </c>
      <c r="B1008" s="173" t="s">
        <v>861</v>
      </c>
      <c r="C1008" s="173">
        <v>120158</v>
      </c>
      <c r="D1008" s="176">
        <v>44958</v>
      </c>
      <c r="E1008" s="177">
        <v>226.80600000000001</v>
      </c>
      <c r="F1008" s="177">
        <v>-0.32479999999999998</v>
      </c>
      <c r="G1008" s="177">
        <v>1.0230999999999999</v>
      </c>
      <c r="H1008" s="177">
        <v>-0.45910000000000001</v>
      </c>
      <c r="I1008" s="177">
        <v>-2.5567000000000002</v>
      </c>
      <c r="J1008" s="177">
        <v>-2.1991999999999998</v>
      </c>
      <c r="K1008" s="177">
        <v>-3.0958999999999999</v>
      </c>
      <c r="L1008" s="177">
        <v>2.6583000000000001</v>
      </c>
      <c r="M1008" s="177">
        <v>5.0899000000000001</v>
      </c>
      <c r="N1008" s="177">
        <v>3.5743</v>
      </c>
      <c r="O1008" s="177">
        <v>16.5352</v>
      </c>
      <c r="P1008" s="177">
        <v>12.3667</v>
      </c>
      <c r="Q1008" s="177">
        <v>15.993399999999999</v>
      </c>
      <c r="R1008" s="177">
        <v>16.862500000000001</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843</v>
      </c>
      <c r="B1009" s="173" t="s">
        <v>862</v>
      </c>
      <c r="C1009" s="173">
        <v>119397</v>
      </c>
      <c r="D1009" s="176"/>
      <c r="E1009" s="177"/>
      <c r="F1009" s="177"/>
      <c r="G1009" s="177"/>
      <c r="H1009" s="177"/>
      <c r="I1009" s="177"/>
      <c r="J1009" s="177"/>
      <c r="K1009" s="177"/>
      <c r="L1009" s="177"/>
      <c r="M1009" s="177"/>
      <c r="N1009" s="177"/>
      <c r="O1009" s="177"/>
      <c r="P1009" s="177"/>
      <c r="Q1009" s="177"/>
      <c r="R1009" s="177"/>
      <c r="T1009" s="106"/>
      <c r="U1009" s="107"/>
      <c r="V1009" s="107"/>
      <c r="W1009" s="107"/>
      <c r="X1009" s="107"/>
      <c r="Y1009" s="107"/>
      <c r="Z1009" s="107"/>
      <c r="AA1009" s="107"/>
      <c r="AB1009" s="107"/>
      <c r="AC1009" s="107"/>
      <c r="AD1009" s="107"/>
      <c r="AE1009" s="107"/>
      <c r="AF1009" s="107"/>
      <c r="AG1009" s="107"/>
      <c r="AH1009" s="107"/>
    </row>
    <row r="1010" spans="1:34" x14ac:dyDescent="0.3">
      <c r="A1010" s="173" t="s">
        <v>843</v>
      </c>
      <c r="B1010" s="173" t="s">
        <v>863</v>
      </c>
      <c r="C1010" s="173">
        <v>118049</v>
      </c>
      <c r="D1010" s="176"/>
      <c r="E1010" s="177"/>
      <c r="F1010" s="177"/>
      <c r="G1010" s="177"/>
      <c r="H1010" s="177"/>
      <c r="I1010" s="177"/>
      <c r="J1010" s="177"/>
      <c r="K1010" s="177"/>
      <c r="L1010" s="177"/>
      <c r="M1010" s="177"/>
      <c r="N1010" s="177"/>
      <c r="O1010" s="177"/>
      <c r="P1010" s="177"/>
      <c r="Q1010" s="177"/>
      <c r="R1010" s="177"/>
      <c r="T1010" s="106"/>
      <c r="U1010" s="107"/>
      <c r="V1010" s="107"/>
      <c r="W1010" s="107"/>
      <c r="X1010" s="107"/>
      <c r="Y1010" s="107"/>
      <c r="Z1010" s="107"/>
      <c r="AA1010" s="107"/>
      <c r="AB1010" s="107"/>
      <c r="AC1010" s="107"/>
      <c r="AD1010" s="107"/>
      <c r="AE1010" s="107"/>
      <c r="AF1010" s="107"/>
      <c r="AG1010" s="107"/>
      <c r="AH1010" s="107"/>
    </row>
    <row r="1011" spans="1:34" x14ac:dyDescent="0.3">
      <c r="A1011" s="173" t="s">
        <v>843</v>
      </c>
      <c r="B1011" s="173" t="s">
        <v>864</v>
      </c>
      <c r="C1011" s="173">
        <v>133710</v>
      </c>
      <c r="D1011" s="176">
        <v>44958</v>
      </c>
      <c r="E1011" s="177">
        <v>25.8764</v>
      </c>
      <c r="F1011" s="177">
        <v>0.1777</v>
      </c>
      <c r="G1011" s="177">
        <v>1.2882</v>
      </c>
      <c r="H1011" s="177">
        <v>-6.1800000000000001E-2</v>
      </c>
      <c r="I1011" s="177">
        <v>-2.0074999999999998</v>
      </c>
      <c r="J1011" s="177">
        <v>-3.2864</v>
      </c>
      <c r="K1011" s="177">
        <v>-6.8474000000000004</v>
      </c>
      <c r="L1011" s="177">
        <v>-3.5358999999999998</v>
      </c>
      <c r="M1011" s="177">
        <v>-1.7149000000000001</v>
      </c>
      <c r="N1011" s="177">
        <v>-5.1726000000000001</v>
      </c>
      <c r="O1011" s="177">
        <v>13.7682</v>
      </c>
      <c r="P1011" s="177">
        <v>10.679500000000001</v>
      </c>
      <c r="Q1011" s="177">
        <v>12.721</v>
      </c>
      <c r="R1011" s="177">
        <v>14.3452</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843</v>
      </c>
      <c r="B1012" s="173" t="s">
        <v>865</v>
      </c>
      <c r="C1012" s="173">
        <v>133711</v>
      </c>
      <c r="D1012" s="176">
        <v>44958</v>
      </c>
      <c r="E1012" s="177">
        <v>23.215</v>
      </c>
      <c r="F1012" s="177">
        <v>0.17430000000000001</v>
      </c>
      <c r="G1012" s="177">
        <v>1.2706999999999999</v>
      </c>
      <c r="H1012" s="177">
        <v>-8.5599999999999996E-2</v>
      </c>
      <c r="I1012" s="177">
        <v>-2.0543</v>
      </c>
      <c r="J1012" s="177">
        <v>-3.3956</v>
      </c>
      <c r="K1012" s="177">
        <v>-7.1700999999999997</v>
      </c>
      <c r="L1012" s="177">
        <v>-4.2332999999999998</v>
      </c>
      <c r="M1012" s="177">
        <v>-2.8062999999999998</v>
      </c>
      <c r="N1012" s="177">
        <v>-6.5742000000000003</v>
      </c>
      <c r="O1012" s="177">
        <v>11.9764</v>
      </c>
      <c r="P1012" s="177">
        <v>9.0276999999999994</v>
      </c>
      <c r="Q1012" s="177">
        <v>11.1906</v>
      </c>
      <c r="R1012" s="177">
        <v>12.5977</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843</v>
      </c>
      <c r="B1013" s="173" t="s">
        <v>866</v>
      </c>
      <c r="C1013" s="173">
        <v>147840</v>
      </c>
      <c r="D1013" s="176">
        <v>44958</v>
      </c>
      <c r="E1013" s="177">
        <v>17.405999999999999</v>
      </c>
      <c r="F1013" s="177">
        <v>-1.3388</v>
      </c>
      <c r="G1013" s="177">
        <v>8.4500000000000006E-2</v>
      </c>
      <c r="H1013" s="177">
        <v>-1.7149000000000001</v>
      </c>
      <c r="I1013" s="177">
        <v>-4.6623000000000001</v>
      </c>
      <c r="J1013" s="177">
        <v>-4.9336000000000002</v>
      </c>
      <c r="K1013" s="177">
        <v>-6.6651999999999996</v>
      </c>
      <c r="L1013" s="177">
        <v>-0.74929999999999997</v>
      </c>
      <c r="M1013" s="177">
        <v>-1.3130999999999999</v>
      </c>
      <c r="N1013" s="177">
        <v>-2.8031999999999999</v>
      </c>
      <c r="O1013" s="177">
        <v>20.185300000000002</v>
      </c>
      <c r="P1013" s="177"/>
      <c r="Q1013" s="177">
        <v>19.6236</v>
      </c>
      <c r="R1013" s="177">
        <v>18.563400000000001</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843</v>
      </c>
      <c r="B1014" s="173" t="s">
        <v>867</v>
      </c>
      <c r="C1014" s="173">
        <v>147843</v>
      </c>
      <c r="D1014" s="176">
        <v>44958</v>
      </c>
      <c r="E1014" s="177">
        <v>16.4191</v>
      </c>
      <c r="F1014" s="177">
        <v>-1.3441000000000001</v>
      </c>
      <c r="G1014" s="177">
        <v>5.9700000000000003E-2</v>
      </c>
      <c r="H1014" s="177">
        <v>-1.7497</v>
      </c>
      <c r="I1014" s="177">
        <v>-4.7301000000000002</v>
      </c>
      <c r="J1014" s="177">
        <v>-5.0968</v>
      </c>
      <c r="K1014" s="177">
        <v>-7.1166</v>
      </c>
      <c r="L1014" s="177">
        <v>-1.7273000000000001</v>
      </c>
      <c r="M1014" s="177">
        <v>-2.7892000000000001</v>
      </c>
      <c r="N1014" s="177">
        <v>-4.6870000000000003</v>
      </c>
      <c r="O1014" s="177">
        <v>17.941099999999999</v>
      </c>
      <c r="P1014" s="177"/>
      <c r="Q1014" s="177">
        <v>17.3874</v>
      </c>
      <c r="R1014" s="177">
        <v>16.287500000000001</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843</v>
      </c>
      <c r="B1015" s="173" t="s">
        <v>868</v>
      </c>
      <c r="C1015" s="173">
        <v>118834</v>
      </c>
      <c r="D1015" s="176">
        <v>44958</v>
      </c>
      <c r="E1015" s="177">
        <v>103.499</v>
      </c>
      <c r="F1015" s="177">
        <v>-0.64029999999999998</v>
      </c>
      <c r="G1015" s="177">
        <v>0.36070000000000002</v>
      </c>
      <c r="H1015" s="177">
        <v>-0.92190000000000005</v>
      </c>
      <c r="I1015" s="177">
        <v>-2.9636</v>
      </c>
      <c r="J1015" s="177">
        <v>-2.6515</v>
      </c>
      <c r="K1015" s="177">
        <v>-2.4579</v>
      </c>
      <c r="L1015" s="177">
        <v>-0.95030000000000003</v>
      </c>
      <c r="M1015" s="177">
        <v>0.86339999999999995</v>
      </c>
      <c r="N1015" s="177">
        <v>-3.6859999999999999</v>
      </c>
      <c r="O1015" s="177">
        <v>18.506900000000002</v>
      </c>
      <c r="P1015" s="177">
        <v>13.575100000000001</v>
      </c>
      <c r="Q1015" s="177">
        <v>21.910399999999999</v>
      </c>
      <c r="R1015" s="177">
        <v>13.9872</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843</v>
      </c>
      <c r="B1016" s="173" t="s">
        <v>869</v>
      </c>
      <c r="C1016" s="173">
        <v>112932</v>
      </c>
      <c r="D1016" s="176">
        <v>44958</v>
      </c>
      <c r="E1016" s="177">
        <v>94.123999999999995</v>
      </c>
      <c r="F1016" s="177">
        <v>-0.64290000000000003</v>
      </c>
      <c r="G1016" s="177">
        <v>0.34649999999999997</v>
      </c>
      <c r="H1016" s="177">
        <v>-0.93979999999999997</v>
      </c>
      <c r="I1016" s="177">
        <v>-2.9998999999999998</v>
      </c>
      <c r="J1016" s="177">
        <v>-2.7343000000000002</v>
      </c>
      <c r="K1016" s="177">
        <v>-2.6970999999999998</v>
      </c>
      <c r="L1016" s="177">
        <v>-1.4388000000000001</v>
      </c>
      <c r="M1016" s="177">
        <v>0.1095</v>
      </c>
      <c r="N1016" s="177">
        <v>-4.6265999999999998</v>
      </c>
      <c r="O1016" s="177">
        <v>17.325199999999999</v>
      </c>
      <c r="P1016" s="177">
        <v>12.495799999999999</v>
      </c>
      <c r="Q1016" s="177">
        <v>19.5169</v>
      </c>
      <c r="R1016" s="177">
        <v>12.8515</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843</v>
      </c>
      <c r="B1017" s="173" t="s">
        <v>870</v>
      </c>
      <c r="C1017" s="173">
        <v>147704</v>
      </c>
      <c r="D1017" s="176">
        <v>44958</v>
      </c>
      <c r="E1017" s="177">
        <v>17.7271</v>
      </c>
      <c r="F1017" s="177">
        <v>-0.18240000000000001</v>
      </c>
      <c r="G1017" s="177">
        <v>0.95499999999999996</v>
      </c>
      <c r="H1017" s="177">
        <v>-0.54810000000000003</v>
      </c>
      <c r="I1017" s="177">
        <v>-1.8736999999999999</v>
      </c>
      <c r="J1017" s="177">
        <v>-2.5169000000000001</v>
      </c>
      <c r="K1017" s="177">
        <v>-0.69569999999999999</v>
      </c>
      <c r="L1017" s="177">
        <v>7.0296000000000003</v>
      </c>
      <c r="M1017" s="177">
        <v>9.1321999999999992</v>
      </c>
      <c r="N1017" s="177">
        <v>-0.25490000000000002</v>
      </c>
      <c r="O1017" s="177">
        <v>16.5108</v>
      </c>
      <c r="P1017" s="177"/>
      <c r="Q1017" s="177">
        <v>18.970300000000002</v>
      </c>
      <c r="R1017" s="177">
        <v>18.0261</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843</v>
      </c>
      <c r="B1018" s="173" t="s">
        <v>871</v>
      </c>
      <c r="C1018" s="173">
        <v>147701</v>
      </c>
      <c r="D1018" s="176">
        <v>44958</v>
      </c>
      <c r="E1018" s="177">
        <v>16.783200000000001</v>
      </c>
      <c r="F1018" s="177">
        <v>-0.18729999999999999</v>
      </c>
      <c r="G1018" s="177">
        <v>0.93279999999999996</v>
      </c>
      <c r="H1018" s="177">
        <v>-0.57930000000000004</v>
      </c>
      <c r="I1018" s="177">
        <v>-1.9346000000000001</v>
      </c>
      <c r="J1018" s="177">
        <v>-2.6587000000000001</v>
      </c>
      <c r="K1018" s="177">
        <v>-1.1083000000000001</v>
      </c>
      <c r="L1018" s="177">
        <v>6.1637000000000004</v>
      </c>
      <c r="M1018" s="177">
        <v>7.8507999999999996</v>
      </c>
      <c r="N1018" s="177">
        <v>-1.7699</v>
      </c>
      <c r="O1018" s="177">
        <v>14.598100000000001</v>
      </c>
      <c r="P1018" s="177"/>
      <c r="Q1018" s="177">
        <v>17.011600000000001</v>
      </c>
      <c r="R1018" s="177">
        <v>16.154</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843</v>
      </c>
      <c r="B1019" s="173" t="s">
        <v>1819</v>
      </c>
      <c r="C1019" s="173">
        <v>135677</v>
      </c>
      <c r="D1019" s="176">
        <v>44958</v>
      </c>
      <c r="E1019" s="177">
        <v>27.371600000000001</v>
      </c>
      <c r="F1019" s="177">
        <v>-0.3604</v>
      </c>
      <c r="G1019" s="177">
        <v>0.55400000000000005</v>
      </c>
      <c r="H1019" s="177">
        <v>-0.47270000000000001</v>
      </c>
      <c r="I1019" s="177">
        <v>-2.3927999999999998</v>
      </c>
      <c r="J1019" s="177">
        <v>-2.75</v>
      </c>
      <c r="K1019" s="177">
        <v>-4.5145</v>
      </c>
      <c r="L1019" s="177">
        <v>0.67569999999999997</v>
      </c>
      <c r="M1019" s="177">
        <v>0.57499999999999996</v>
      </c>
      <c r="N1019" s="177">
        <v>-2.0729000000000002</v>
      </c>
      <c r="O1019" s="177">
        <v>16.1037</v>
      </c>
      <c r="P1019" s="177">
        <v>11.512700000000001</v>
      </c>
      <c r="Q1019" s="177">
        <v>15.102499999999999</v>
      </c>
      <c r="R1019" s="177">
        <v>19.2974</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843</v>
      </c>
      <c r="B1020" s="173" t="s">
        <v>1820</v>
      </c>
      <c r="C1020" s="173">
        <v>135678</v>
      </c>
      <c r="D1020" s="176">
        <v>44958</v>
      </c>
      <c r="E1020" s="177">
        <v>23.976500000000001</v>
      </c>
      <c r="F1020" s="177">
        <v>-0.36530000000000001</v>
      </c>
      <c r="G1020" s="177">
        <v>0.52739999999999998</v>
      </c>
      <c r="H1020" s="177">
        <v>-0.51</v>
      </c>
      <c r="I1020" s="177">
        <v>-2.4660000000000002</v>
      </c>
      <c r="J1020" s="177">
        <v>-2.9217</v>
      </c>
      <c r="K1020" s="177">
        <v>-4.9840999999999998</v>
      </c>
      <c r="L1020" s="177">
        <v>-0.31180000000000002</v>
      </c>
      <c r="M1020" s="177">
        <v>-0.89200000000000002</v>
      </c>
      <c r="N1020" s="177">
        <v>-3.9430000000000001</v>
      </c>
      <c r="O1020" s="177">
        <v>13.7826</v>
      </c>
      <c r="P1020" s="177">
        <v>9.4212000000000007</v>
      </c>
      <c r="Q1020" s="177">
        <v>12.992800000000001</v>
      </c>
      <c r="R1020" s="177">
        <v>16.9131</v>
      </c>
      <c r="T1020" s="106"/>
      <c r="U1020" s="107"/>
      <c r="V1020" s="107"/>
      <c r="W1020" s="107"/>
      <c r="X1020" s="107"/>
      <c r="Y1020" s="107"/>
      <c r="Z1020" s="107"/>
      <c r="AA1020" s="107"/>
      <c r="AB1020" s="107"/>
      <c r="AC1020" s="107"/>
      <c r="AD1020" s="107"/>
      <c r="AE1020" s="107"/>
      <c r="AF1020" s="107"/>
      <c r="AG1020" s="107"/>
      <c r="AH1020" s="107"/>
    </row>
    <row r="1021" spans="1:34" x14ac:dyDescent="0.3">
      <c r="A1021" s="173" t="s">
        <v>843</v>
      </c>
      <c r="B1021" s="173" t="s">
        <v>872</v>
      </c>
      <c r="C1021" s="173">
        <v>100380</v>
      </c>
      <c r="D1021" s="176">
        <v>44958</v>
      </c>
      <c r="E1021" s="177">
        <v>820.07960000000003</v>
      </c>
      <c r="F1021" s="177">
        <v>-0.26850000000000002</v>
      </c>
      <c r="G1021" s="177">
        <v>0.77070000000000005</v>
      </c>
      <c r="H1021" s="177">
        <v>-0.76429999999999998</v>
      </c>
      <c r="I1021" s="177">
        <v>-2.7810999999999999</v>
      </c>
      <c r="J1021" s="177">
        <v>-2.8231000000000002</v>
      </c>
      <c r="K1021" s="177">
        <v>-4.3872</v>
      </c>
      <c r="L1021" s="177">
        <v>0.92090000000000005</v>
      </c>
      <c r="M1021" s="177">
        <v>2.0554999999999999</v>
      </c>
      <c r="N1021" s="177">
        <v>-0.6492</v>
      </c>
      <c r="O1021" s="177">
        <v>14.5336</v>
      </c>
      <c r="P1021" s="177">
        <v>5.9787999999999997</v>
      </c>
      <c r="Q1021" s="177">
        <v>17.4924</v>
      </c>
      <c r="R1021" s="177">
        <v>13.577299999999999</v>
      </c>
      <c r="T1021" s="106"/>
      <c r="U1021" s="107"/>
      <c r="V1021" s="107"/>
      <c r="W1021" s="107"/>
      <c r="X1021" s="107"/>
      <c r="Y1021" s="107"/>
      <c r="Z1021" s="107"/>
      <c r="AA1021" s="107"/>
      <c r="AB1021" s="107"/>
      <c r="AC1021" s="107"/>
      <c r="AD1021" s="107"/>
      <c r="AE1021" s="107"/>
      <c r="AF1021" s="107"/>
      <c r="AG1021" s="107"/>
      <c r="AH1021" s="107"/>
    </row>
    <row r="1022" spans="1:34" x14ac:dyDescent="0.3">
      <c r="A1022" s="173" t="s">
        <v>843</v>
      </c>
      <c r="B1022" s="173" t="s">
        <v>873</v>
      </c>
      <c r="C1022" s="173">
        <v>118678</v>
      </c>
      <c r="D1022" s="176">
        <v>44958</v>
      </c>
      <c r="E1022" s="177">
        <v>870.38760000000002</v>
      </c>
      <c r="F1022" s="177">
        <v>-0.2671</v>
      </c>
      <c r="G1022" s="177">
        <v>0.77800000000000002</v>
      </c>
      <c r="H1022" s="177">
        <v>-0.75419999999999998</v>
      </c>
      <c r="I1022" s="177">
        <v>-2.7610999999999999</v>
      </c>
      <c r="J1022" s="177">
        <v>-2.7761</v>
      </c>
      <c r="K1022" s="177">
        <v>-4.2615999999999996</v>
      </c>
      <c r="L1022" s="177">
        <v>1.1819999999999999</v>
      </c>
      <c r="M1022" s="177">
        <v>2.4344000000000001</v>
      </c>
      <c r="N1022" s="177">
        <v>-0.14180000000000001</v>
      </c>
      <c r="O1022" s="177">
        <v>15.108599999999999</v>
      </c>
      <c r="P1022" s="177">
        <v>6.5469999999999997</v>
      </c>
      <c r="Q1022" s="177">
        <v>12.2173</v>
      </c>
      <c r="R1022" s="177">
        <v>14.137600000000001</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843</v>
      </c>
      <c r="B1023" s="173" t="s">
        <v>874</v>
      </c>
      <c r="C1023" s="173">
        <v>111381</v>
      </c>
      <c r="D1023" s="176"/>
      <c r="E1023" s="177"/>
      <c r="F1023" s="177"/>
      <c r="G1023" s="177"/>
      <c r="H1023" s="177"/>
      <c r="I1023" s="177"/>
      <c r="J1023" s="177"/>
      <c r="K1023" s="177"/>
      <c r="L1023" s="177"/>
      <c r="M1023" s="177"/>
      <c r="N1023" s="177"/>
      <c r="O1023" s="177"/>
      <c r="P1023" s="177"/>
      <c r="Q1023" s="177"/>
      <c r="R1023" s="177"/>
      <c r="T1023" s="106"/>
      <c r="U1023" s="107"/>
      <c r="V1023" s="107"/>
      <c r="W1023" s="107"/>
      <c r="X1023" s="107"/>
      <c r="Y1023" s="107"/>
      <c r="Z1023" s="107"/>
      <c r="AA1023" s="107"/>
      <c r="AB1023" s="107"/>
      <c r="AC1023" s="107"/>
      <c r="AD1023" s="107"/>
      <c r="AE1023" s="107"/>
      <c r="AF1023" s="107"/>
      <c r="AG1023" s="107"/>
      <c r="AH1023" s="107"/>
    </row>
    <row r="1024" spans="1:34" x14ac:dyDescent="0.3">
      <c r="A1024" s="173" t="s">
        <v>843</v>
      </c>
      <c r="B1024" s="173" t="s">
        <v>875</v>
      </c>
      <c r="C1024" s="173">
        <v>119441</v>
      </c>
      <c r="D1024" s="176"/>
      <c r="E1024" s="177"/>
      <c r="F1024" s="177"/>
      <c r="G1024" s="177"/>
      <c r="H1024" s="177"/>
      <c r="I1024" s="177"/>
      <c r="J1024" s="177"/>
      <c r="K1024" s="177"/>
      <c r="L1024" s="177"/>
      <c r="M1024" s="177"/>
      <c r="N1024" s="177"/>
      <c r="O1024" s="177"/>
      <c r="P1024" s="177"/>
      <c r="Q1024" s="177"/>
      <c r="R1024" s="177"/>
      <c r="T1024" s="106"/>
      <c r="U1024" s="107"/>
      <c r="V1024" s="107"/>
      <c r="W1024" s="107"/>
      <c r="X1024" s="107"/>
      <c r="Y1024" s="107"/>
      <c r="Z1024" s="107"/>
      <c r="AA1024" s="107"/>
      <c r="AB1024" s="107"/>
      <c r="AC1024" s="107"/>
      <c r="AD1024" s="107"/>
      <c r="AE1024" s="107"/>
      <c r="AF1024" s="107"/>
      <c r="AG1024" s="107"/>
      <c r="AH1024" s="107"/>
    </row>
    <row r="1025" spans="1:34" x14ac:dyDescent="0.3">
      <c r="A1025" s="173" t="s">
        <v>843</v>
      </c>
      <c r="B1025" s="173" t="s">
        <v>876</v>
      </c>
      <c r="C1025" s="173">
        <v>104513</v>
      </c>
      <c r="D1025" s="176">
        <v>44958</v>
      </c>
      <c r="E1025" s="177">
        <v>70.91</v>
      </c>
      <c r="F1025" s="177">
        <v>-1.6758999999999999</v>
      </c>
      <c r="G1025" s="177">
        <v>-0.40410000000000001</v>
      </c>
      <c r="H1025" s="177">
        <v>-3.008</v>
      </c>
      <c r="I1025" s="177">
        <v>-5.6257000000000001</v>
      </c>
      <c r="J1025" s="177">
        <v>-5.3287000000000004</v>
      </c>
      <c r="K1025" s="177">
        <v>-3.3515999999999999</v>
      </c>
      <c r="L1025" s="177">
        <v>3.1627000000000001</v>
      </c>
      <c r="M1025" s="177">
        <v>2.2206999999999999</v>
      </c>
      <c r="N1025" s="177">
        <v>4.2354000000000003</v>
      </c>
      <c r="O1025" s="177">
        <v>22.3657</v>
      </c>
      <c r="P1025" s="177">
        <v>12.6379</v>
      </c>
      <c r="Q1025" s="177">
        <v>12.892300000000001</v>
      </c>
      <c r="R1025" s="177">
        <v>20.977599999999999</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843</v>
      </c>
      <c r="B1026" s="173" t="s">
        <v>877</v>
      </c>
      <c r="C1026" s="173">
        <v>120826</v>
      </c>
      <c r="D1026" s="176">
        <v>44958</v>
      </c>
      <c r="E1026" s="177">
        <v>75.048400000000001</v>
      </c>
      <c r="F1026" s="177">
        <v>-1.6713</v>
      </c>
      <c r="G1026" s="177">
        <v>-0.36890000000000001</v>
      </c>
      <c r="H1026" s="177">
        <v>-2.9647000000000001</v>
      </c>
      <c r="I1026" s="177">
        <v>-5.5526999999999997</v>
      </c>
      <c r="J1026" s="177">
        <v>-5.1708999999999996</v>
      </c>
      <c r="K1026" s="177">
        <v>-2.8972000000000002</v>
      </c>
      <c r="L1026" s="177">
        <v>4.1261000000000001</v>
      </c>
      <c r="M1026" s="177">
        <v>3.6395</v>
      </c>
      <c r="N1026" s="177">
        <v>6.1235999999999997</v>
      </c>
      <c r="O1026" s="177">
        <v>23.931999999999999</v>
      </c>
      <c r="P1026" s="177">
        <v>13.7081</v>
      </c>
      <c r="Q1026" s="177">
        <v>17.700600000000001</v>
      </c>
      <c r="R1026" s="177">
        <v>23.183499999999999</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843</v>
      </c>
      <c r="B1027" s="173" t="s">
        <v>1717</v>
      </c>
      <c r="C1027" s="173">
        <v>119721</v>
      </c>
      <c r="D1027" s="176">
        <v>44958</v>
      </c>
      <c r="E1027" s="177">
        <v>410.32229999999998</v>
      </c>
      <c r="F1027" s="177">
        <v>-0.28299999999999997</v>
      </c>
      <c r="G1027" s="177">
        <v>0.68459999999999999</v>
      </c>
      <c r="H1027" s="177">
        <v>-0.43219999999999997</v>
      </c>
      <c r="I1027" s="177">
        <v>-2.0602</v>
      </c>
      <c r="J1027" s="177">
        <v>-2.0472000000000001</v>
      </c>
      <c r="K1027" s="177">
        <v>-4.2057000000000002</v>
      </c>
      <c r="L1027" s="177">
        <v>4.6814</v>
      </c>
      <c r="M1027" s="177">
        <v>5.4641999999999999</v>
      </c>
      <c r="N1027" s="177">
        <v>3.9237000000000002</v>
      </c>
      <c r="O1027" s="177">
        <v>18.433499999999999</v>
      </c>
      <c r="P1027" s="177">
        <v>12.244199999999999</v>
      </c>
      <c r="Q1027" s="177">
        <v>16.402699999999999</v>
      </c>
      <c r="R1027" s="177">
        <v>19.692399999999999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843</v>
      </c>
      <c r="B1028" s="173" t="s">
        <v>1792</v>
      </c>
      <c r="C1028" s="173">
        <v>119720</v>
      </c>
      <c r="D1028" s="176">
        <v>44958</v>
      </c>
      <c r="E1028" s="177">
        <v>259.78485118326302</v>
      </c>
      <c r="F1028" s="177">
        <v>-0.28310000000000002</v>
      </c>
      <c r="G1028" s="177">
        <v>0.68459999999999999</v>
      </c>
      <c r="H1028" s="177">
        <v>-0.43219999999999997</v>
      </c>
      <c r="I1028" s="177">
        <v>-2.0602</v>
      </c>
      <c r="J1028" s="177">
        <v>-2.0472000000000001</v>
      </c>
      <c r="K1028" s="177">
        <v>-4.2055999999999996</v>
      </c>
      <c r="L1028" s="177">
        <v>4.6828000000000003</v>
      </c>
      <c r="M1028" s="177">
        <v>5.4656000000000002</v>
      </c>
      <c r="N1028" s="177">
        <v>3.9258999999999999</v>
      </c>
      <c r="O1028" s="177">
        <v>18.436299999999999</v>
      </c>
      <c r="P1028" s="177">
        <v>12.244999999999999</v>
      </c>
      <c r="Q1028" s="177">
        <v>16.412400000000002</v>
      </c>
      <c r="R1028" s="177">
        <v>19.6938</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843</v>
      </c>
      <c r="B1029" s="173" t="s">
        <v>1718</v>
      </c>
      <c r="C1029" s="173">
        <v>103024</v>
      </c>
      <c r="D1029" s="176">
        <v>44958</v>
      </c>
      <c r="E1029" s="177">
        <v>569.40172398392394</v>
      </c>
      <c r="F1029" s="177">
        <v>-0.28570000000000001</v>
      </c>
      <c r="G1029" s="177">
        <v>0.67349999999999999</v>
      </c>
      <c r="H1029" s="177">
        <v>-0.44740000000000002</v>
      </c>
      <c r="I1029" s="177">
        <v>-2.0891999999999999</v>
      </c>
      <c r="J1029" s="177">
        <v>-2.1149</v>
      </c>
      <c r="K1029" s="177">
        <v>-4.3956999999999997</v>
      </c>
      <c r="L1029" s="177">
        <v>4.2674000000000003</v>
      </c>
      <c r="M1029" s="177">
        <v>4.8517999999999999</v>
      </c>
      <c r="N1029" s="177">
        <v>3.0977999999999999</v>
      </c>
      <c r="O1029" s="177">
        <v>17.5443</v>
      </c>
      <c r="P1029" s="177">
        <v>11.4041</v>
      </c>
      <c r="Q1029" s="177">
        <v>14.4514</v>
      </c>
      <c r="R1029" s="177">
        <v>18.7623</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843</v>
      </c>
      <c r="B1030" s="173" t="s">
        <v>1793</v>
      </c>
      <c r="C1030" s="173">
        <v>101530</v>
      </c>
      <c r="D1030" s="176">
        <v>44958</v>
      </c>
      <c r="E1030" s="177">
        <v>580.452799156438</v>
      </c>
      <c r="F1030" s="177">
        <v>-0.28570000000000001</v>
      </c>
      <c r="G1030" s="177">
        <v>0.6734</v>
      </c>
      <c r="H1030" s="177">
        <v>-0.44740000000000002</v>
      </c>
      <c r="I1030" s="177">
        <v>-2.0891999999999999</v>
      </c>
      <c r="J1030" s="177">
        <v>-2.1149</v>
      </c>
      <c r="K1030" s="177">
        <v>-4.3956999999999997</v>
      </c>
      <c r="L1030" s="177">
        <v>4.2675000000000001</v>
      </c>
      <c r="M1030" s="177">
        <v>4.8520000000000003</v>
      </c>
      <c r="N1030" s="177">
        <v>3.0979999999999999</v>
      </c>
      <c r="O1030" s="177">
        <v>17.548500000000001</v>
      </c>
      <c r="P1030" s="177">
        <v>11.406499999999999</v>
      </c>
      <c r="Q1030" s="177">
        <v>14.524900000000001</v>
      </c>
      <c r="R1030" s="177">
        <v>18.762499999999999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843</v>
      </c>
      <c r="B1031" s="173" t="s">
        <v>878</v>
      </c>
      <c r="C1031" s="173">
        <v>105001</v>
      </c>
      <c r="D1031" s="176">
        <v>44958</v>
      </c>
      <c r="E1031" s="177">
        <v>53.640099999999997</v>
      </c>
      <c r="F1031" s="177">
        <v>-0.50429999999999997</v>
      </c>
      <c r="G1031" s="177">
        <v>0.36709999999999998</v>
      </c>
      <c r="H1031" s="177">
        <v>-1.1858</v>
      </c>
      <c r="I1031" s="177">
        <v>-2.9613999999999998</v>
      </c>
      <c r="J1031" s="177">
        <v>-3.3262999999999998</v>
      </c>
      <c r="K1031" s="177">
        <v>-4.8049999999999997</v>
      </c>
      <c r="L1031" s="177">
        <v>-0.2878</v>
      </c>
      <c r="M1031" s="177">
        <v>0.75529999999999997</v>
      </c>
      <c r="N1031" s="177">
        <v>-4.0488</v>
      </c>
      <c r="O1031" s="177">
        <v>12.780799999999999</v>
      </c>
      <c r="P1031" s="177">
        <v>9.7565000000000008</v>
      </c>
      <c r="Q1031" s="177">
        <v>11.113200000000001</v>
      </c>
      <c r="R1031" s="177">
        <v>14.356</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843</v>
      </c>
      <c r="B1032" s="173" t="s">
        <v>879</v>
      </c>
      <c r="C1032" s="173">
        <v>119566</v>
      </c>
      <c r="D1032" s="176">
        <v>44958</v>
      </c>
      <c r="E1032" s="177">
        <v>58.756399999999999</v>
      </c>
      <c r="F1032" s="177">
        <v>-0.50109999999999999</v>
      </c>
      <c r="G1032" s="177">
        <v>0.38369999999999999</v>
      </c>
      <c r="H1032" s="177">
        <v>-1.163</v>
      </c>
      <c r="I1032" s="177">
        <v>-2.9167999999999998</v>
      </c>
      <c r="J1032" s="177">
        <v>-3.2223999999999999</v>
      </c>
      <c r="K1032" s="177">
        <v>-4.5236999999999998</v>
      </c>
      <c r="L1032" s="177">
        <v>0.29720000000000002</v>
      </c>
      <c r="M1032" s="177">
        <v>1.6556999999999999</v>
      </c>
      <c r="N1032" s="177">
        <v>-2.9152</v>
      </c>
      <c r="O1032" s="177">
        <v>14.213200000000001</v>
      </c>
      <c r="P1032" s="177">
        <v>11.0548</v>
      </c>
      <c r="Q1032" s="177">
        <v>14.243600000000001</v>
      </c>
      <c r="R1032" s="177">
        <v>15.747</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843</v>
      </c>
      <c r="B1033" s="173" t="s">
        <v>880</v>
      </c>
      <c r="C1033" s="173">
        <v>101824</v>
      </c>
      <c r="D1033" s="176">
        <v>44958</v>
      </c>
      <c r="E1033" s="177">
        <v>347.7894</v>
      </c>
      <c r="F1033" s="177">
        <v>-0.37390000000000001</v>
      </c>
      <c r="G1033" s="177">
        <v>0.26690000000000003</v>
      </c>
      <c r="H1033" s="177">
        <v>-1.0232000000000001</v>
      </c>
      <c r="I1033" s="177">
        <v>-3.0007999999999999</v>
      </c>
      <c r="J1033" s="177">
        <v>-3.9626000000000001</v>
      </c>
      <c r="K1033" s="177">
        <v>-3.5070000000000001</v>
      </c>
      <c r="L1033" s="177">
        <v>4.5822000000000003</v>
      </c>
      <c r="M1033" s="177">
        <v>8.9055999999999997</v>
      </c>
      <c r="N1033" s="177">
        <v>5.3529999999999998</v>
      </c>
      <c r="O1033" s="177">
        <v>16.014600000000002</v>
      </c>
      <c r="P1033" s="177">
        <v>11.0722</v>
      </c>
      <c r="Q1033" s="177">
        <v>12.578900000000001</v>
      </c>
      <c r="R1033" s="177">
        <v>15.9709</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843</v>
      </c>
      <c r="B1034" s="173" t="s">
        <v>881</v>
      </c>
      <c r="C1034" s="173">
        <v>119202</v>
      </c>
      <c r="D1034" s="176">
        <v>44958</v>
      </c>
      <c r="E1034" s="177">
        <v>386.04259999999999</v>
      </c>
      <c r="F1034" s="177">
        <v>-0.37059999999999998</v>
      </c>
      <c r="G1034" s="177">
        <v>0.28310000000000002</v>
      </c>
      <c r="H1034" s="177">
        <v>-1.0008999999999999</v>
      </c>
      <c r="I1034" s="177">
        <v>-2.9559000000000002</v>
      </c>
      <c r="J1034" s="177">
        <v>-3.855</v>
      </c>
      <c r="K1034" s="177">
        <v>-3.2050999999999998</v>
      </c>
      <c r="L1034" s="177">
        <v>5.1551999999999998</v>
      </c>
      <c r="M1034" s="177">
        <v>9.8371999999999993</v>
      </c>
      <c r="N1034" s="177">
        <v>6.5491999999999999</v>
      </c>
      <c r="O1034" s="177">
        <v>16.7407</v>
      </c>
      <c r="P1034" s="177">
        <v>12.1111</v>
      </c>
      <c r="Q1034" s="177">
        <v>15.680999999999999</v>
      </c>
      <c r="R1034" s="177">
        <v>17.256499999999999</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843</v>
      </c>
      <c r="B1035" s="173" t="s">
        <v>882</v>
      </c>
      <c r="C1035" s="173">
        <v>147750</v>
      </c>
      <c r="D1035" s="176">
        <v>44958</v>
      </c>
      <c r="E1035" s="177">
        <v>16.64</v>
      </c>
      <c r="F1035" s="177">
        <v>-0.12</v>
      </c>
      <c r="G1035" s="177">
        <v>0.54379999999999995</v>
      </c>
      <c r="H1035" s="177">
        <v>-1.0113000000000001</v>
      </c>
      <c r="I1035" s="177">
        <v>-2.5760999999999998</v>
      </c>
      <c r="J1035" s="177">
        <v>-3.9815</v>
      </c>
      <c r="K1035" s="177">
        <v>-6.0948000000000002</v>
      </c>
      <c r="L1035" s="177">
        <v>-0.95240000000000002</v>
      </c>
      <c r="M1035" s="177">
        <v>0.90959999999999996</v>
      </c>
      <c r="N1035" s="177">
        <v>-2.0024000000000002</v>
      </c>
      <c r="O1035" s="177">
        <v>17.265899999999998</v>
      </c>
      <c r="P1035" s="177"/>
      <c r="Q1035" s="177">
        <v>17.4923</v>
      </c>
      <c r="R1035" s="177">
        <v>14.8733</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3" t="s">
        <v>843</v>
      </c>
      <c r="B1036" s="173" t="s">
        <v>883</v>
      </c>
      <c r="C1036" s="173">
        <v>147748</v>
      </c>
      <c r="D1036" s="176">
        <v>44958</v>
      </c>
      <c r="E1036" s="177">
        <v>16.059999999999999</v>
      </c>
      <c r="F1036" s="177">
        <v>-0.1244</v>
      </c>
      <c r="G1036" s="177">
        <v>0.50060000000000004</v>
      </c>
      <c r="H1036" s="177">
        <v>-1.0474000000000001</v>
      </c>
      <c r="I1036" s="177">
        <v>-2.6667000000000001</v>
      </c>
      <c r="J1036" s="177">
        <v>-4.1193999999999997</v>
      </c>
      <c r="K1036" s="177">
        <v>-6.4648000000000003</v>
      </c>
      <c r="L1036" s="177">
        <v>-1.6534</v>
      </c>
      <c r="M1036" s="177">
        <v>-0.1244</v>
      </c>
      <c r="N1036" s="177">
        <v>-3.3694000000000002</v>
      </c>
      <c r="O1036" s="177">
        <v>15.964700000000001</v>
      </c>
      <c r="P1036" s="177"/>
      <c r="Q1036" s="177">
        <v>16.180199999999999</v>
      </c>
      <c r="R1036" s="177">
        <v>13.530799999999999</v>
      </c>
    </row>
    <row r="1037" spans="1:34" x14ac:dyDescent="0.3">
      <c r="A1037" s="173" t="s">
        <v>843</v>
      </c>
      <c r="B1037" s="173" t="s">
        <v>884</v>
      </c>
      <c r="C1037" s="173">
        <v>120665</v>
      </c>
      <c r="D1037" s="176">
        <v>44958</v>
      </c>
      <c r="E1037" s="177">
        <v>106.0386</v>
      </c>
      <c r="F1037" s="177">
        <v>-0.74480000000000002</v>
      </c>
      <c r="G1037" s="177">
        <v>5.5100000000000003E-2</v>
      </c>
      <c r="H1037" s="177">
        <v>-1.0158</v>
      </c>
      <c r="I1037" s="177">
        <v>-2.5015000000000001</v>
      </c>
      <c r="J1037" s="177">
        <v>-1.3627</v>
      </c>
      <c r="K1037" s="177">
        <v>-1.9883999999999999</v>
      </c>
      <c r="L1037" s="177">
        <v>3.254</v>
      </c>
      <c r="M1037" s="177">
        <v>6.5460000000000003</v>
      </c>
      <c r="N1037" s="177">
        <v>1.9363999999999999</v>
      </c>
      <c r="O1037" s="177">
        <v>18.063099999999999</v>
      </c>
      <c r="P1037" s="177">
        <v>9.3056999999999999</v>
      </c>
      <c r="Q1037" s="177">
        <v>12.800599999999999</v>
      </c>
      <c r="R1037" s="177">
        <v>17.863199999999999</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73" t="s">
        <v>843</v>
      </c>
      <c r="B1038" s="173" t="s">
        <v>885</v>
      </c>
      <c r="C1038" s="173">
        <v>100664</v>
      </c>
      <c r="D1038" s="176">
        <v>44958</v>
      </c>
      <c r="E1038" s="177">
        <v>201.9436</v>
      </c>
      <c r="F1038" s="177">
        <v>-0.747</v>
      </c>
      <c r="G1038" s="177">
        <v>4.4999999999999998E-2</v>
      </c>
      <c r="H1038" s="177">
        <v>-1.0298</v>
      </c>
      <c r="I1038" s="177">
        <v>-2.5295999999999998</v>
      </c>
      <c r="J1038" s="177">
        <v>-1.4295</v>
      </c>
      <c r="K1038" s="177">
        <v>-2.1661999999999999</v>
      </c>
      <c r="L1038" s="177">
        <v>2.8837000000000002</v>
      </c>
      <c r="M1038" s="177">
        <v>5.9692999999999996</v>
      </c>
      <c r="N1038" s="177">
        <v>1.2270000000000001</v>
      </c>
      <c r="O1038" s="177">
        <v>17.391300000000001</v>
      </c>
      <c r="P1038" s="177">
        <v>8.7053999999999991</v>
      </c>
      <c r="Q1038" s="177">
        <v>11.9032</v>
      </c>
      <c r="R1038" s="177">
        <v>17.131900000000002</v>
      </c>
      <c r="T1038" s="106"/>
      <c r="U1038" s="107"/>
      <c r="V1038" s="107"/>
      <c r="W1038" s="107"/>
      <c r="X1038" s="107"/>
      <c r="Y1038" s="107"/>
      <c r="Z1038" s="107"/>
      <c r="AA1038" s="107"/>
      <c r="AB1038" s="107"/>
      <c r="AC1038" s="107"/>
      <c r="AD1038" s="107"/>
      <c r="AE1038" s="107"/>
      <c r="AF1038" s="107"/>
      <c r="AG1038" s="107"/>
      <c r="AH1038" s="107"/>
    </row>
    <row r="1039" spans="1:34" x14ac:dyDescent="0.3">
      <c r="A1039" s="178" t="s">
        <v>27</v>
      </c>
      <c r="B1039" s="173"/>
      <c r="C1039" s="173"/>
      <c r="D1039" s="173"/>
      <c r="E1039" s="173"/>
      <c r="F1039" s="179">
        <v>-0.40990877192982456</v>
      </c>
      <c r="G1039" s="179">
        <v>0.61295789473684192</v>
      </c>
      <c r="H1039" s="179">
        <v>-0.77979649122807038</v>
      </c>
      <c r="I1039" s="179">
        <v>-2.5549824561403498</v>
      </c>
      <c r="J1039" s="179">
        <v>-2.9637210526315791</v>
      </c>
      <c r="K1039" s="179">
        <v>-4.1361736842105259</v>
      </c>
      <c r="L1039" s="179">
        <v>0.96155614035087733</v>
      </c>
      <c r="M1039" s="179">
        <v>2.2702245614035084</v>
      </c>
      <c r="N1039" s="179">
        <v>-1.7052649122807013</v>
      </c>
      <c r="O1039" s="179">
        <v>15.92561818181818</v>
      </c>
      <c r="P1039" s="179">
        <v>10.049044444444446</v>
      </c>
      <c r="Q1039" s="179">
        <v>15.357438596491226</v>
      </c>
      <c r="R1039" s="179">
        <v>15.408208771929825</v>
      </c>
      <c r="T1039" s="106"/>
      <c r="U1039" s="107"/>
      <c r="V1039" s="107"/>
      <c r="W1039" s="107"/>
      <c r="X1039" s="107"/>
      <c r="Y1039" s="107"/>
      <c r="Z1039" s="107"/>
      <c r="AA1039" s="107"/>
      <c r="AB1039" s="107"/>
      <c r="AC1039" s="107"/>
      <c r="AD1039" s="107"/>
      <c r="AE1039" s="107"/>
      <c r="AF1039" s="107"/>
      <c r="AG1039" s="107"/>
      <c r="AH1039" s="107"/>
    </row>
    <row r="1040" spans="1:34" x14ac:dyDescent="0.3">
      <c r="A1040" s="178" t="s">
        <v>407</v>
      </c>
      <c r="B1040" s="173"/>
      <c r="C1040" s="173"/>
      <c r="D1040" s="173"/>
      <c r="E1040" s="173"/>
      <c r="F1040" s="179">
        <v>-0.32790000000000002</v>
      </c>
      <c r="G1040" s="179">
        <v>0.6734</v>
      </c>
      <c r="H1040" s="179">
        <v>-0.68859999999999999</v>
      </c>
      <c r="I1040" s="179">
        <v>-2.5015000000000001</v>
      </c>
      <c r="J1040" s="179">
        <v>-2.7761</v>
      </c>
      <c r="K1040" s="179">
        <v>-4.2057000000000002</v>
      </c>
      <c r="L1040" s="179">
        <v>1.0046999999999999</v>
      </c>
      <c r="M1040" s="179">
        <v>2.3965999999999998</v>
      </c>
      <c r="N1040" s="179">
        <v>-1.9198999999999999</v>
      </c>
      <c r="O1040" s="179">
        <v>15.964700000000001</v>
      </c>
      <c r="P1040" s="179">
        <v>10.371</v>
      </c>
      <c r="Q1040" s="179">
        <v>15.124700000000001</v>
      </c>
      <c r="R1040" s="179">
        <v>15.443899999999999</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75" t="s">
        <v>886</v>
      </c>
      <c r="B1042" s="175"/>
      <c r="C1042" s="175"/>
      <c r="D1042" s="175"/>
      <c r="E1042" s="175"/>
      <c r="F1042" s="175"/>
      <c r="G1042" s="175"/>
      <c r="H1042" s="175"/>
      <c r="I1042" s="175"/>
      <c r="J1042" s="175"/>
      <c r="K1042" s="175"/>
      <c r="L1042" s="175"/>
      <c r="M1042" s="175"/>
      <c r="N1042" s="175"/>
      <c r="O1042" s="175"/>
      <c r="P1042" s="175"/>
      <c r="Q1042" s="175"/>
      <c r="R1042" s="175"/>
      <c r="T1042" s="106"/>
      <c r="U1042" s="107"/>
      <c r="V1042" s="107"/>
      <c r="W1042" s="107"/>
      <c r="X1042" s="107"/>
      <c r="Y1042" s="107"/>
      <c r="Z1042" s="107"/>
      <c r="AA1042" s="107"/>
      <c r="AB1042" s="107"/>
      <c r="AC1042" s="107"/>
      <c r="AD1042" s="107"/>
      <c r="AE1042" s="107"/>
      <c r="AF1042" s="107"/>
      <c r="AG1042" s="107"/>
      <c r="AH1042" s="107"/>
    </row>
    <row r="1043" spans="1:34" x14ac:dyDescent="0.3">
      <c r="A1043" s="173" t="s">
        <v>887</v>
      </c>
      <c r="B1043" s="173" t="s">
        <v>1719</v>
      </c>
      <c r="C1043" s="173"/>
      <c r="D1043" s="176">
        <v>44958</v>
      </c>
      <c r="E1043" s="177">
        <v>342.65</v>
      </c>
      <c r="F1043" s="177">
        <v>-0.30259999999999998</v>
      </c>
      <c r="G1043" s="177">
        <v>0.26040000000000002</v>
      </c>
      <c r="H1043" s="177">
        <v>-1.228</v>
      </c>
      <c r="I1043" s="177">
        <v>-2.8384</v>
      </c>
      <c r="J1043" s="177">
        <v>-2.6810999999999998</v>
      </c>
      <c r="K1043" s="177">
        <v>-3.0583</v>
      </c>
      <c r="L1043" s="177">
        <v>1.5770999999999999</v>
      </c>
      <c r="M1043" s="177">
        <v>3.9657</v>
      </c>
      <c r="N1043" s="177">
        <v>-0.60050000000000003</v>
      </c>
      <c r="O1043" s="177">
        <v>14.0054</v>
      </c>
      <c r="P1043" s="177">
        <v>8.6190999999999995</v>
      </c>
      <c r="Q1043" s="177">
        <v>18.943000000000001</v>
      </c>
      <c r="R1043" s="177">
        <v>11.9894</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887</v>
      </c>
      <c r="B1044" s="173" t="s">
        <v>888</v>
      </c>
      <c r="C1044" s="173">
        <v>103174</v>
      </c>
      <c r="D1044" s="176">
        <v>44958</v>
      </c>
      <c r="E1044" s="177">
        <v>342.65</v>
      </c>
      <c r="F1044" s="177">
        <v>-0.30259999999999998</v>
      </c>
      <c r="G1044" s="177">
        <v>0.26040000000000002</v>
      </c>
      <c r="H1044" s="177">
        <v>-1.228</v>
      </c>
      <c r="I1044" s="177">
        <v>-2.8384</v>
      </c>
      <c r="J1044" s="177">
        <v>-2.6810999999999998</v>
      </c>
      <c r="K1044" s="177">
        <v>-3.0583</v>
      </c>
      <c r="L1044" s="177">
        <v>1.5770999999999999</v>
      </c>
      <c r="M1044" s="177">
        <v>3.9657</v>
      </c>
      <c r="N1044" s="177">
        <v>-0.60050000000000003</v>
      </c>
      <c r="O1044" s="177">
        <v>14.0054</v>
      </c>
      <c r="P1044" s="177">
        <v>8.6190999999999995</v>
      </c>
      <c r="Q1044" s="177">
        <v>18.8767</v>
      </c>
      <c r="R1044" s="177">
        <v>11.9894</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887</v>
      </c>
      <c r="B1045" s="173" t="s">
        <v>889</v>
      </c>
      <c r="C1045" s="173">
        <v>119528</v>
      </c>
      <c r="D1045" s="176">
        <v>44958</v>
      </c>
      <c r="E1045" s="177">
        <v>372.52</v>
      </c>
      <c r="F1045" s="177">
        <v>-0.29980000000000001</v>
      </c>
      <c r="G1045" s="177">
        <v>0.27189999999999998</v>
      </c>
      <c r="H1045" s="177">
        <v>-1.2144999999999999</v>
      </c>
      <c r="I1045" s="177">
        <v>-2.8123999999999998</v>
      </c>
      <c r="J1045" s="177">
        <v>-2.6168</v>
      </c>
      <c r="K1045" s="177">
        <v>-2.8883999999999999</v>
      </c>
      <c r="L1045" s="177">
        <v>1.9261999999999999</v>
      </c>
      <c r="M1045" s="177">
        <v>4.5083000000000002</v>
      </c>
      <c r="N1045" s="177">
        <v>7.5200000000000003E-2</v>
      </c>
      <c r="O1045" s="177">
        <v>14.7836</v>
      </c>
      <c r="P1045" s="177">
        <v>9.4092000000000002</v>
      </c>
      <c r="Q1045" s="177">
        <v>13.893800000000001</v>
      </c>
      <c r="R1045" s="177">
        <v>12.7448</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887</v>
      </c>
      <c r="B1046" s="173" t="s">
        <v>890</v>
      </c>
      <c r="C1046" s="173">
        <v>120465</v>
      </c>
      <c r="D1046" s="176">
        <v>44958</v>
      </c>
      <c r="E1046" s="177">
        <v>47.36</v>
      </c>
      <c r="F1046" s="177">
        <v>0.31769999999999998</v>
      </c>
      <c r="G1046" s="177">
        <v>0.74450000000000005</v>
      </c>
      <c r="H1046" s="177">
        <v>-0.39960000000000001</v>
      </c>
      <c r="I1046" s="177">
        <v>-2.0678000000000001</v>
      </c>
      <c r="J1046" s="177">
        <v>-3.5240999999999998</v>
      </c>
      <c r="K1046" s="177">
        <v>-5.7324999999999999</v>
      </c>
      <c r="L1046" s="177">
        <v>-2.7915000000000001</v>
      </c>
      <c r="M1046" s="177">
        <v>-1.3744000000000001</v>
      </c>
      <c r="N1046" s="177">
        <v>-6.7717000000000001</v>
      </c>
      <c r="O1046" s="177">
        <v>10.565300000000001</v>
      </c>
      <c r="P1046" s="177">
        <v>11.722899999999999</v>
      </c>
      <c r="Q1046" s="177">
        <v>14.405799999999999</v>
      </c>
      <c r="R1046" s="177">
        <v>6.3922999999999996</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887</v>
      </c>
      <c r="B1047" s="173" t="s">
        <v>891</v>
      </c>
      <c r="C1047" s="173">
        <v>112277</v>
      </c>
      <c r="D1047" s="176">
        <v>44958</v>
      </c>
      <c r="E1047" s="177">
        <v>42.09</v>
      </c>
      <c r="F1047" s="177">
        <v>0.30980000000000002</v>
      </c>
      <c r="G1047" s="177">
        <v>0.71789999999999998</v>
      </c>
      <c r="H1047" s="177">
        <v>-0.42580000000000001</v>
      </c>
      <c r="I1047" s="177">
        <v>-2.1162999999999998</v>
      </c>
      <c r="J1047" s="177">
        <v>-3.6179999999999999</v>
      </c>
      <c r="K1047" s="177">
        <v>-5.9862000000000002</v>
      </c>
      <c r="L1047" s="177">
        <v>-3.3081</v>
      </c>
      <c r="M1047" s="177">
        <v>-2.1844999999999999</v>
      </c>
      <c r="N1047" s="177">
        <v>-7.7782999999999998</v>
      </c>
      <c r="O1047" s="177">
        <v>9.2759</v>
      </c>
      <c r="P1047" s="177">
        <v>10.3721</v>
      </c>
      <c r="Q1047" s="177">
        <v>11.612299999999999</v>
      </c>
      <c r="R1047" s="177">
        <v>5.1886999999999999</v>
      </c>
      <c r="T1047" s="106"/>
      <c r="U1047" s="107"/>
      <c r="V1047" s="107"/>
      <c r="W1047" s="107"/>
      <c r="X1047" s="107"/>
      <c r="Y1047" s="107"/>
      <c r="Z1047" s="107"/>
      <c r="AA1047" s="107"/>
      <c r="AB1047" s="107"/>
      <c r="AC1047" s="107"/>
      <c r="AD1047" s="107"/>
      <c r="AE1047" s="107"/>
      <c r="AF1047" s="107"/>
      <c r="AG1047" s="107"/>
      <c r="AH1047" s="107"/>
    </row>
    <row r="1048" spans="1:34" x14ac:dyDescent="0.3">
      <c r="A1048" s="173" t="s">
        <v>887</v>
      </c>
      <c r="B1048" s="173" t="s">
        <v>1921</v>
      </c>
      <c r="C1048" s="173">
        <v>150187</v>
      </c>
      <c r="D1048" s="176">
        <v>44958</v>
      </c>
      <c r="E1048" s="177">
        <v>158.81020000000001</v>
      </c>
      <c r="F1048" s="177">
        <v>-0.2137</v>
      </c>
      <c r="G1048" s="177">
        <v>0.1973</v>
      </c>
      <c r="H1048" s="177">
        <v>-1.3384</v>
      </c>
      <c r="I1048" s="177">
        <v>-2.7673999999999999</v>
      </c>
      <c r="J1048" s="177">
        <v>-1.9297</v>
      </c>
      <c r="K1048" s="177">
        <v>-2.7265000000000001</v>
      </c>
      <c r="L1048" s="177">
        <v>2.4049</v>
      </c>
      <c r="M1048" s="177">
        <v>5.6509</v>
      </c>
      <c r="N1048" s="177">
        <v>1.593</v>
      </c>
      <c r="O1048" s="177">
        <v>14.4877</v>
      </c>
      <c r="P1048" s="177">
        <v>11.349299999999999</v>
      </c>
      <c r="Q1048" s="177">
        <v>14.655200000000001</v>
      </c>
      <c r="R1048" s="177">
        <v>11.829000000000001</v>
      </c>
      <c r="T1048" s="106"/>
      <c r="U1048" s="107"/>
      <c r="V1048" s="107"/>
      <c r="W1048" s="107"/>
      <c r="X1048" s="107"/>
      <c r="Y1048" s="107"/>
      <c r="Z1048" s="107"/>
      <c r="AA1048" s="107"/>
      <c r="AB1048" s="107"/>
      <c r="AC1048" s="107"/>
      <c r="AD1048" s="107"/>
      <c r="AE1048" s="107"/>
      <c r="AF1048" s="107"/>
      <c r="AG1048" s="107"/>
      <c r="AH1048" s="107"/>
    </row>
    <row r="1049" spans="1:34" x14ac:dyDescent="0.3">
      <c r="A1049" s="173" t="s">
        <v>887</v>
      </c>
      <c r="B1049" s="173" t="s">
        <v>1943</v>
      </c>
      <c r="C1049" s="173">
        <v>150185</v>
      </c>
      <c r="D1049" s="176">
        <v>44958</v>
      </c>
      <c r="E1049" s="177">
        <v>141.72800000000001</v>
      </c>
      <c r="F1049" s="177">
        <v>-0.217</v>
      </c>
      <c r="G1049" s="177">
        <v>0.1807</v>
      </c>
      <c r="H1049" s="177">
        <v>-1.3613</v>
      </c>
      <c r="I1049" s="177">
        <v>-2.8125</v>
      </c>
      <c r="J1049" s="177">
        <v>-2.0367999999999999</v>
      </c>
      <c r="K1049" s="177">
        <v>-3.0150000000000001</v>
      </c>
      <c r="L1049" s="177">
        <v>1.782</v>
      </c>
      <c r="M1049" s="177">
        <v>4.6661999999999999</v>
      </c>
      <c r="N1049" s="177">
        <v>0.36680000000000001</v>
      </c>
      <c r="O1049" s="177">
        <v>13.130100000000001</v>
      </c>
      <c r="P1049" s="177">
        <v>10.0022</v>
      </c>
      <c r="Q1049" s="177">
        <v>15.5265</v>
      </c>
      <c r="R1049" s="177">
        <v>10.4681</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887</v>
      </c>
      <c r="B1050" s="173" t="s">
        <v>892</v>
      </c>
      <c r="C1050" s="173">
        <v>112943</v>
      </c>
      <c r="D1050" s="176"/>
      <c r="E1050" s="177"/>
      <c r="F1050" s="177"/>
      <c r="G1050" s="177"/>
      <c r="H1050" s="177"/>
      <c r="I1050" s="177"/>
      <c r="J1050" s="177"/>
      <c r="K1050" s="177"/>
      <c r="L1050" s="177"/>
      <c r="M1050" s="177"/>
      <c r="N1050" s="177"/>
      <c r="O1050" s="177"/>
      <c r="P1050" s="177"/>
      <c r="Q1050" s="177"/>
      <c r="R1050" s="177"/>
      <c r="T1050" s="106"/>
      <c r="U1050" s="107"/>
      <c r="V1050" s="107"/>
      <c r="W1050" s="107"/>
      <c r="X1050" s="107"/>
      <c r="Y1050" s="107"/>
      <c r="Z1050" s="107"/>
      <c r="AA1050" s="107"/>
      <c r="AB1050" s="107"/>
      <c r="AC1050" s="107"/>
      <c r="AD1050" s="107"/>
      <c r="AE1050" s="107"/>
      <c r="AF1050" s="107"/>
      <c r="AG1050" s="107"/>
      <c r="AH1050" s="107"/>
    </row>
    <row r="1051" spans="1:34" x14ac:dyDescent="0.3">
      <c r="A1051" s="173" t="s">
        <v>887</v>
      </c>
      <c r="B1051" s="173" t="s">
        <v>893</v>
      </c>
      <c r="C1051" s="173">
        <v>119367</v>
      </c>
      <c r="D1051" s="176"/>
      <c r="E1051" s="177"/>
      <c r="F1051" s="177"/>
      <c r="G1051" s="177"/>
      <c r="H1051" s="177"/>
      <c r="I1051" s="177"/>
      <c r="J1051" s="177"/>
      <c r="K1051" s="177"/>
      <c r="L1051" s="177"/>
      <c r="M1051" s="177"/>
      <c r="N1051" s="177"/>
      <c r="O1051" s="177"/>
      <c r="P1051" s="177"/>
      <c r="Q1051" s="177"/>
      <c r="R1051" s="177"/>
      <c r="T1051" s="106"/>
      <c r="U1051" s="107"/>
      <c r="V1051" s="107"/>
      <c r="W1051" s="107"/>
      <c r="X1051" s="107"/>
      <c r="Y1051" s="107"/>
      <c r="Z1051" s="107"/>
      <c r="AA1051" s="107"/>
      <c r="AB1051" s="107"/>
      <c r="AC1051" s="107"/>
      <c r="AD1051" s="107"/>
      <c r="AE1051" s="107"/>
      <c r="AF1051" s="107"/>
      <c r="AG1051" s="107"/>
      <c r="AH1051" s="107"/>
    </row>
    <row r="1052" spans="1:34" x14ac:dyDescent="0.3">
      <c r="A1052" s="173" t="s">
        <v>887</v>
      </c>
      <c r="B1052" s="173" t="s">
        <v>894</v>
      </c>
      <c r="C1052" s="173">
        <v>118269</v>
      </c>
      <c r="D1052" s="176">
        <v>44958</v>
      </c>
      <c r="E1052" s="177">
        <v>46.1</v>
      </c>
      <c r="F1052" s="177">
        <v>0.15210000000000001</v>
      </c>
      <c r="G1052" s="177">
        <v>0.56720000000000004</v>
      </c>
      <c r="H1052" s="177">
        <v>-0.68940000000000001</v>
      </c>
      <c r="I1052" s="177">
        <v>-2.2477</v>
      </c>
      <c r="J1052" s="177">
        <v>-1.9149</v>
      </c>
      <c r="K1052" s="177">
        <v>-3.0901999999999998</v>
      </c>
      <c r="L1052" s="177">
        <v>2.2172999999999998</v>
      </c>
      <c r="M1052" s="177">
        <v>4.4168000000000003</v>
      </c>
      <c r="N1052" s="177">
        <v>-0.58230000000000004</v>
      </c>
      <c r="O1052" s="177">
        <v>16.000399999999999</v>
      </c>
      <c r="P1052" s="177">
        <v>13.4597</v>
      </c>
      <c r="Q1052" s="177">
        <v>14.2501</v>
      </c>
      <c r="R1052" s="177">
        <v>11.366400000000001</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887</v>
      </c>
      <c r="B1053" s="173" t="s">
        <v>895</v>
      </c>
      <c r="C1053" s="173">
        <v>113221</v>
      </c>
      <c r="D1053" s="176">
        <v>44958</v>
      </c>
      <c r="E1053" s="177">
        <v>41.09</v>
      </c>
      <c r="F1053" s="177">
        <v>0.12180000000000001</v>
      </c>
      <c r="G1053" s="177">
        <v>0.5383</v>
      </c>
      <c r="H1053" s="177">
        <v>-0.70079999999999998</v>
      </c>
      <c r="I1053" s="177">
        <v>-2.3062</v>
      </c>
      <c r="J1053" s="177">
        <v>-2.0501</v>
      </c>
      <c r="K1053" s="177">
        <v>-3.4312999999999998</v>
      </c>
      <c r="L1053" s="177">
        <v>1.4818</v>
      </c>
      <c r="M1053" s="177">
        <v>3.2671999999999999</v>
      </c>
      <c r="N1053" s="177">
        <v>-2.0266999999999999</v>
      </c>
      <c r="O1053" s="177">
        <v>14.2677</v>
      </c>
      <c r="P1053" s="177">
        <v>11.9026</v>
      </c>
      <c r="Q1053" s="177">
        <v>12.009600000000001</v>
      </c>
      <c r="R1053" s="177">
        <v>9.7074999999999996</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887</v>
      </c>
      <c r="B1054" s="173" t="s">
        <v>896</v>
      </c>
      <c r="C1054" s="173">
        <v>119250</v>
      </c>
      <c r="D1054" s="176">
        <v>44958</v>
      </c>
      <c r="E1054" s="177">
        <v>310.524</v>
      </c>
      <c r="F1054" s="177">
        <v>-0.32769999999999999</v>
      </c>
      <c r="G1054" s="177">
        <v>0.26769999999999999</v>
      </c>
      <c r="H1054" s="177">
        <v>-0.90029999999999999</v>
      </c>
      <c r="I1054" s="177">
        <v>-2.2513999999999998</v>
      </c>
      <c r="J1054" s="177">
        <v>-1.5494000000000001</v>
      </c>
      <c r="K1054" s="177">
        <v>-3.3075000000000001</v>
      </c>
      <c r="L1054" s="177">
        <v>2.2120000000000002</v>
      </c>
      <c r="M1054" s="177">
        <v>7.0311000000000003</v>
      </c>
      <c r="N1054" s="177">
        <v>0.31040000000000001</v>
      </c>
      <c r="O1054" s="177">
        <v>9.6667000000000005</v>
      </c>
      <c r="P1054" s="177">
        <v>7.73</v>
      </c>
      <c r="Q1054" s="177">
        <v>10.716100000000001</v>
      </c>
      <c r="R1054" s="177">
        <v>8.9193999999999996</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887</v>
      </c>
      <c r="B1055" s="173" t="s">
        <v>897</v>
      </c>
      <c r="C1055" s="173">
        <v>101635</v>
      </c>
      <c r="D1055" s="176">
        <v>44958</v>
      </c>
      <c r="E1055" s="177">
        <v>289.94200000000001</v>
      </c>
      <c r="F1055" s="177">
        <v>-0.32969999999999999</v>
      </c>
      <c r="G1055" s="177">
        <v>0.25729999999999997</v>
      </c>
      <c r="H1055" s="177">
        <v>-0.91479999999999995</v>
      </c>
      <c r="I1055" s="177">
        <v>-2.2799999999999998</v>
      </c>
      <c r="J1055" s="177">
        <v>-1.6172</v>
      </c>
      <c r="K1055" s="177">
        <v>-3.4971000000000001</v>
      </c>
      <c r="L1055" s="177">
        <v>1.8105</v>
      </c>
      <c r="M1055" s="177">
        <v>6.3863000000000003</v>
      </c>
      <c r="N1055" s="177">
        <v>-0.47989999999999999</v>
      </c>
      <c r="O1055" s="177">
        <v>8.8152000000000008</v>
      </c>
      <c r="P1055" s="177">
        <v>6.9321999999999999</v>
      </c>
      <c r="Q1055" s="177">
        <v>18.423400000000001</v>
      </c>
      <c r="R1055" s="177">
        <v>8.0747</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887</v>
      </c>
      <c r="B1056" s="173" t="s">
        <v>898</v>
      </c>
      <c r="C1056" s="173">
        <v>118617</v>
      </c>
      <c r="D1056" s="176">
        <v>44958</v>
      </c>
      <c r="E1056" s="177">
        <v>61.15</v>
      </c>
      <c r="F1056" s="177">
        <v>-0.1143</v>
      </c>
      <c r="G1056" s="177">
        <v>0.54259999999999997</v>
      </c>
      <c r="H1056" s="177">
        <v>-0.76270000000000004</v>
      </c>
      <c r="I1056" s="177">
        <v>-2.2382</v>
      </c>
      <c r="J1056" s="177">
        <v>-1.7039</v>
      </c>
      <c r="K1056" s="177">
        <v>-1.7513000000000001</v>
      </c>
      <c r="L1056" s="177">
        <v>3.8024</v>
      </c>
      <c r="M1056" s="177">
        <v>6.016</v>
      </c>
      <c r="N1056" s="177">
        <v>2.0868000000000002</v>
      </c>
      <c r="O1056" s="177">
        <v>15.0442</v>
      </c>
      <c r="P1056" s="177">
        <v>11.395099999999999</v>
      </c>
      <c r="Q1056" s="177">
        <v>14.004</v>
      </c>
      <c r="R1056" s="177">
        <v>12.858000000000001</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887</v>
      </c>
      <c r="B1057" s="173" t="s">
        <v>1977</v>
      </c>
      <c r="C1057" s="173">
        <v>111940</v>
      </c>
      <c r="D1057" s="176">
        <v>44958</v>
      </c>
      <c r="E1057" s="177">
        <v>55.31</v>
      </c>
      <c r="F1057" s="177">
        <v>-0.1084</v>
      </c>
      <c r="G1057" s="177">
        <v>0.52710000000000001</v>
      </c>
      <c r="H1057" s="177">
        <v>-0.78920000000000001</v>
      </c>
      <c r="I1057" s="177">
        <v>-2.2791999999999999</v>
      </c>
      <c r="J1057" s="177">
        <v>-1.8282</v>
      </c>
      <c r="K1057" s="177">
        <v>-2.1234999999999999</v>
      </c>
      <c r="L1057" s="177">
        <v>2.9790000000000001</v>
      </c>
      <c r="M1057" s="177">
        <v>4.7538</v>
      </c>
      <c r="N1057" s="177">
        <v>0.4723</v>
      </c>
      <c r="O1057" s="177">
        <v>13.253299999999999</v>
      </c>
      <c r="P1057" s="177">
        <v>9.875</v>
      </c>
      <c r="Q1057" s="177">
        <v>13.2845</v>
      </c>
      <c r="R1057" s="177">
        <v>11.1745</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887</v>
      </c>
      <c r="B1058" s="173" t="s">
        <v>899</v>
      </c>
      <c r="C1058" s="173">
        <v>100471</v>
      </c>
      <c r="D1058" s="176">
        <v>44958</v>
      </c>
      <c r="E1058" s="177">
        <v>1638.0206321036901</v>
      </c>
      <c r="F1058" s="177">
        <v>-0.18379999999999999</v>
      </c>
      <c r="G1058" s="177">
        <v>9.11E-2</v>
      </c>
      <c r="H1058" s="177">
        <v>-0.98970000000000002</v>
      </c>
      <c r="I1058" s="177">
        <v>-2.4167999999999998</v>
      </c>
      <c r="J1058" s="177">
        <v>-1.6451</v>
      </c>
      <c r="K1058" s="177">
        <v>-2.1307999999999998</v>
      </c>
      <c r="L1058" s="177">
        <v>2.3300000000000001E-2</v>
      </c>
      <c r="M1058" s="177">
        <v>1.6351</v>
      </c>
      <c r="N1058" s="177">
        <v>-4.0137999999999998</v>
      </c>
      <c r="O1058" s="177">
        <v>13.296900000000001</v>
      </c>
      <c r="P1058" s="177">
        <v>7.4215</v>
      </c>
      <c r="Q1058" s="177">
        <v>19.086200000000002</v>
      </c>
      <c r="R1058" s="177">
        <v>9.3064999999999998</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887</v>
      </c>
      <c r="B1059" s="173" t="s">
        <v>900</v>
      </c>
      <c r="C1059" s="173">
        <v>118531</v>
      </c>
      <c r="D1059" s="176">
        <v>44958</v>
      </c>
      <c r="E1059" s="177">
        <v>740.5883</v>
      </c>
      <c r="F1059" s="177">
        <v>-0.18140000000000001</v>
      </c>
      <c r="G1059" s="177">
        <v>0.1024</v>
      </c>
      <c r="H1059" s="177">
        <v>-0.97409999999999997</v>
      </c>
      <c r="I1059" s="177">
        <v>-2.3860999999999999</v>
      </c>
      <c r="J1059" s="177">
        <v>-1.5726</v>
      </c>
      <c r="K1059" s="177">
        <v>-1.9342999999999999</v>
      </c>
      <c r="L1059" s="177">
        <v>0.4199</v>
      </c>
      <c r="M1059" s="177">
        <v>2.2328999999999999</v>
      </c>
      <c r="N1059" s="177">
        <v>-3.2823000000000002</v>
      </c>
      <c r="O1059" s="177">
        <v>14.1343</v>
      </c>
      <c r="P1059" s="177">
        <v>8.2506000000000004</v>
      </c>
      <c r="Q1059" s="177">
        <v>11.8912</v>
      </c>
      <c r="R1059" s="177">
        <v>10.1206</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887</v>
      </c>
      <c r="B1060" s="173" t="s">
        <v>901</v>
      </c>
      <c r="C1060" s="173">
        <v>102000</v>
      </c>
      <c r="D1060" s="176">
        <v>44958</v>
      </c>
      <c r="E1060" s="177">
        <v>908.35955973006901</v>
      </c>
      <c r="F1060" s="177">
        <v>-0.31159999999999999</v>
      </c>
      <c r="G1060" s="177">
        <v>0.18379999999999999</v>
      </c>
      <c r="H1060" s="177">
        <v>-1.3938999999999999</v>
      </c>
      <c r="I1060" s="177">
        <v>-2.6131000000000002</v>
      </c>
      <c r="J1060" s="177">
        <v>-1.6587000000000001</v>
      </c>
      <c r="K1060" s="177">
        <v>-1.3266</v>
      </c>
      <c r="L1060" s="177">
        <v>4.4513999999999996</v>
      </c>
      <c r="M1060" s="177">
        <v>7.5404</v>
      </c>
      <c r="N1060" s="177">
        <v>5.3411999999999997</v>
      </c>
      <c r="O1060" s="177">
        <v>15.027200000000001</v>
      </c>
      <c r="P1060" s="177">
        <v>9.0729000000000006</v>
      </c>
      <c r="Q1060" s="177">
        <v>18.602</v>
      </c>
      <c r="R1060" s="177">
        <v>15.450900000000001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887</v>
      </c>
      <c r="B1061" s="173" t="s">
        <v>902</v>
      </c>
      <c r="C1061" s="173">
        <v>119018</v>
      </c>
      <c r="D1061" s="176">
        <v>44958</v>
      </c>
      <c r="E1061" s="177">
        <v>789.53800000000001</v>
      </c>
      <c r="F1061" s="177">
        <v>-0.30959999999999999</v>
      </c>
      <c r="G1061" s="177">
        <v>0.1933</v>
      </c>
      <c r="H1061" s="177">
        <v>-1.381</v>
      </c>
      <c r="I1061" s="177">
        <v>-2.5876000000000001</v>
      </c>
      <c r="J1061" s="177">
        <v>-1.6031</v>
      </c>
      <c r="K1061" s="177">
        <v>-1.1778999999999999</v>
      </c>
      <c r="L1061" s="177">
        <v>4.7655000000000003</v>
      </c>
      <c r="M1061" s="177">
        <v>8.0344999999999995</v>
      </c>
      <c r="N1061" s="177">
        <v>5.9752999999999998</v>
      </c>
      <c r="O1061" s="177">
        <v>15.7043</v>
      </c>
      <c r="P1061" s="177">
        <v>9.7481000000000009</v>
      </c>
      <c r="Q1061" s="177">
        <v>13.182499999999999</v>
      </c>
      <c r="R1061" s="177">
        <v>16.1325</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887</v>
      </c>
      <c r="B1062" s="173" t="s">
        <v>2033</v>
      </c>
      <c r="C1062" s="173">
        <v>101594</v>
      </c>
      <c r="D1062" s="176">
        <v>44958</v>
      </c>
      <c r="E1062" s="177">
        <v>310.01319999999998</v>
      </c>
      <c r="F1062" s="177">
        <v>-0.2681</v>
      </c>
      <c r="G1062" s="177">
        <v>0.29020000000000001</v>
      </c>
      <c r="H1062" s="177">
        <v>-1.4117999999999999</v>
      </c>
      <c r="I1062" s="177">
        <v>-3.411</v>
      </c>
      <c r="J1062" s="177">
        <v>-3.9091999999999998</v>
      </c>
      <c r="K1062" s="177">
        <v>-4.9043000000000001</v>
      </c>
      <c r="L1062" s="177">
        <v>-1.1511</v>
      </c>
      <c r="M1062" s="177">
        <v>2.3717999999999999</v>
      </c>
      <c r="N1062" s="177">
        <v>-4.0148999999999999</v>
      </c>
      <c r="O1062" s="177">
        <v>11.179600000000001</v>
      </c>
      <c r="P1062" s="177">
        <v>7.9371</v>
      </c>
      <c r="Q1062" s="177">
        <v>18.5717</v>
      </c>
      <c r="R1062" s="177">
        <v>7.3891999999999998</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887</v>
      </c>
      <c r="B1063" s="173" t="s">
        <v>2034</v>
      </c>
      <c r="C1063" s="173">
        <v>120030</v>
      </c>
      <c r="D1063" s="176">
        <v>44958</v>
      </c>
      <c r="E1063" s="177">
        <v>336.51830000000001</v>
      </c>
      <c r="F1063" s="177">
        <v>-0.26550000000000001</v>
      </c>
      <c r="G1063" s="177">
        <v>0.30380000000000001</v>
      </c>
      <c r="H1063" s="177">
        <v>-1.3933</v>
      </c>
      <c r="I1063" s="177">
        <v>-3.3744999999999998</v>
      </c>
      <c r="J1063" s="177">
        <v>-3.8239000000000001</v>
      </c>
      <c r="K1063" s="177">
        <v>-4.6738999999999997</v>
      </c>
      <c r="L1063" s="177">
        <v>-0.67669999999999997</v>
      </c>
      <c r="M1063" s="177">
        <v>3.1116999999999999</v>
      </c>
      <c r="N1063" s="177">
        <v>-3.1023000000000001</v>
      </c>
      <c r="O1063" s="177">
        <v>12.233599999999999</v>
      </c>
      <c r="P1063" s="177">
        <v>8.9009999999999998</v>
      </c>
      <c r="Q1063" s="177">
        <v>12.004899999999999</v>
      </c>
      <c r="R1063" s="177">
        <v>8.4075000000000006</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887</v>
      </c>
      <c r="B1064" s="173" t="s">
        <v>903</v>
      </c>
      <c r="C1064" s="173">
        <v>108466</v>
      </c>
      <c r="D1064" s="176">
        <v>44958</v>
      </c>
      <c r="E1064" s="177">
        <v>68.239999999999995</v>
      </c>
      <c r="F1064" s="177">
        <v>-0.39410000000000001</v>
      </c>
      <c r="G1064" s="177">
        <v>2.93E-2</v>
      </c>
      <c r="H1064" s="177">
        <v>-1.2730999999999999</v>
      </c>
      <c r="I1064" s="177">
        <v>-2.8334999999999999</v>
      </c>
      <c r="J1064" s="177">
        <v>-2.0806</v>
      </c>
      <c r="K1064" s="177">
        <v>-2.1648999999999998</v>
      </c>
      <c r="L1064" s="177">
        <v>3.8029000000000002</v>
      </c>
      <c r="M1064" s="177">
        <v>6.0286</v>
      </c>
      <c r="N1064" s="177">
        <v>2.1556999999999999</v>
      </c>
      <c r="O1064" s="177">
        <v>15.7475</v>
      </c>
      <c r="P1064" s="177">
        <v>10.3567</v>
      </c>
      <c r="Q1064" s="177">
        <v>13.9519</v>
      </c>
      <c r="R1064" s="177">
        <v>14.248799999999999</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887</v>
      </c>
      <c r="B1065" s="173" t="s">
        <v>904</v>
      </c>
      <c r="C1065" s="173">
        <v>120586</v>
      </c>
      <c r="D1065" s="176">
        <v>44958</v>
      </c>
      <c r="E1065" s="177">
        <v>73.900000000000006</v>
      </c>
      <c r="F1065" s="177">
        <v>-0.39090000000000003</v>
      </c>
      <c r="G1065" s="177">
        <v>4.0599999999999997E-2</v>
      </c>
      <c r="H1065" s="177">
        <v>-1.2692000000000001</v>
      </c>
      <c r="I1065" s="177">
        <v>-2.8142999999999998</v>
      </c>
      <c r="J1065" s="177">
        <v>-2.0154000000000001</v>
      </c>
      <c r="K1065" s="177">
        <v>-2.0154000000000001</v>
      </c>
      <c r="L1065" s="177">
        <v>4.1284999999999998</v>
      </c>
      <c r="M1065" s="177">
        <v>6.5456000000000003</v>
      </c>
      <c r="N1065" s="177">
        <v>2.8102</v>
      </c>
      <c r="O1065" s="177">
        <v>16.4739</v>
      </c>
      <c r="P1065" s="177">
        <v>11.133800000000001</v>
      </c>
      <c r="Q1065" s="177">
        <v>14.6812</v>
      </c>
      <c r="R1065" s="177">
        <v>14.9681</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887</v>
      </c>
      <c r="B1066" s="173" t="s">
        <v>905</v>
      </c>
      <c r="C1066" s="173">
        <v>117311</v>
      </c>
      <c r="D1066" s="176">
        <v>44958</v>
      </c>
      <c r="E1066" s="177">
        <v>39.380000000000003</v>
      </c>
      <c r="F1066" s="177">
        <v>-0.27860000000000001</v>
      </c>
      <c r="G1066" s="177">
        <v>0.33119999999999999</v>
      </c>
      <c r="H1066" s="177">
        <v>-1.2785</v>
      </c>
      <c r="I1066" s="177">
        <v>-2.8614000000000002</v>
      </c>
      <c r="J1066" s="177">
        <v>-3.0049000000000001</v>
      </c>
      <c r="K1066" s="177">
        <v>-4.1616</v>
      </c>
      <c r="L1066" s="177">
        <v>0.53610000000000002</v>
      </c>
      <c r="M1066" s="177">
        <v>2.3654999999999999</v>
      </c>
      <c r="N1066" s="177">
        <v>-1.3032999999999999</v>
      </c>
      <c r="O1066" s="177">
        <v>15.1084</v>
      </c>
      <c r="P1066" s="177">
        <v>9.6574000000000009</v>
      </c>
      <c r="Q1066" s="177">
        <v>13.6351</v>
      </c>
      <c r="R1066" s="177">
        <v>13.479900000000001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887</v>
      </c>
      <c r="B1067" s="173" t="s">
        <v>906</v>
      </c>
      <c r="C1067" s="173">
        <v>118344</v>
      </c>
      <c r="D1067" s="176">
        <v>44958</v>
      </c>
      <c r="E1067" s="177">
        <v>44.02</v>
      </c>
      <c r="F1067" s="177">
        <v>-0.29449999999999998</v>
      </c>
      <c r="G1067" s="177">
        <v>0.36480000000000001</v>
      </c>
      <c r="H1067" s="177">
        <v>-1.2562</v>
      </c>
      <c r="I1067" s="177">
        <v>-2.8256000000000001</v>
      </c>
      <c r="J1067" s="177">
        <v>-2.9113000000000002</v>
      </c>
      <c r="K1067" s="177">
        <v>-3.8654999999999999</v>
      </c>
      <c r="L1067" s="177">
        <v>1.1720999999999999</v>
      </c>
      <c r="M1067" s="177">
        <v>3.3332999999999999</v>
      </c>
      <c r="N1067" s="177">
        <v>-0.20399999999999999</v>
      </c>
      <c r="O1067" s="177">
        <v>16.440000000000001</v>
      </c>
      <c r="P1067" s="177">
        <v>11.116099999999999</v>
      </c>
      <c r="Q1067" s="177">
        <v>13.6166</v>
      </c>
      <c r="R1067" s="177">
        <v>14.819800000000001</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887</v>
      </c>
      <c r="B1068" s="173" t="s">
        <v>907</v>
      </c>
      <c r="C1068" s="173">
        <v>118479</v>
      </c>
      <c r="D1068" s="176">
        <v>44958</v>
      </c>
      <c r="E1068" s="177">
        <v>53.476999999999997</v>
      </c>
      <c r="F1068" s="177">
        <v>-0.24249999999999999</v>
      </c>
      <c r="G1068" s="177">
        <v>0.15359999999999999</v>
      </c>
      <c r="H1068" s="177">
        <v>-1.4103000000000001</v>
      </c>
      <c r="I1068" s="177">
        <v>-2.8327</v>
      </c>
      <c r="J1068" s="177">
        <v>-2.7408000000000001</v>
      </c>
      <c r="K1068" s="177">
        <v>-4.8554000000000004</v>
      </c>
      <c r="L1068" s="177">
        <v>-1.7148000000000001</v>
      </c>
      <c r="M1068" s="177">
        <v>1.3013999999999999</v>
      </c>
      <c r="N1068" s="177">
        <v>-4.6925999999999997</v>
      </c>
      <c r="O1068" s="177">
        <v>13.211399999999999</v>
      </c>
      <c r="P1068" s="177">
        <v>9.1964000000000006</v>
      </c>
      <c r="Q1068" s="177">
        <v>11.8947</v>
      </c>
      <c r="R1068" s="177">
        <v>9.4513999999999996</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887</v>
      </c>
      <c r="B1069" s="173" t="s">
        <v>908</v>
      </c>
      <c r="C1069" s="173">
        <v>108799</v>
      </c>
      <c r="D1069" s="176">
        <v>44958</v>
      </c>
      <c r="E1069" s="177">
        <v>47.933999999999997</v>
      </c>
      <c r="F1069" s="177">
        <v>-0.24560000000000001</v>
      </c>
      <c r="G1069" s="177">
        <v>0.13789999999999999</v>
      </c>
      <c r="H1069" s="177">
        <v>-1.4332</v>
      </c>
      <c r="I1069" s="177">
        <v>-2.8772000000000002</v>
      </c>
      <c r="J1069" s="177">
        <v>-2.8475999999999999</v>
      </c>
      <c r="K1069" s="177">
        <v>-5.1506999999999996</v>
      </c>
      <c r="L1069" s="177">
        <v>-2.335</v>
      </c>
      <c r="M1069" s="177">
        <v>0.32229999999999998</v>
      </c>
      <c r="N1069" s="177">
        <v>-5.8826000000000001</v>
      </c>
      <c r="O1069" s="177">
        <v>11.866199999999999</v>
      </c>
      <c r="P1069" s="177">
        <v>8.0145999999999997</v>
      </c>
      <c r="Q1069" s="177">
        <v>9.8636999999999997</v>
      </c>
      <c r="R1069" s="177">
        <v>8.0863999999999994</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887</v>
      </c>
      <c r="B1070" s="173" t="s">
        <v>909</v>
      </c>
      <c r="C1070" s="173">
        <v>119133</v>
      </c>
      <c r="D1070" s="176">
        <v>44958</v>
      </c>
      <c r="E1070" s="177">
        <v>33.46</v>
      </c>
      <c r="F1070" s="177">
        <v>-0.41670000000000001</v>
      </c>
      <c r="G1070" s="177">
        <v>2.9899999999999999E-2</v>
      </c>
      <c r="H1070" s="177">
        <v>-1.7904</v>
      </c>
      <c r="I1070" s="177">
        <v>-3.5735000000000001</v>
      </c>
      <c r="J1070" s="177">
        <v>-3.5735000000000001</v>
      </c>
      <c r="K1070" s="177">
        <v>-3.4622000000000002</v>
      </c>
      <c r="L1070" s="177">
        <v>1.7948999999999999</v>
      </c>
      <c r="M1070" s="177">
        <v>4.1718999999999999</v>
      </c>
      <c r="N1070" s="177">
        <v>0.20960000000000001</v>
      </c>
      <c r="O1070" s="177">
        <v>10.7021</v>
      </c>
      <c r="P1070" s="177">
        <v>8.0831999999999997</v>
      </c>
      <c r="Q1070" s="177">
        <v>11.951599999999999</v>
      </c>
      <c r="R1070" s="177">
        <v>10.025700000000001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887</v>
      </c>
      <c r="B1071" s="173" t="s">
        <v>1840</v>
      </c>
      <c r="C1071" s="173">
        <v>116547</v>
      </c>
      <c r="D1071" s="176">
        <v>44958</v>
      </c>
      <c r="E1071" s="177">
        <v>28.83</v>
      </c>
      <c r="F1071" s="177">
        <v>-0.44890000000000002</v>
      </c>
      <c r="G1071" s="177">
        <v>0</v>
      </c>
      <c r="H1071" s="177">
        <v>-1.8386</v>
      </c>
      <c r="I1071" s="177">
        <v>-3.6429999999999998</v>
      </c>
      <c r="J1071" s="177">
        <v>-3.6751999999999998</v>
      </c>
      <c r="K1071" s="177">
        <v>-3.7717000000000001</v>
      </c>
      <c r="L1071" s="177">
        <v>1.1578999999999999</v>
      </c>
      <c r="M1071" s="177">
        <v>3.1116000000000001</v>
      </c>
      <c r="N1071" s="177">
        <v>-1.1316999999999999</v>
      </c>
      <c r="O1071" s="177">
        <v>9.1168999999999993</v>
      </c>
      <c r="P1071" s="177">
        <v>6.5292000000000003</v>
      </c>
      <c r="Q1071" s="177">
        <v>10.120100000000001</v>
      </c>
      <c r="R1071" s="177">
        <v>8.5216999999999992</v>
      </c>
      <c r="T1071" s="106"/>
      <c r="U1071" s="107"/>
      <c r="V1071" s="107"/>
      <c r="W1071" s="107"/>
      <c r="X1071" s="107"/>
      <c r="Y1071" s="107"/>
      <c r="Z1071" s="107"/>
      <c r="AA1071" s="107"/>
      <c r="AB1071" s="107"/>
      <c r="AC1071" s="107"/>
      <c r="AD1071" s="107"/>
      <c r="AE1071" s="107"/>
      <c r="AF1071" s="107"/>
      <c r="AG1071" s="107"/>
      <c r="AH1071" s="107"/>
    </row>
    <row r="1072" spans="1:34" x14ac:dyDescent="0.3">
      <c r="A1072" s="173" t="s">
        <v>887</v>
      </c>
      <c r="B1072" s="173" t="s">
        <v>910</v>
      </c>
      <c r="C1072" s="173">
        <v>112098</v>
      </c>
      <c r="D1072" s="176">
        <v>44958</v>
      </c>
      <c r="E1072" s="177">
        <v>42.19</v>
      </c>
      <c r="F1072" s="177">
        <v>2.3699999999999999E-2</v>
      </c>
      <c r="G1072" s="177">
        <v>0.71619999999999995</v>
      </c>
      <c r="H1072" s="177">
        <v>-1.1480999999999999</v>
      </c>
      <c r="I1072" s="177">
        <v>-2.8999000000000001</v>
      </c>
      <c r="J1072" s="177">
        <v>-3.7416999999999998</v>
      </c>
      <c r="K1072" s="177">
        <v>-5.5518000000000001</v>
      </c>
      <c r="L1072" s="177">
        <v>-2.1795</v>
      </c>
      <c r="M1072" s="177">
        <v>-0.82279999999999998</v>
      </c>
      <c r="N1072" s="177">
        <v>-7.7007000000000003</v>
      </c>
      <c r="O1072" s="177">
        <v>11.8531</v>
      </c>
      <c r="P1072" s="177">
        <v>8.1493000000000002</v>
      </c>
      <c r="Q1072" s="177">
        <v>11.2905</v>
      </c>
      <c r="R1072" s="177">
        <v>10.632899999999999</v>
      </c>
      <c r="T1072" s="106"/>
      <c r="U1072" s="107"/>
      <c r="V1072" s="107"/>
      <c r="W1072" s="107"/>
      <c r="X1072" s="107"/>
      <c r="Y1072" s="107"/>
      <c r="Z1072" s="107"/>
      <c r="AA1072" s="107"/>
      <c r="AB1072" s="107"/>
      <c r="AC1072" s="107"/>
      <c r="AD1072" s="107"/>
      <c r="AE1072" s="107"/>
      <c r="AF1072" s="107"/>
      <c r="AG1072" s="107"/>
      <c r="AH1072" s="107"/>
    </row>
    <row r="1073" spans="1:34" x14ac:dyDescent="0.3">
      <c r="A1073" s="173" t="s">
        <v>887</v>
      </c>
      <c r="B1073" s="173" t="s">
        <v>911</v>
      </c>
      <c r="C1073" s="173">
        <v>120392</v>
      </c>
      <c r="D1073" s="176">
        <v>44958</v>
      </c>
      <c r="E1073" s="177">
        <v>48.93</v>
      </c>
      <c r="F1073" s="177">
        <v>4.0899999999999999E-2</v>
      </c>
      <c r="G1073" s="177">
        <v>0.76190000000000002</v>
      </c>
      <c r="H1073" s="177">
        <v>-1.1115999999999999</v>
      </c>
      <c r="I1073" s="177">
        <v>-2.8395999999999999</v>
      </c>
      <c r="J1073" s="177">
        <v>-3.6052</v>
      </c>
      <c r="K1073" s="177">
        <v>-5.1744000000000003</v>
      </c>
      <c r="L1073" s="177">
        <v>-1.4302999999999999</v>
      </c>
      <c r="M1073" s="177">
        <v>0.3281</v>
      </c>
      <c r="N1073" s="177">
        <v>-6.3003</v>
      </c>
      <c r="O1073" s="177">
        <v>13.4115</v>
      </c>
      <c r="P1073" s="177">
        <v>9.7439</v>
      </c>
      <c r="Q1073" s="177">
        <v>14.020099999999999</v>
      </c>
      <c r="R1073" s="177">
        <v>12.2545</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887</v>
      </c>
      <c r="B1074" s="173" t="s">
        <v>1720</v>
      </c>
      <c r="C1074" s="173">
        <v>148353</v>
      </c>
      <c r="D1074" s="176">
        <v>44958</v>
      </c>
      <c r="E1074" s="177">
        <v>12.351000000000001</v>
      </c>
      <c r="F1074" s="177">
        <v>-0.77129999999999999</v>
      </c>
      <c r="G1074" s="177">
        <v>-2.5100000000000001E-2</v>
      </c>
      <c r="H1074" s="177">
        <v>-1.8266</v>
      </c>
      <c r="I1074" s="177">
        <v>-3.5387</v>
      </c>
      <c r="J1074" s="177">
        <v>-3.7498999999999998</v>
      </c>
      <c r="K1074" s="177">
        <v>-4.2194000000000003</v>
      </c>
      <c r="L1074" s="177">
        <v>2.3552</v>
      </c>
      <c r="M1074" s="177">
        <v>4.1223999999999998</v>
      </c>
      <c r="N1074" s="177">
        <v>-2.7166000000000001</v>
      </c>
      <c r="O1074" s="177"/>
      <c r="P1074" s="177"/>
      <c r="Q1074" s="177">
        <v>10.541600000000001</v>
      </c>
      <c r="R1074" s="177">
        <v>8.5167000000000002</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887</v>
      </c>
      <c r="B1075" s="173" t="s">
        <v>1721</v>
      </c>
      <c r="C1075" s="173">
        <v>148351</v>
      </c>
      <c r="D1075" s="176">
        <v>44958</v>
      </c>
      <c r="E1075" s="177">
        <v>11.7844</v>
      </c>
      <c r="F1075" s="177">
        <v>-0.7772</v>
      </c>
      <c r="G1075" s="177">
        <v>-5.4300000000000001E-2</v>
      </c>
      <c r="H1075" s="177">
        <v>-1.8662000000000001</v>
      </c>
      <c r="I1075" s="177">
        <v>-3.6175000000000002</v>
      </c>
      <c r="J1075" s="177">
        <v>-3.9357000000000002</v>
      </c>
      <c r="K1075" s="177">
        <v>-4.7070999999999996</v>
      </c>
      <c r="L1075" s="177">
        <v>1.2936000000000001</v>
      </c>
      <c r="M1075" s="177">
        <v>2.4054000000000002</v>
      </c>
      <c r="N1075" s="177">
        <v>-4.8287000000000004</v>
      </c>
      <c r="O1075" s="177"/>
      <c r="P1075" s="177"/>
      <c r="Q1075" s="177">
        <v>8.1049000000000007</v>
      </c>
      <c r="R1075" s="177">
        <v>6.1264000000000003</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887</v>
      </c>
      <c r="B1076" s="173" t="s">
        <v>912</v>
      </c>
      <c r="C1076" s="173">
        <v>120490</v>
      </c>
      <c r="D1076" s="176">
        <v>44958</v>
      </c>
      <c r="E1076" s="177">
        <v>112.4361</v>
      </c>
      <c r="F1076" s="177">
        <v>-0.27010000000000001</v>
      </c>
      <c r="G1076" s="177">
        <v>0.2465</v>
      </c>
      <c r="H1076" s="177">
        <v>-0.90339999999999998</v>
      </c>
      <c r="I1076" s="177">
        <v>-1.8924000000000001</v>
      </c>
      <c r="J1076" s="177">
        <v>-1.2048000000000001</v>
      </c>
      <c r="K1076" s="177">
        <v>-1.5942000000000001</v>
      </c>
      <c r="L1076" s="177">
        <v>5.0008999999999997</v>
      </c>
      <c r="M1076" s="177">
        <v>6.7367999999999997</v>
      </c>
      <c r="N1076" s="177">
        <v>2.0617999999999999</v>
      </c>
      <c r="O1076" s="177">
        <v>15.3758</v>
      </c>
      <c r="P1076" s="177">
        <v>9.7909000000000006</v>
      </c>
      <c r="Q1076" s="177">
        <v>11.888999999999999</v>
      </c>
      <c r="R1076" s="177">
        <v>12.3774</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887</v>
      </c>
      <c r="B1077" s="173" t="s">
        <v>1957</v>
      </c>
      <c r="C1077" s="173">
        <v>100219</v>
      </c>
      <c r="D1077" s="176">
        <v>44958</v>
      </c>
      <c r="E1077" s="177">
        <v>101.2713</v>
      </c>
      <c r="F1077" s="177">
        <v>-0.27200000000000002</v>
      </c>
      <c r="G1077" s="177">
        <v>0.2366</v>
      </c>
      <c r="H1077" s="177">
        <v>-0.91710000000000003</v>
      </c>
      <c r="I1077" s="177">
        <v>-1.9194</v>
      </c>
      <c r="J1077" s="177">
        <v>-1.2684</v>
      </c>
      <c r="K1077" s="177">
        <v>-1.7681</v>
      </c>
      <c r="L1077" s="177">
        <v>4.6242999999999999</v>
      </c>
      <c r="M1077" s="177">
        <v>6.1439000000000004</v>
      </c>
      <c r="N1077" s="177">
        <v>1.3311999999999999</v>
      </c>
      <c r="O1077" s="177">
        <v>14.2677</v>
      </c>
      <c r="P1077" s="177">
        <v>8.6900999999999993</v>
      </c>
      <c r="Q1077" s="177">
        <v>8.6660000000000004</v>
      </c>
      <c r="R1077" s="177">
        <v>11.3674</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887</v>
      </c>
      <c r="B1078" s="173" t="s">
        <v>1722</v>
      </c>
      <c r="C1078" s="173">
        <v>114458</v>
      </c>
      <c r="D1078" s="176">
        <v>44958</v>
      </c>
      <c r="E1078" s="177">
        <v>376.72199999999998</v>
      </c>
      <c r="F1078" s="177">
        <v>-0.1648</v>
      </c>
      <c r="G1078" s="177">
        <v>0.75529999999999997</v>
      </c>
      <c r="H1078" s="177">
        <v>-0.56010000000000004</v>
      </c>
      <c r="I1078" s="177">
        <v>-2.0257000000000001</v>
      </c>
      <c r="J1078" s="177">
        <v>-1.6366000000000001</v>
      </c>
      <c r="K1078" s="177">
        <v>-2.2938000000000001</v>
      </c>
      <c r="L1078" s="177">
        <v>2.2307000000000001</v>
      </c>
      <c r="M1078" s="177">
        <v>4.2382</v>
      </c>
      <c r="N1078" s="177">
        <v>-0.313</v>
      </c>
      <c r="O1078" s="177">
        <v>14.237500000000001</v>
      </c>
      <c r="P1078" s="177">
        <v>10.130100000000001</v>
      </c>
      <c r="Q1078" s="177">
        <v>18.7851</v>
      </c>
      <c r="R1078" s="177">
        <v>11.800700000000001</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887</v>
      </c>
      <c r="B1079" s="173" t="s">
        <v>1723</v>
      </c>
      <c r="C1079" s="173">
        <v>120152</v>
      </c>
      <c r="D1079" s="176">
        <v>44958</v>
      </c>
      <c r="E1079" s="177">
        <v>420.90600000000001</v>
      </c>
      <c r="F1079" s="177">
        <v>-0.1613</v>
      </c>
      <c r="G1079" s="177">
        <v>0.77310000000000001</v>
      </c>
      <c r="H1079" s="177">
        <v>-0.53569999999999995</v>
      </c>
      <c r="I1079" s="177">
        <v>-1.9766999999999999</v>
      </c>
      <c r="J1079" s="177">
        <v>-1.5215000000000001</v>
      </c>
      <c r="K1079" s="177">
        <v>-1.9799</v>
      </c>
      <c r="L1079" s="177">
        <v>2.8921000000000001</v>
      </c>
      <c r="M1079" s="177">
        <v>5.2572999999999999</v>
      </c>
      <c r="N1079" s="177">
        <v>0.96260000000000001</v>
      </c>
      <c r="O1079" s="177">
        <v>15.635199999999999</v>
      </c>
      <c r="P1079" s="177">
        <v>11.427899999999999</v>
      </c>
      <c r="Q1079" s="177">
        <v>14.111000000000001</v>
      </c>
      <c r="R1079" s="177">
        <v>13.2033</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887</v>
      </c>
      <c r="B1080" s="173" t="s">
        <v>1794</v>
      </c>
      <c r="C1080" s="173">
        <v>114457</v>
      </c>
      <c r="D1080" s="176">
        <v>44958</v>
      </c>
      <c r="E1080" s="177">
        <v>502.62913915380699</v>
      </c>
      <c r="F1080" s="177">
        <v>-0.1663</v>
      </c>
      <c r="G1080" s="177">
        <v>0.75419999999999998</v>
      </c>
      <c r="H1080" s="177">
        <v>-0.56030000000000002</v>
      </c>
      <c r="I1080" s="177">
        <v>-2.0268000000000002</v>
      </c>
      <c r="J1080" s="177">
        <v>-1.6384000000000001</v>
      </c>
      <c r="K1080" s="177">
        <v>-2.2946</v>
      </c>
      <c r="L1080" s="177">
        <v>2.2305000000000001</v>
      </c>
      <c r="M1080" s="177">
        <v>4.2355999999999998</v>
      </c>
      <c r="N1080" s="177">
        <v>-0.31359999999999999</v>
      </c>
      <c r="O1080" s="177">
        <v>14.236499999999999</v>
      </c>
      <c r="P1080" s="177">
        <v>9.8236000000000008</v>
      </c>
      <c r="Q1080" s="177">
        <v>17.642199999999999</v>
      </c>
      <c r="R1080" s="177">
        <v>11.7997</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887</v>
      </c>
      <c r="B1081" s="173" t="s">
        <v>1795</v>
      </c>
      <c r="C1081" s="173">
        <v>120153</v>
      </c>
      <c r="D1081" s="176">
        <v>44958</v>
      </c>
      <c r="E1081" s="177">
        <v>115.74848380933599</v>
      </c>
      <c r="F1081" s="177">
        <v>-0.16139999999999999</v>
      </c>
      <c r="G1081" s="177">
        <v>0.77300000000000002</v>
      </c>
      <c r="H1081" s="177">
        <v>-0.53600000000000003</v>
      </c>
      <c r="I1081" s="177">
        <v>-1.9775</v>
      </c>
      <c r="J1081" s="177">
        <v>-1.5214000000000001</v>
      </c>
      <c r="K1081" s="177">
        <v>-1.9809000000000001</v>
      </c>
      <c r="L1081" s="177">
        <v>2.8908</v>
      </c>
      <c r="M1081" s="177">
        <v>5.2565999999999997</v>
      </c>
      <c r="N1081" s="177">
        <v>0.96130000000000004</v>
      </c>
      <c r="O1081" s="177">
        <v>15.635400000000001</v>
      </c>
      <c r="P1081" s="177">
        <v>11.1258</v>
      </c>
      <c r="Q1081" s="177">
        <v>13.709300000000001</v>
      </c>
      <c r="R1081" s="177">
        <v>13.202299999999999</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887</v>
      </c>
      <c r="B1082" s="173" t="s">
        <v>913</v>
      </c>
      <c r="C1082" s="173">
        <v>119308</v>
      </c>
      <c r="D1082" s="176"/>
      <c r="E1082" s="177"/>
      <c r="F1082" s="177"/>
      <c r="G1082" s="177"/>
      <c r="H1082" s="177"/>
      <c r="I1082" s="177"/>
      <c r="J1082" s="177"/>
      <c r="K1082" s="177"/>
      <c r="L1082" s="177"/>
      <c r="M1082" s="177"/>
      <c r="N1082" s="177"/>
      <c r="O1082" s="177"/>
      <c r="P1082" s="177"/>
      <c r="Q1082" s="177"/>
      <c r="R1082" s="177"/>
      <c r="T1082" s="106"/>
      <c r="U1082" s="107"/>
      <c r="V1082" s="107"/>
      <c r="W1082" s="107"/>
      <c r="X1082" s="107"/>
      <c r="Y1082" s="107"/>
      <c r="Z1082" s="107"/>
      <c r="AA1082" s="107"/>
      <c r="AB1082" s="107"/>
      <c r="AC1082" s="107"/>
      <c r="AD1082" s="107"/>
      <c r="AE1082" s="107"/>
      <c r="AF1082" s="107"/>
      <c r="AG1082" s="107"/>
      <c r="AH1082" s="107"/>
    </row>
    <row r="1083" spans="1:34" x14ac:dyDescent="0.3">
      <c r="A1083" s="173" t="s">
        <v>887</v>
      </c>
      <c r="B1083" s="173" t="s">
        <v>914</v>
      </c>
      <c r="C1083" s="173">
        <v>118069</v>
      </c>
      <c r="D1083" s="176"/>
      <c r="E1083" s="177"/>
      <c r="F1083" s="177"/>
      <c r="G1083" s="177"/>
      <c r="H1083" s="177"/>
      <c r="I1083" s="177"/>
      <c r="J1083" s="177"/>
      <c r="K1083" s="177"/>
      <c r="L1083" s="177"/>
      <c r="M1083" s="177"/>
      <c r="N1083" s="177"/>
      <c r="O1083" s="177"/>
      <c r="P1083" s="177"/>
      <c r="Q1083" s="177"/>
      <c r="R1083" s="177"/>
      <c r="T1083" s="106"/>
      <c r="U1083" s="107"/>
      <c r="V1083" s="107"/>
      <c r="W1083" s="107"/>
      <c r="X1083" s="107"/>
      <c r="Y1083" s="107"/>
      <c r="Z1083" s="107"/>
      <c r="AA1083" s="107"/>
      <c r="AB1083" s="107"/>
      <c r="AC1083" s="107"/>
      <c r="AD1083" s="107"/>
      <c r="AE1083" s="107"/>
      <c r="AF1083" s="107"/>
      <c r="AG1083" s="107"/>
      <c r="AH1083" s="107"/>
    </row>
    <row r="1084" spans="1:34" x14ac:dyDescent="0.3">
      <c r="A1084" s="173" t="s">
        <v>887</v>
      </c>
      <c r="B1084" s="173" t="s">
        <v>915</v>
      </c>
      <c r="C1084" s="173">
        <v>120267</v>
      </c>
      <c r="D1084" s="176">
        <v>44958</v>
      </c>
      <c r="E1084" s="177">
        <v>43.450299999999999</v>
      </c>
      <c r="F1084" s="177">
        <v>-5.3800000000000001E-2</v>
      </c>
      <c r="G1084" s="177">
        <v>0.55100000000000005</v>
      </c>
      <c r="H1084" s="177">
        <v>-0.74539999999999995</v>
      </c>
      <c r="I1084" s="177">
        <v>-2.6311</v>
      </c>
      <c r="J1084" s="177">
        <v>-2.9891000000000001</v>
      </c>
      <c r="K1084" s="177">
        <v>-4.3246000000000002</v>
      </c>
      <c r="L1084" s="177">
        <v>-0.19089999999999999</v>
      </c>
      <c r="M1084" s="177">
        <v>1.0551999999999999</v>
      </c>
      <c r="N1084" s="177">
        <v>-3.5059999999999998</v>
      </c>
      <c r="O1084" s="177">
        <v>11.513199999999999</v>
      </c>
      <c r="P1084" s="177">
        <v>10.233499999999999</v>
      </c>
      <c r="Q1084" s="177">
        <v>12.349399999999999</v>
      </c>
      <c r="R1084" s="177">
        <v>9.8490000000000002</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887</v>
      </c>
      <c r="B1085" s="173" t="s">
        <v>1833</v>
      </c>
      <c r="C1085" s="173">
        <v>106871</v>
      </c>
      <c r="D1085" s="176">
        <v>44958</v>
      </c>
      <c r="E1085" s="177">
        <v>43.721765980547403</v>
      </c>
      <c r="F1085" s="177">
        <v>-5.67E-2</v>
      </c>
      <c r="G1085" s="177">
        <v>0.53649999999999998</v>
      </c>
      <c r="H1085" s="177">
        <v>-0.76549999999999996</v>
      </c>
      <c r="I1085" s="177">
        <v>-2.6709000000000001</v>
      </c>
      <c r="J1085" s="177">
        <v>-3.0830000000000002</v>
      </c>
      <c r="K1085" s="177">
        <v>-4.5829000000000004</v>
      </c>
      <c r="L1085" s="177">
        <v>-0.71509999999999996</v>
      </c>
      <c r="M1085" s="177">
        <v>0.2248</v>
      </c>
      <c r="N1085" s="177">
        <v>-4.6143999999999998</v>
      </c>
      <c r="O1085" s="177">
        <v>10.1271</v>
      </c>
      <c r="P1085" s="177">
        <v>8.9618000000000002</v>
      </c>
      <c r="Q1085" s="177">
        <v>9.9042999999999992</v>
      </c>
      <c r="R1085" s="177">
        <v>8.3897999999999993</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887</v>
      </c>
      <c r="B1086" s="173" t="s">
        <v>916</v>
      </c>
      <c r="C1086" s="173">
        <v>146549</v>
      </c>
      <c r="D1086" s="176">
        <v>44958</v>
      </c>
      <c r="E1086" s="177">
        <v>16.513000000000002</v>
      </c>
      <c r="F1086" s="177">
        <v>-0.73040000000000005</v>
      </c>
      <c r="G1086" s="177">
        <v>-0.33979999999999999</v>
      </c>
      <c r="H1086" s="177">
        <v>-2.0493999999999999</v>
      </c>
      <c r="I1086" s="177">
        <v>-3.9579</v>
      </c>
      <c r="J1086" s="177">
        <v>-3.3372000000000002</v>
      </c>
      <c r="K1086" s="177">
        <v>-4.1590999999999996</v>
      </c>
      <c r="L1086" s="177">
        <v>0.95930000000000004</v>
      </c>
      <c r="M1086" s="177">
        <v>1.9378</v>
      </c>
      <c r="N1086" s="177">
        <v>-1.4632000000000001</v>
      </c>
      <c r="O1086" s="177">
        <v>14.826499999999999</v>
      </c>
      <c r="P1086" s="177"/>
      <c r="Q1086" s="177">
        <v>13.7706</v>
      </c>
      <c r="R1086" s="177">
        <v>12.4574</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887</v>
      </c>
      <c r="B1087" s="173" t="s">
        <v>917</v>
      </c>
      <c r="C1087" s="173">
        <v>146551</v>
      </c>
      <c r="D1087" s="176">
        <v>44958</v>
      </c>
      <c r="E1087" s="177">
        <v>15.3398</v>
      </c>
      <c r="F1087" s="177">
        <v>-0.73580000000000001</v>
      </c>
      <c r="G1087" s="177">
        <v>-0.36699999999999999</v>
      </c>
      <c r="H1087" s="177">
        <v>-2.0865999999999998</v>
      </c>
      <c r="I1087" s="177">
        <v>-4.0315000000000003</v>
      </c>
      <c r="J1087" s="177">
        <v>-3.5116999999999998</v>
      </c>
      <c r="K1087" s="177">
        <v>-4.6637000000000004</v>
      </c>
      <c r="L1087" s="177">
        <v>-7.2999999999999995E-2</v>
      </c>
      <c r="M1087" s="177">
        <v>0.39729999999999999</v>
      </c>
      <c r="N1087" s="177">
        <v>-3.3664999999999998</v>
      </c>
      <c r="O1087" s="177">
        <v>12.7293</v>
      </c>
      <c r="P1087" s="177"/>
      <c r="Q1087" s="177">
        <v>11.6342</v>
      </c>
      <c r="R1087" s="177">
        <v>10.386900000000001</v>
      </c>
      <c r="T1087" s="106"/>
      <c r="U1087" s="107"/>
      <c r="V1087" s="107"/>
      <c r="W1087" s="107"/>
      <c r="X1087" s="107"/>
      <c r="Y1087" s="107"/>
      <c r="Z1087" s="107"/>
      <c r="AA1087" s="107"/>
      <c r="AB1087" s="107"/>
      <c r="AC1087" s="107"/>
      <c r="AD1087" s="107"/>
      <c r="AE1087" s="107"/>
      <c r="AF1087" s="107"/>
      <c r="AG1087" s="107"/>
      <c r="AH1087" s="107"/>
    </row>
    <row r="1088" spans="1:34" x14ac:dyDescent="0.3">
      <c r="A1088" s="173" t="s">
        <v>887</v>
      </c>
      <c r="B1088" s="173" t="s">
        <v>918</v>
      </c>
      <c r="C1088" s="173">
        <v>118825</v>
      </c>
      <c r="D1088" s="176">
        <v>44958</v>
      </c>
      <c r="E1088" s="177">
        <v>85.798000000000002</v>
      </c>
      <c r="F1088" s="177">
        <v>-0.17680000000000001</v>
      </c>
      <c r="G1088" s="177">
        <v>0.39319999999999999</v>
      </c>
      <c r="H1088" s="177">
        <v>-1.2999000000000001</v>
      </c>
      <c r="I1088" s="177">
        <v>-2.7101000000000002</v>
      </c>
      <c r="J1088" s="177">
        <v>-2.5366</v>
      </c>
      <c r="K1088" s="177">
        <v>-3.0278999999999998</v>
      </c>
      <c r="L1088" s="177">
        <v>1.3502000000000001</v>
      </c>
      <c r="M1088" s="177">
        <v>3.1448999999999998</v>
      </c>
      <c r="N1088" s="177">
        <v>-0.50680000000000003</v>
      </c>
      <c r="O1088" s="177">
        <v>14.4856</v>
      </c>
      <c r="P1088" s="177">
        <v>10.623900000000001</v>
      </c>
      <c r="Q1088" s="177">
        <v>16.228200000000001</v>
      </c>
      <c r="R1088" s="177">
        <v>11.952199999999999</v>
      </c>
      <c r="T1088" s="106"/>
      <c r="U1088" s="107"/>
      <c r="V1088" s="107"/>
      <c r="W1088" s="107"/>
      <c r="X1088" s="107"/>
      <c r="Y1088" s="107"/>
      <c r="Z1088" s="107"/>
      <c r="AA1088" s="107"/>
      <c r="AB1088" s="107"/>
      <c r="AC1088" s="107"/>
      <c r="AD1088" s="107"/>
      <c r="AE1088" s="107"/>
      <c r="AF1088" s="107"/>
      <c r="AG1088" s="107"/>
      <c r="AH1088" s="107"/>
    </row>
    <row r="1089" spans="1:34" x14ac:dyDescent="0.3">
      <c r="A1089" s="173" t="s">
        <v>887</v>
      </c>
      <c r="B1089" s="173" t="s">
        <v>919</v>
      </c>
      <c r="C1089" s="173">
        <v>107578</v>
      </c>
      <c r="D1089" s="176">
        <v>44958</v>
      </c>
      <c r="E1089" s="177">
        <v>77.983000000000004</v>
      </c>
      <c r="F1089" s="177">
        <v>-0.1792</v>
      </c>
      <c r="G1089" s="177">
        <v>0.37969999999999998</v>
      </c>
      <c r="H1089" s="177">
        <v>-1.3186</v>
      </c>
      <c r="I1089" s="177">
        <v>-2.7486000000000002</v>
      </c>
      <c r="J1089" s="177">
        <v>-2.6271</v>
      </c>
      <c r="K1089" s="177">
        <v>-3.2805</v>
      </c>
      <c r="L1089" s="177">
        <v>0.81710000000000005</v>
      </c>
      <c r="M1089" s="177">
        <v>2.3359000000000001</v>
      </c>
      <c r="N1089" s="177">
        <v>-1.5266999999999999</v>
      </c>
      <c r="O1089" s="177">
        <v>13.268599999999999</v>
      </c>
      <c r="P1089" s="177">
        <v>9.4822000000000006</v>
      </c>
      <c r="Q1089" s="177">
        <v>14.845599999999999</v>
      </c>
      <c r="R1089" s="177">
        <v>10.777699999999999</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887</v>
      </c>
      <c r="B1090" s="173" t="s">
        <v>1821</v>
      </c>
      <c r="C1090" s="173">
        <v>119148</v>
      </c>
      <c r="D1090" s="176"/>
      <c r="E1090" s="177"/>
      <c r="F1090" s="177"/>
      <c r="G1090" s="177"/>
      <c r="H1090" s="177"/>
      <c r="I1090" s="177"/>
      <c r="J1090" s="177"/>
      <c r="K1090" s="177"/>
      <c r="L1090" s="177"/>
      <c r="M1090" s="177"/>
      <c r="N1090" s="177"/>
      <c r="O1090" s="177"/>
      <c r="P1090" s="177"/>
      <c r="Q1090" s="177"/>
      <c r="R1090" s="177"/>
      <c r="T1090" s="106"/>
      <c r="U1090" s="107"/>
      <c r="V1090" s="107"/>
      <c r="W1090" s="107"/>
      <c r="X1090" s="107"/>
      <c r="Y1090" s="107"/>
      <c r="Z1090" s="107"/>
      <c r="AA1090" s="107"/>
      <c r="AB1090" s="107"/>
      <c r="AC1090" s="107"/>
      <c r="AD1090" s="107"/>
      <c r="AE1090" s="107"/>
      <c r="AF1090" s="107"/>
      <c r="AG1090" s="107"/>
      <c r="AH1090" s="107"/>
    </row>
    <row r="1091" spans="1:34" x14ac:dyDescent="0.3">
      <c r="A1091" s="173" t="s">
        <v>887</v>
      </c>
      <c r="B1091" s="173" t="s">
        <v>1878</v>
      </c>
      <c r="C1091" s="173">
        <v>115790</v>
      </c>
      <c r="D1091" s="176"/>
      <c r="E1091" s="177"/>
      <c r="F1091" s="177"/>
      <c r="G1091" s="177"/>
      <c r="H1091" s="177"/>
      <c r="I1091" s="177"/>
      <c r="J1091" s="177"/>
      <c r="K1091" s="177"/>
      <c r="L1091" s="177"/>
      <c r="M1091" s="177"/>
      <c r="N1091" s="177"/>
      <c r="O1091" s="177"/>
      <c r="P1091" s="177"/>
      <c r="Q1091" s="177"/>
      <c r="R1091" s="177"/>
      <c r="T1091" s="106"/>
      <c r="U1091" s="107"/>
      <c r="V1091" s="107"/>
      <c r="W1091" s="107"/>
      <c r="X1091" s="107"/>
      <c r="Y1091" s="107"/>
      <c r="Z1091" s="107"/>
      <c r="AA1091" s="107"/>
      <c r="AB1091" s="107"/>
      <c r="AC1091" s="107"/>
      <c r="AD1091" s="107"/>
      <c r="AE1091" s="107"/>
      <c r="AF1091" s="107"/>
      <c r="AG1091" s="107"/>
      <c r="AH1091" s="107"/>
    </row>
    <row r="1092" spans="1:34" x14ac:dyDescent="0.3">
      <c r="A1092" s="173" t="s">
        <v>887</v>
      </c>
      <c r="B1092" s="173" t="s">
        <v>920</v>
      </c>
      <c r="C1092" s="173">
        <v>106235</v>
      </c>
      <c r="D1092" s="176">
        <v>44958</v>
      </c>
      <c r="E1092" s="177">
        <v>54.394300000000001</v>
      </c>
      <c r="F1092" s="177">
        <v>0.14580000000000001</v>
      </c>
      <c r="G1092" s="177">
        <v>0.91879999999999995</v>
      </c>
      <c r="H1092" s="177">
        <v>-0.49630000000000002</v>
      </c>
      <c r="I1092" s="177">
        <v>-1.9548000000000001</v>
      </c>
      <c r="J1092" s="177">
        <v>-1.3855999999999999</v>
      </c>
      <c r="K1092" s="177">
        <v>-1.9769000000000001</v>
      </c>
      <c r="L1092" s="177">
        <v>4.3494000000000002</v>
      </c>
      <c r="M1092" s="177">
        <v>9.2529000000000003</v>
      </c>
      <c r="N1092" s="177">
        <v>6.3646000000000003</v>
      </c>
      <c r="O1092" s="177">
        <v>15.4207</v>
      </c>
      <c r="P1092" s="177">
        <v>9.7222000000000008</v>
      </c>
      <c r="Q1092" s="177">
        <v>11.5495</v>
      </c>
      <c r="R1092" s="177">
        <v>18.204499999999999</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887</v>
      </c>
      <c r="B1093" s="173" t="s">
        <v>921</v>
      </c>
      <c r="C1093" s="173">
        <v>118632</v>
      </c>
      <c r="D1093" s="176">
        <v>44958</v>
      </c>
      <c r="E1093" s="177">
        <v>59.417900000000003</v>
      </c>
      <c r="F1093" s="177">
        <v>0.1482</v>
      </c>
      <c r="G1093" s="177">
        <v>0.93</v>
      </c>
      <c r="H1093" s="177">
        <v>-0.48070000000000002</v>
      </c>
      <c r="I1093" s="177">
        <v>-1.9233</v>
      </c>
      <c r="J1093" s="177">
        <v>-1.31</v>
      </c>
      <c r="K1093" s="177">
        <v>-1.7613000000000001</v>
      </c>
      <c r="L1093" s="177">
        <v>4.8045999999999998</v>
      </c>
      <c r="M1093" s="177">
        <v>9.9628999999999994</v>
      </c>
      <c r="N1093" s="177">
        <v>7.3038999999999996</v>
      </c>
      <c r="O1093" s="177">
        <v>16.412400000000002</v>
      </c>
      <c r="P1093" s="177">
        <v>10.697699999999999</v>
      </c>
      <c r="Q1093" s="177">
        <v>14.9382</v>
      </c>
      <c r="R1093" s="177">
        <v>19.203499999999998</v>
      </c>
      <c r="T1093" s="106"/>
      <c r="U1093" s="107"/>
      <c r="V1093" s="107"/>
      <c r="W1093" s="107"/>
      <c r="X1093" s="107"/>
      <c r="Y1093" s="107"/>
      <c r="Z1093" s="107"/>
      <c r="AA1093" s="107"/>
      <c r="AB1093" s="107"/>
      <c r="AC1093" s="107"/>
      <c r="AD1093" s="107"/>
      <c r="AE1093" s="107"/>
      <c r="AF1093" s="107"/>
      <c r="AG1093" s="107"/>
      <c r="AH1093" s="107"/>
    </row>
    <row r="1094" spans="1:34" x14ac:dyDescent="0.3">
      <c r="A1094" s="173" t="s">
        <v>887</v>
      </c>
      <c r="B1094" s="173" t="s">
        <v>922</v>
      </c>
      <c r="C1094" s="173">
        <v>138308</v>
      </c>
      <c r="D1094" s="176">
        <v>44958</v>
      </c>
      <c r="E1094" s="177">
        <v>244</v>
      </c>
      <c r="F1094" s="177">
        <v>-0.29830000000000001</v>
      </c>
      <c r="G1094" s="177">
        <v>0.33310000000000001</v>
      </c>
      <c r="H1094" s="177">
        <v>-0.86140000000000005</v>
      </c>
      <c r="I1094" s="177">
        <v>-2.6219999999999999</v>
      </c>
      <c r="J1094" s="177">
        <v>-1.9056</v>
      </c>
      <c r="K1094" s="177">
        <v>-2.0630999999999999</v>
      </c>
      <c r="L1094" s="177">
        <v>3.1015000000000001</v>
      </c>
      <c r="M1094" s="177">
        <v>4.9824000000000002</v>
      </c>
      <c r="N1094" s="177">
        <v>-0.18</v>
      </c>
      <c r="O1094" s="177">
        <v>11.2181</v>
      </c>
      <c r="P1094" s="177">
        <v>7.8082000000000003</v>
      </c>
      <c r="Q1094" s="177">
        <v>17.301400000000001</v>
      </c>
      <c r="R1094" s="177">
        <v>8.5936000000000003</v>
      </c>
      <c r="T1094" s="106"/>
      <c r="U1094" s="107"/>
      <c r="V1094" s="107"/>
      <c r="W1094" s="107"/>
      <c r="X1094" s="107"/>
      <c r="Y1094" s="107"/>
      <c r="Z1094" s="107"/>
      <c r="AA1094" s="107"/>
      <c r="AB1094" s="107"/>
      <c r="AC1094" s="107"/>
      <c r="AD1094" s="107"/>
      <c r="AE1094" s="107"/>
      <c r="AF1094" s="107"/>
      <c r="AG1094" s="107"/>
      <c r="AH1094" s="107"/>
    </row>
    <row r="1095" spans="1:34" x14ac:dyDescent="0.3">
      <c r="A1095" s="173" t="s">
        <v>887</v>
      </c>
      <c r="B1095" s="173" t="s">
        <v>923</v>
      </c>
      <c r="C1095" s="173">
        <v>138312</v>
      </c>
      <c r="D1095" s="176">
        <v>44958</v>
      </c>
      <c r="E1095" s="177">
        <v>278.87</v>
      </c>
      <c r="F1095" s="177">
        <v>-0.29320000000000002</v>
      </c>
      <c r="G1095" s="177">
        <v>0.35630000000000001</v>
      </c>
      <c r="H1095" s="177">
        <v>-0.83209999999999995</v>
      </c>
      <c r="I1095" s="177">
        <v>-2.5646</v>
      </c>
      <c r="J1095" s="177">
        <v>-1.7718</v>
      </c>
      <c r="K1095" s="177">
        <v>-1.6886000000000001</v>
      </c>
      <c r="L1095" s="177">
        <v>3.8969999999999998</v>
      </c>
      <c r="M1095" s="177">
        <v>6.1997999999999998</v>
      </c>
      <c r="N1095" s="177">
        <v>1.3299000000000001</v>
      </c>
      <c r="O1095" s="177">
        <v>12.883699999999999</v>
      </c>
      <c r="P1095" s="177">
        <v>9.3672000000000004</v>
      </c>
      <c r="Q1095" s="177">
        <v>13.475300000000001</v>
      </c>
      <c r="R1095" s="177">
        <v>10.2349</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887</v>
      </c>
      <c r="B1096" s="173" t="s">
        <v>1724</v>
      </c>
      <c r="C1096" s="173">
        <v>148524</v>
      </c>
      <c r="D1096" s="176"/>
      <c r="E1096" s="177"/>
      <c r="F1096" s="177"/>
      <c r="G1096" s="177"/>
      <c r="H1096" s="177"/>
      <c r="I1096" s="177"/>
      <c r="J1096" s="177"/>
      <c r="K1096" s="177"/>
      <c r="L1096" s="177"/>
      <c r="M1096" s="177"/>
      <c r="N1096" s="177"/>
      <c r="O1096" s="177"/>
      <c r="P1096" s="177"/>
      <c r="Q1096" s="177"/>
      <c r="R1096" s="177"/>
      <c r="T1096" s="106"/>
      <c r="U1096" s="107"/>
      <c r="V1096" s="107"/>
      <c r="W1096" s="107"/>
      <c r="X1096" s="107"/>
      <c r="Y1096" s="107"/>
      <c r="Z1096" s="107"/>
      <c r="AA1096" s="107"/>
      <c r="AB1096" s="107"/>
      <c r="AC1096" s="107"/>
      <c r="AD1096" s="107"/>
      <c r="AE1096" s="107"/>
      <c r="AF1096" s="107"/>
      <c r="AG1096" s="107"/>
      <c r="AH1096" s="107"/>
    </row>
    <row r="1097" spans="1:34" x14ac:dyDescent="0.3">
      <c r="A1097" s="173" t="s">
        <v>887</v>
      </c>
      <c r="B1097" s="173" t="s">
        <v>1725</v>
      </c>
      <c r="C1097" s="173">
        <v>148491</v>
      </c>
      <c r="D1097" s="176"/>
      <c r="E1097" s="177"/>
      <c r="F1097" s="177"/>
      <c r="G1097" s="177"/>
      <c r="H1097" s="177"/>
      <c r="I1097" s="177"/>
      <c r="J1097" s="177"/>
      <c r="K1097" s="177"/>
      <c r="L1097" s="177"/>
      <c r="M1097" s="177"/>
      <c r="N1097" s="177"/>
      <c r="O1097" s="177"/>
      <c r="P1097" s="177"/>
      <c r="Q1097" s="177"/>
      <c r="R1097" s="177"/>
      <c r="T1097" s="106"/>
      <c r="U1097" s="107"/>
      <c r="V1097" s="107"/>
      <c r="W1097" s="107"/>
      <c r="X1097" s="107"/>
      <c r="Y1097" s="107"/>
      <c r="Z1097" s="107"/>
      <c r="AA1097" s="107"/>
      <c r="AB1097" s="107"/>
      <c r="AC1097" s="107"/>
      <c r="AD1097" s="107"/>
      <c r="AE1097" s="107"/>
      <c r="AF1097" s="107"/>
      <c r="AG1097" s="107"/>
      <c r="AH1097" s="107"/>
    </row>
    <row r="1098" spans="1:34" x14ac:dyDescent="0.3">
      <c r="A1098" s="173" t="s">
        <v>887</v>
      </c>
      <c r="B1098" s="173" t="s">
        <v>924</v>
      </c>
      <c r="C1098" s="173">
        <v>119598</v>
      </c>
      <c r="D1098" s="176">
        <v>44958</v>
      </c>
      <c r="E1098" s="177">
        <v>68.381500000000003</v>
      </c>
      <c r="F1098" s="177">
        <v>0.1192</v>
      </c>
      <c r="G1098" s="177">
        <v>0.61370000000000002</v>
      </c>
      <c r="H1098" s="177">
        <v>-0.46450000000000002</v>
      </c>
      <c r="I1098" s="177">
        <v>-1.9024000000000001</v>
      </c>
      <c r="J1098" s="177">
        <v>-1.2505999999999999</v>
      </c>
      <c r="K1098" s="177">
        <v>-1.8252999999999999</v>
      </c>
      <c r="L1098" s="177">
        <v>3.2711000000000001</v>
      </c>
      <c r="M1098" s="177">
        <v>6.2911999999999999</v>
      </c>
      <c r="N1098" s="177">
        <v>3.3393000000000002</v>
      </c>
      <c r="O1098" s="177">
        <v>15.486499999999999</v>
      </c>
      <c r="P1098" s="177">
        <v>10.6737</v>
      </c>
      <c r="Q1098" s="177">
        <v>14.98</v>
      </c>
      <c r="R1098" s="177">
        <v>13.154999999999999</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887</v>
      </c>
      <c r="B1099" s="173" t="s">
        <v>925</v>
      </c>
      <c r="C1099" s="173">
        <v>103504</v>
      </c>
      <c r="D1099" s="176">
        <v>44958</v>
      </c>
      <c r="E1099" s="177">
        <v>62.800899999999999</v>
      </c>
      <c r="F1099" s="177">
        <v>0.1172</v>
      </c>
      <c r="G1099" s="177">
        <v>0.60389999999999999</v>
      </c>
      <c r="H1099" s="177">
        <v>-0.4778</v>
      </c>
      <c r="I1099" s="177">
        <v>-1.9278</v>
      </c>
      <c r="J1099" s="177">
        <v>-1.3117000000000001</v>
      </c>
      <c r="K1099" s="177">
        <v>-1.9988999999999999</v>
      </c>
      <c r="L1099" s="177">
        <v>2.9056000000000002</v>
      </c>
      <c r="M1099" s="177">
        <v>5.7309000000000001</v>
      </c>
      <c r="N1099" s="177">
        <v>2.5981000000000001</v>
      </c>
      <c r="O1099" s="177">
        <v>14.627000000000001</v>
      </c>
      <c r="P1099" s="177">
        <v>9.7946000000000009</v>
      </c>
      <c r="Q1099" s="177">
        <v>11.382899999999999</v>
      </c>
      <c r="R1099" s="177">
        <v>12.3255</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887</v>
      </c>
      <c r="B1100" s="173" t="s">
        <v>1841</v>
      </c>
      <c r="C1100" s="173">
        <v>148507</v>
      </c>
      <c r="D1100" s="176">
        <v>44958</v>
      </c>
      <c r="E1100" s="177">
        <v>15.4824</v>
      </c>
      <c r="F1100" s="177">
        <v>-0.30840000000000001</v>
      </c>
      <c r="G1100" s="177">
        <v>-0.1303</v>
      </c>
      <c r="H1100" s="177">
        <v>-1.7607999999999999</v>
      </c>
      <c r="I1100" s="177">
        <v>-3.2966000000000002</v>
      </c>
      <c r="J1100" s="177">
        <v>-3.2168999999999999</v>
      </c>
      <c r="K1100" s="177">
        <v>-3.2881999999999998</v>
      </c>
      <c r="L1100" s="177">
        <v>2.5474000000000001</v>
      </c>
      <c r="M1100" s="177">
        <v>4.9419000000000004</v>
      </c>
      <c r="N1100" s="177">
        <v>1.2324999999999999</v>
      </c>
      <c r="O1100" s="177"/>
      <c r="P1100" s="177"/>
      <c r="Q1100" s="177">
        <v>20.754799999999999</v>
      </c>
      <c r="R1100" s="177">
        <v>13.677</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887</v>
      </c>
      <c r="B1101" s="173" t="s">
        <v>1842</v>
      </c>
      <c r="C1101" s="173">
        <v>148504</v>
      </c>
      <c r="D1101" s="176">
        <v>44958</v>
      </c>
      <c r="E1101" s="177">
        <v>14.887</v>
      </c>
      <c r="F1101" s="177">
        <v>-0.312</v>
      </c>
      <c r="G1101" s="177">
        <v>-0.1502</v>
      </c>
      <c r="H1101" s="177">
        <v>-1.7871999999999999</v>
      </c>
      <c r="I1101" s="177">
        <v>-3.3487</v>
      </c>
      <c r="J1101" s="177">
        <v>-3.3380999999999998</v>
      </c>
      <c r="K1101" s="177">
        <v>-3.6227999999999998</v>
      </c>
      <c r="L1101" s="177">
        <v>1.8409</v>
      </c>
      <c r="M1101" s="177">
        <v>3.8492999999999999</v>
      </c>
      <c r="N1101" s="177">
        <v>-0.15559999999999999</v>
      </c>
      <c r="O1101" s="177"/>
      <c r="P1101" s="177"/>
      <c r="Q1101" s="177">
        <v>18.728899999999999</v>
      </c>
      <c r="R1101" s="177">
        <v>11.8156</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887</v>
      </c>
      <c r="B1102" s="173" t="s">
        <v>926</v>
      </c>
      <c r="C1102" s="173">
        <v>119160</v>
      </c>
      <c r="D1102" s="176">
        <v>44958</v>
      </c>
      <c r="E1102" s="177">
        <v>371.84800000000001</v>
      </c>
      <c r="F1102" s="177">
        <v>-0.40279999999999999</v>
      </c>
      <c r="G1102" s="177">
        <v>3.7900000000000003E-2</v>
      </c>
      <c r="H1102" s="177">
        <v>-1.4773000000000001</v>
      </c>
      <c r="I1102" s="177">
        <v>-3.4499</v>
      </c>
      <c r="J1102" s="177">
        <v>-3.0657000000000001</v>
      </c>
      <c r="K1102" s="177">
        <v>-2.9982000000000002</v>
      </c>
      <c r="L1102" s="177">
        <v>2.0871</v>
      </c>
      <c r="M1102" s="177">
        <v>3.6667000000000001</v>
      </c>
      <c r="N1102" s="177">
        <v>-0.86439999999999995</v>
      </c>
      <c r="O1102" s="177">
        <v>14.2737</v>
      </c>
      <c r="P1102" s="177">
        <v>9.7759999999999998</v>
      </c>
      <c r="Q1102" s="177">
        <v>12.973800000000001</v>
      </c>
      <c r="R1102" s="177">
        <v>13.838100000000001</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887</v>
      </c>
      <c r="B1103" s="173" t="s">
        <v>2065</v>
      </c>
      <c r="C1103" s="173">
        <v>100475</v>
      </c>
      <c r="D1103" s="176">
        <v>44958</v>
      </c>
      <c r="E1103" s="177">
        <v>728.09861036208804</v>
      </c>
      <c r="F1103" s="177">
        <v>-0.40579999999999999</v>
      </c>
      <c r="G1103" s="177">
        <v>2.3E-2</v>
      </c>
      <c r="H1103" s="177">
        <v>-1.4981</v>
      </c>
      <c r="I1103" s="177">
        <v>-3.4908000000000001</v>
      </c>
      <c r="J1103" s="177">
        <v>-3.1638999999999999</v>
      </c>
      <c r="K1103" s="177">
        <v>-3.2702</v>
      </c>
      <c r="L1103" s="177">
        <v>1.5152000000000001</v>
      </c>
      <c r="M1103" s="177">
        <v>2.7681</v>
      </c>
      <c r="N1103" s="177">
        <v>-1.9695</v>
      </c>
      <c r="O1103" s="177">
        <v>13.238300000000001</v>
      </c>
      <c r="P1103" s="177">
        <v>8.6689000000000007</v>
      </c>
      <c r="Q1103" s="177">
        <v>18.910799999999998</v>
      </c>
      <c r="R1103" s="177">
        <v>12.757300000000001</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887</v>
      </c>
      <c r="B1104" s="173" t="s">
        <v>927</v>
      </c>
      <c r="C1104" s="173">
        <v>118870</v>
      </c>
      <c r="D1104" s="176">
        <v>44958</v>
      </c>
      <c r="E1104" s="177">
        <v>104.36</v>
      </c>
      <c r="F1104" s="177">
        <v>-2.7671999999999999</v>
      </c>
      <c r="G1104" s="177">
        <v>-1.4635</v>
      </c>
      <c r="H1104" s="177">
        <v>-4.6157000000000004</v>
      </c>
      <c r="I1104" s="177">
        <v>-7.7603</v>
      </c>
      <c r="J1104" s="177">
        <v>-7.8091999999999997</v>
      </c>
      <c r="K1104" s="177">
        <v>-9.1653000000000002</v>
      </c>
      <c r="L1104" s="177">
        <v>-4.7375999999999996</v>
      </c>
      <c r="M1104" s="177">
        <v>-4.0544000000000002</v>
      </c>
      <c r="N1104" s="177">
        <v>-3.9218999999999999</v>
      </c>
      <c r="O1104" s="177">
        <v>9.9657999999999998</v>
      </c>
      <c r="P1104" s="177">
        <v>5.7333999999999996</v>
      </c>
      <c r="Q1104" s="177">
        <v>8.8773999999999997</v>
      </c>
      <c r="R1104" s="177">
        <v>6.9016000000000002</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887</v>
      </c>
      <c r="B1105" s="173" t="s">
        <v>928</v>
      </c>
      <c r="C1105" s="173">
        <v>101209</v>
      </c>
      <c r="D1105" s="176">
        <v>44958</v>
      </c>
      <c r="E1105" s="177">
        <v>131.893333333333</v>
      </c>
      <c r="F1105" s="177">
        <v>-2.7812999999999999</v>
      </c>
      <c r="G1105" s="177">
        <v>-1.4741</v>
      </c>
      <c r="H1105" s="177">
        <v>-4.6277999999999997</v>
      </c>
      <c r="I1105" s="177">
        <v>-7.7755000000000001</v>
      </c>
      <c r="J1105" s="177">
        <v>-7.8270999999999997</v>
      </c>
      <c r="K1105" s="177">
        <v>-9.1976999999999993</v>
      </c>
      <c r="L1105" s="177">
        <v>-4.7930999999999999</v>
      </c>
      <c r="M1105" s="177">
        <v>-4.1287000000000003</v>
      </c>
      <c r="N1105" s="177">
        <v>-4.0171000000000001</v>
      </c>
      <c r="O1105" s="177">
        <v>9.8576999999999995</v>
      </c>
      <c r="P1105" s="177">
        <v>5.4710000000000001</v>
      </c>
      <c r="Q1105" s="177">
        <v>9.6696000000000009</v>
      </c>
      <c r="R1105" s="177">
        <v>6.8026999999999997</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887</v>
      </c>
      <c r="B1106" s="173" t="s">
        <v>929</v>
      </c>
      <c r="C1106" s="173">
        <v>141248</v>
      </c>
      <c r="D1106" s="176">
        <v>44958</v>
      </c>
      <c r="E1106" s="177">
        <v>16.920000000000002</v>
      </c>
      <c r="F1106" s="177">
        <v>0</v>
      </c>
      <c r="G1106" s="177">
        <v>0.41539999999999999</v>
      </c>
      <c r="H1106" s="177">
        <v>-0.93679999999999997</v>
      </c>
      <c r="I1106" s="177">
        <v>-2.7027000000000001</v>
      </c>
      <c r="J1106" s="177">
        <v>-2.5907</v>
      </c>
      <c r="K1106" s="177">
        <v>-3.5348000000000002</v>
      </c>
      <c r="L1106" s="177">
        <v>0.83430000000000004</v>
      </c>
      <c r="M1106" s="177">
        <v>2.4832999999999998</v>
      </c>
      <c r="N1106" s="177">
        <v>-1.3986000000000001</v>
      </c>
      <c r="O1106" s="177">
        <v>13.974500000000001</v>
      </c>
      <c r="P1106" s="177">
        <v>9.1876999999999995</v>
      </c>
      <c r="Q1106" s="177">
        <v>9.6098999999999997</v>
      </c>
      <c r="R1106" s="177">
        <v>11.172800000000001</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887</v>
      </c>
      <c r="B1107" s="173" t="s">
        <v>930</v>
      </c>
      <c r="C1107" s="173">
        <v>141247</v>
      </c>
      <c r="D1107" s="176">
        <v>44958</v>
      </c>
      <c r="E1107" s="177">
        <v>16.27</v>
      </c>
      <c r="F1107" s="177">
        <v>0</v>
      </c>
      <c r="G1107" s="177">
        <v>0.43209999999999998</v>
      </c>
      <c r="H1107" s="177">
        <v>-0.91349999999999998</v>
      </c>
      <c r="I1107" s="177">
        <v>-2.6913999999999998</v>
      </c>
      <c r="J1107" s="177">
        <v>-2.6332</v>
      </c>
      <c r="K1107" s="177">
        <v>-3.6707999999999998</v>
      </c>
      <c r="L1107" s="177">
        <v>0.49409999999999998</v>
      </c>
      <c r="M1107" s="177">
        <v>1.8785000000000001</v>
      </c>
      <c r="N1107" s="177">
        <v>-2.1059000000000001</v>
      </c>
      <c r="O1107" s="177">
        <v>13.262700000000001</v>
      </c>
      <c r="P1107" s="177">
        <v>8.5358999999999998</v>
      </c>
      <c r="Q1107" s="177">
        <v>8.8633000000000006</v>
      </c>
      <c r="R1107" s="177">
        <v>10.4373</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887</v>
      </c>
      <c r="B1108" s="173" t="s">
        <v>1726</v>
      </c>
      <c r="C1108" s="173">
        <v>120656</v>
      </c>
      <c r="D1108" s="176">
        <v>44958</v>
      </c>
      <c r="E1108" s="177">
        <v>204.1644</v>
      </c>
      <c r="F1108" s="177">
        <v>0.32069999999999999</v>
      </c>
      <c r="G1108" s="177">
        <v>0.93359999999999999</v>
      </c>
      <c r="H1108" s="177">
        <v>-0.41889999999999999</v>
      </c>
      <c r="I1108" s="177">
        <v>-1.7681</v>
      </c>
      <c r="J1108" s="177">
        <v>-2.1194999999999999</v>
      </c>
      <c r="K1108" s="177">
        <v>-4.1359000000000004</v>
      </c>
      <c r="L1108" s="177">
        <v>0.68700000000000006</v>
      </c>
      <c r="M1108" s="177">
        <v>1.8218000000000001</v>
      </c>
      <c r="N1108" s="177">
        <v>-3.1008</v>
      </c>
      <c r="O1108" s="177">
        <v>14.766500000000001</v>
      </c>
      <c r="P1108" s="177">
        <v>10.708600000000001</v>
      </c>
      <c r="Q1108" s="177">
        <v>13.289</v>
      </c>
      <c r="R1108" s="177">
        <v>11.5611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3" t="s">
        <v>887</v>
      </c>
      <c r="B1109" s="173" t="s">
        <v>1796</v>
      </c>
      <c r="C1109" s="173">
        <v>120657</v>
      </c>
      <c r="D1109" s="176">
        <v>44958</v>
      </c>
      <c r="E1109" s="177">
        <v>91.639055652620897</v>
      </c>
      <c r="F1109" s="177">
        <v>0.32069999999999999</v>
      </c>
      <c r="G1109" s="177">
        <v>0.9335</v>
      </c>
      <c r="H1109" s="177">
        <v>-0.41899999999999998</v>
      </c>
      <c r="I1109" s="177">
        <v>-1.7682</v>
      </c>
      <c r="J1109" s="177">
        <v>-2.1194999999999999</v>
      </c>
      <c r="K1109" s="177">
        <v>-4.1359000000000004</v>
      </c>
      <c r="L1109" s="177">
        <v>0.68689999999999996</v>
      </c>
      <c r="M1109" s="177">
        <v>1.8218000000000001</v>
      </c>
      <c r="N1109" s="177">
        <v>-3.101</v>
      </c>
      <c r="O1109" s="177">
        <v>14.775</v>
      </c>
      <c r="P1109" s="177">
        <v>10.4041</v>
      </c>
      <c r="Q1109" s="177">
        <v>13.1347</v>
      </c>
      <c r="R1109" s="177">
        <v>11.5624</v>
      </c>
    </row>
    <row r="1110" spans="1:34" x14ac:dyDescent="0.3">
      <c r="A1110" s="173" t="s">
        <v>887</v>
      </c>
      <c r="B1110" s="173" t="s">
        <v>1727</v>
      </c>
      <c r="C1110" s="173">
        <v>100651</v>
      </c>
      <c r="D1110" s="176">
        <v>44958</v>
      </c>
      <c r="E1110" s="177">
        <v>190.22040000000001</v>
      </c>
      <c r="F1110" s="177">
        <v>0.31790000000000002</v>
      </c>
      <c r="G1110" s="177">
        <v>0.92079999999999995</v>
      </c>
      <c r="H1110" s="177">
        <v>-0.43619999999999998</v>
      </c>
      <c r="I1110" s="177">
        <v>-1.8025</v>
      </c>
      <c r="J1110" s="177">
        <v>-2.1999</v>
      </c>
      <c r="K1110" s="177">
        <v>-4.3570000000000002</v>
      </c>
      <c r="L1110" s="177">
        <v>0.22750000000000001</v>
      </c>
      <c r="M1110" s="177">
        <v>1.1121000000000001</v>
      </c>
      <c r="N1110" s="177">
        <v>-3.9801000000000002</v>
      </c>
      <c r="O1110" s="177">
        <v>13.709</v>
      </c>
      <c r="P1110" s="177">
        <v>9.7299000000000007</v>
      </c>
      <c r="Q1110" s="177">
        <v>12.8072</v>
      </c>
      <c r="R1110" s="177">
        <v>10.5472</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73" t="s">
        <v>887</v>
      </c>
      <c r="B1111" s="173" t="s">
        <v>1797</v>
      </c>
      <c r="C1111" s="173">
        <v>100650</v>
      </c>
      <c r="D1111" s="176">
        <v>44958</v>
      </c>
      <c r="E1111" s="177">
        <v>936.06251350526395</v>
      </c>
      <c r="F1111" s="177">
        <v>0.31790000000000002</v>
      </c>
      <c r="G1111" s="177">
        <v>0.92069999999999996</v>
      </c>
      <c r="H1111" s="177">
        <v>-0.43630000000000002</v>
      </c>
      <c r="I1111" s="177">
        <v>-1.8024</v>
      </c>
      <c r="J1111" s="177">
        <v>-2.1998000000000002</v>
      </c>
      <c r="K1111" s="177">
        <v>-4.3569000000000004</v>
      </c>
      <c r="L1111" s="177">
        <v>0.22750000000000001</v>
      </c>
      <c r="M1111" s="177">
        <v>1.1121000000000001</v>
      </c>
      <c r="N1111" s="177">
        <v>-3.98</v>
      </c>
      <c r="O1111" s="177">
        <v>13.709199999999999</v>
      </c>
      <c r="P1111" s="177">
        <v>9.3239999999999998</v>
      </c>
      <c r="Q1111" s="177">
        <v>13.310700000000001</v>
      </c>
      <c r="R1111" s="177">
        <v>10.5472</v>
      </c>
      <c r="T1111" s="106"/>
      <c r="U1111" s="107"/>
      <c r="V1111" s="107"/>
      <c r="W1111" s="107"/>
      <c r="X1111" s="107"/>
      <c r="Y1111" s="107"/>
      <c r="Z1111" s="107"/>
      <c r="AA1111" s="107"/>
      <c r="AB1111" s="107"/>
      <c r="AC1111" s="107"/>
      <c r="AD1111" s="107"/>
      <c r="AE1111" s="107"/>
      <c r="AF1111" s="107"/>
      <c r="AG1111" s="107"/>
      <c r="AH1111" s="107"/>
    </row>
    <row r="1112" spans="1:34" x14ac:dyDescent="0.3">
      <c r="A1112" s="178" t="s">
        <v>27</v>
      </c>
      <c r="B1112" s="173"/>
      <c r="C1112" s="173"/>
      <c r="D1112" s="173"/>
      <c r="E1112" s="173"/>
      <c r="F1112" s="179">
        <v>-0.26098524590163935</v>
      </c>
      <c r="G1112" s="179">
        <v>0.30870327868852454</v>
      </c>
      <c r="H1112" s="179">
        <v>-1.1838852459016391</v>
      </c>
      <c r="I1112" s="179">
        <v>-2.802008196721312</v>
      </c>
      <c r="J1112" s="179">
        <v>-2.6219721311475408</v>
      </c>
      <c r="K1112" s="179">
        <v>-3.4739672131147534</v>
      </c>
      <c r="L1112" s="179">
        <v>1.3122606557377057</v>
      </c>
      <c r="M1112" s="179">
        <v>3.4404213114754105</v>
      </c>
      <c r="N1112" s="179">
        <v>-1.0412639344262291</v>
      </c>
      <c r="O1112" s="179">
        <v>13.451350877192978</v>
      </c>
      <c r="P1112" s="179">
        <v>9.465330909090909</v>
      </c>
      <c r="Q1112" s="179">
        <v>13.700062295081963</v>
      </c>
      <c r="R1112" s="179">
        <v>11.172832786885248</v>
      </c>
      <c r="T1112" s="106"/>
      <c r="U1112" s="107"/>
      <c r="V1112" s="107"/>
      <c r="W1112" s="107"/>
      <c r="X1112" s="107"/>
      <c r="Y1112" s="107"/>
      <c r="Z1112" s="107"/>
      <c r="AA1112" s="107"/>
      <c r="AB1112" s="107"/>
      <c r="AC1112" s="107"/>
      <c r="AD1112" s="107"/>
      <c r="AE1112" s="107"/>
      <c r="AF1112" s="107"/>
      <c r="AG1112" s="107"/>
      <c r="AH1112" s="107"/>
    </row>
    <row r="1113" spans="1:34" x14ac:dyDescent="0.3">
      <c r="A1113" s="178" t="s">
        <v>407</v>
      </c>
      <c r="B1113" s="173"/>
      <c r="C1113" s="173"/>
      <c r="D1113" s="173"/>
      <c r="E1113" s="173"/>
      <c r="F1113" s="179">
        <v>-0.24249999999999999</v>
      </c>
      <c r="G1113" s="179">
        <v>0.30380000000000001</v>
      </c>
      <c r="H1113" s="179">
        <v>-1.1115999999999999</v>
      </c>
      <c r="I1113" s="179">
        <v>-2.6913999999999998</v>
      </c>
      <c r="J1113" s="179">
        <v>-2.5366</v>
      </c>
      <c r="K1113" s="179">
        <v>-3.2881999999999998</v>
      </c>
      <c r="L1113" s="179">
        <v>1.5770999999999999</v>
      </c>
      <c r="M1113" s="179">
        <v>3.6667000000000001</v>
      </c>
      <c r="N1113" s="179">
        <v>-0.60050000000000003</v>
      </c>
      <c r="O1113" s="179">
        <v>14.0054</v>
      </c>
      <c r="P1113" s="179">
        <v>9.7222000000000008</v>
      </c>
      <c r="Q1113" s="179">
        <v>13.475300000000001</v>
      </c>
      <c r="R1113" s="179">
        <v>11.366400000000001</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75" t="s">
        <v>385</v>
      </c>
      <c r="B1115" s="175"/>
      <c r="C1115" s="175"/>
      <c r="D1115" s="175"/>
      <c r="E1115" s="175"/>
      <c r="F1115" s="175"/>
      <c r="G1115" s="175"/>
      <c r="H1115" s="175"/>
      <c r="I1115" s="175"/>
      <c r="J1115" s="175"/>
      <c r="K1115" s="175"/>
      <c r="L1115" s="175"/>
      <c r="M1115" s="175"/>
      <c r="N1115" s="175"/>
      <c r="O1115" s="175"/>
      <c r="P1115" s="175"/>
      <c r="Q1115" s="175"/>
      <c r="R1115" s="175"/>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408</v>
      </c>
      <c r="C1116" s="173">
        <v>112014</v>
      </c>
      <c r="D1116" s="176">
        <v>44958</v>
      </c>
      <c r="E1116" s="177">
        <v>239.16030920918899</v>
      </c>
      <c r="F1116" s="177">
        <v>8.3519000000000005</v>
      </c>
      <c r="G1116" s="177">
        <v>5.7984</v>
      </c>
      <c r="H1116" s="177">
        <v>6.5635000000000003</v>
      </c>
      <c r="I1116" s="177">
        <v>6.2211999999999996</v>
      </c>
      <c r="J1116" s="177">
        <v>6.4255000000000004</v>
      </c>
      <c r="K1116" s="177">
        <v>6.4969000000000001</v>
      </c>
      <c r="L1116" s="177">
        <v>5.9778000000000002</v>
      </c>
      <c r="M1116" s="177">
        <v>5.4821</v>
      </c>
      <c r="N1116" s="177">
        <v>5.0833000000000004</v>
      </c>
      <c r="O1116" s="177">
        <v>4.0910000000000002</v>
      </c>
      <c r="P1116" s="177">
        <v>5.2853000000000003</v>
      </c>
      <c r="Q1116" s="177">
        <v>6.6109999999999998</v>
      </c>
      <c r="R1116" s="177">
        <v>4.1456</v>
      </c>
      <c r="S1116" t="s">
        <v>1807</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227</v>
      </c>
      <c r="C1117" s="173">
        <v>100047</v>
      </c>
      <c r="D1117" s="176">
        <v>44958</v>
      </c>
      <c r="E1117" s="177">
        <v>355.6952</v>
      </c>
      <c r="F1117" s="177">
        <v>8.9298000000000002</v>
      </c>
      <c r="G1117" s="177">
        <v>6.6805000000000003</v>
      </c>
      <c r="H1117" s="177">
        <v>6.6698000000000004</v>
      </c>
      <c r="I1117" s="177">
        <v>6.2451999999999996</v>
      </c>
      <c r="J1117" s="177">
        <v>6.2880000000000003</v>
      </c>
      <c r="K1117" s="177">
        <v>6.5106000000000002</v>
      </c>
      <c r="L1117" s="177">
        <v>6.0472000000000001</v>
      </c>
      <c r="M1117" s="177">
        <v>5.5155000000000003</v>
      </c>
      <c r="N1117" s="177">
        <v>5.1016000000000004</v>
      </c>
      <c r="O1117" s="177">
        <v>4.1574</v>
      </c>
      <c r="P1117" s="177">
        <v>5.2796000000000003</v>
      </c>
      <c r="Q1117" s="177">
        <v>6.9607999999999999</v>
      </c>
      <c r="R1117" s="177">
        <v>4.1994999999999996</v>
      </c>
      <c r="S1117" t="s">
        <v>1807</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118</v>
      </c>
      <c r="C1118" s="173">
        <v>119568</v>
      </c>
      <c r="D1118" s="176">
        <v>44958</v>
      </c>
      <c r="E1118" s="177">
        <v>358.87189999999998</v>
      </c>
      <c r="F1118" s="177">
        <v>9.0643999999999991</v>
      </c>
      <c r="G1118" s="177">
        <v>6.8079999999999998</v>
      </c>
      <c r="H1118" s="177">
        <v>6.7986000000000004</v>
      </c>
      <c r="I1118" s="177">
        <v>6.3723000000000001</v>
      </c>
      <c r="J1118" s="177">
        <v>6.4157999999999999</v>
      </c>
      <c r="K1118" s="177">
        <v>6.6397000000000004</v>
      </c>
      <c r="L1118" s="177">
        <v>6.1755000000000004</v>
      </c>
      <c r="M1118" s="177">
        <v>5.6429999999999998</v>
      </c>
      <c r="N1118" s="177">
        <v>5.2290999999999999</v>
      </c>
      <c r="O1118" s="177">
        <v>4.274</v>
      </c>
      <c r="P1118" s="177">
        <v>5.3880999999999997</v>
      </c>
      <c r="Q1118" s="177">
        <v>6.8442999999999996</v>
      </c>
      <c r="R1118" s="177">
        <v>4.3216999999999999</v>
      </c>
      <c r="S1118" t="s">
        <v>1807</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409</v>
      </c>
      <c r="C1119" s="173">
        <v>100043</v>
      </c>
      <c r="D1119" s="176">
        <v>44958</v>
      </c>
      <c r="E1119" s="177">
        <v>592.3451</v>
      </c>
      <c r="F1119" s="177">
        <v>8.9431999999999992</v>
      </c>
      <c r="G1119" s="177">
        <v>6.6832000000000003</v>
      </c>
      <c r="H1119" s="177">
        <v>6.6714000000000002</v>
      </c>
      <c r="I1119" s="177">
        <v>6.2454999999999998</v>
      </c>
      <c r="J1119" s="177">
        <v>6.2884000000000002</v>
      </c>
      <c r="K1119" s="177">
        <v>6.5107999999999997</v>
      </c>
      <c r="L1119" s="177">
        <v>6.0473999999999997</v>
      </c>
      <c r="M1119" s="177">
        <v>5.5156000000000001</v>
      </c>
      <c r="N1119" s="177">
        <v>5.1017000000000001</v>
      </c>
      <c r="O1119" s="177">
        <v>4.1574</v>
      </c>
      <c r="P1119" s="177">
        <v>5.2797999999999998</v>
      </c>
      <c r="Q1119" s="177">
        <v>6.7210999999999999</v>
      </c>
      <c r="R1119" s="177">
        <v>4.1996000000000002</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410</v>
      </c>
      <c r="C1120" s="173">
        <v>100042</v>
      </c>
      <c r="D1120" s="176">
        <v>44958</v>
      </c>
      <c r="E1120" s="177">
        <v>577.21799999999996</v>
      </c>
      <c r="F1120" s="177">
        <v>8.9372000000000007</v>
      </c>
      <c r="G1120" s="177">
        <v>6.6811999999999996</v>
      </c>
      <c r="H1120" s="177">
        <v>6.6707000000000001</v>
      </c>
      <c r="I1120" s="177">
        <v>6.2453000000000003</v>
      </c>
      <c r="J1120" s="177">
        <v>6.2881</v>
      </c>
      <c r="K1120" s="177">
        <v>6.5107999999999997</v>
      </c>
      <c r="L1120" s="177">
        <v>6.0472999999999999</v>
      </c>
      <c r="M1120" s="177">
        <v>5.5156000000000001</v>
      </c>
      <c r="N1120" s="177">
        <v>5.1017000000000001</v>
      </c>
      <c r="O1120" s="177">
        <v>4.1574</v>
      </c>
      <c r="P1120" s="177">
        <v>5.2797999999999998</v>
      </c>
      <c r="Q1120" s="177">
        <v>7.0743999999999998</v>
      </c>
      <c r="R1120" s="177">
        <v>4.1996000000000002</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119</v>
      </c>
      <c r="C1121" s="173">
        <v>120389</v>
      </c>
      <c r="D1121" s="176">
        <v>44958</v>
      </c>
      <c r="E1121" s="177">
        <v>2472.7777000000001</v>
      </c>
      <c r="F1121" s="177">
        <v>7.9770000000000003</v>
      </c>
      <c r="G1121" s="177">
        <v>6.6444999999999999</v>
      </c>
      <c r="H1121" s="177">
        <v>6.6889000000000003</v>
      </c>
      <c r="I1121" s="177">
        <v>6.3906000000000001</v>
      </c>
      <c r="J1121" s="177">
        <v>6.3878000000000004</v>
      </c>
      <c r="K1121" s="177">
        <v>6.6071999999999997</v>
      </c>
      <c r="L1121" s="177">
        <v>6.1769999999999996</v>
      </c>
      <c r="M1121" s="177">
        <v>5.6531000000000002</v>
      </c>
      <c r="N1121" s="177">
        <v>5.2233000000000001</v>
      </c>
      <c r="O1121" s="177">
        <v>4.2484999999999999</v>
      </c>
      <c r="P1121" s="177">
        <v>5.3545999999999996</v>
      </c>
      <c r="Q1121" s="177">
        <v>6.7999000000000001</v>
      </c>
      <c r="R1121" s="177">
        <v>4.3097000000000003</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228</v>
      </c>
      <c r="C1122" s="173">
        <v>112210</v>
      </c>
      <c r="D1122" s="176">
        <v>44958</v>
      </c>
      <c r="E1122" s="177">
        <v>2456.5131999999999</v>
      </c>
      <c r="F1122" s="177">
        <v>7.9048999999999996</v>
      </c>
      <c r="G1122" s="177">
        <v>6.5730000000000004</v>
      </c>
      <c r="H1122" s="177">
        <v>6.6172000000000004</v>
      </c>
      <c r="I1122" s="177">
        <v>6.319</v>
      </c>
      <c r="J1122" s="177">
        <v>6.3160999999999996</v>
      </c>
      <c r="K1122" s="177">
        <v>6.5347999999999997</v>
      </c>
      <c r="L1122" s="177">
        <v>6.1036999999999999</v>
      </c>
      <c r="M1122" s="177">
        <v>5.5792000000000002</v>
      </c>
      <c r="N1122" s="177">
        <v>5.1489000000000003</v>
      </c>
      <c r="O1122" s="177">
        <v>4.1764999999999999</v>
      </c>
      <c r="P1122" s="177">
        <v>5.2881</v>
      </c>
      <c r="Q1122" s="177">
        <v>6.9783999999999997</v>
      </c>
      <c r="R1122" s="177">
        <v>4.2356999999999996</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411</v>
      </c>
      <c r="C1123" s="173">
        <v>112713</v>
      </c>
      <c r="D1123" s="176">
        <v>44958</v>
      </c>
      <c r="E1123" s="177">
        <v>2276.6385</v>
      </c>
      <c r="F1123" s="177">
        <v>7.4053000000000004</v>
      </c>
      <c r="G1123" s="177">
        <v>6.0697000000000001</v>
      </c>
      <c r="H1123" s="177">
        <v>6.1154999999999999</v>
      </c>
      <c r="I1123" s="177">
        <v>5.8173000000000004</v>
      </c>
      <c r="J1123" s="177">
        <v>5.8132999999999999</v>
      </c>
      <c r="K1123" s="177">
        <v>6.0267999999999997</v>
      </c>
      <c r="L1123" s="177">
        <v>5.5890000000000004</v>
      </c>
      <c r="M1123" s="177">
        <v>5.0591999999999997</v>
      </c>
      <c r="N1123" s="177">
        <v>4.6243999999999996</v>
      </c>
      <c r="O1123" s="177">
        <v>3.6728000000000001</v>
      </c>
      <c r="P1123" s="177">
        <v>4.7618</v>
      </c>
      <c r="Q1123" s="177">
        <v>6.5686999999999998</v>
      </c>
      <c r="R1123" s="177">
        <v>3.7158000000000002</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1978</v>
      </c>
      <c r="C1124" s="173">
        <v>119369</v>
      </c>
      <c r="D1124" s="176">
        <v>44958</v>
      </c>
      <c r="E1124" s="177">
        <v>2562.4735999999998</v>
      </c>
      <c r="F1124" s="177">
        <v>7.3071999999999999</v>
      </c>
      <c r="G1124" s="177">
        <v>6.3837000000000002</v>
      </c>
      <c r="H1124" s="177">
        <v>6.6234999999999999</v>
      </c>
      <c r="I1124" s="177">
        <v>6.3223000000000003</v>
      </c>
      <c r="J1124" s="177">
        <v>6.2946999999999997</v>
      </c>
      <c r="K1124" s="177">
        <v>6.6523000000000003</v>
      </c>
      <c r="L1124" s="177">
        <v>6.2035</v>
      </c>
      <c r="M1124" s="177">
        <v>5.6886000000000001</v>
      </c>
      <c r="N1124" s="177">
        <v>5.2527999999999997</v>
      </c>
      <c r="O1124" s="177">
        <v>4.2144000000000004</v>
      </c>
      <c r="P1124" s="177">
        <v>5.2968999999999999</v>
      </c>
      <c r="Q1124" s="177">
        <v>6.7762000000000002</v>
      </c>
      <c r="R1124" s="177">
        <v>4.3213999999999997</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1979</v>
      </c>
      <c r="C1125" s="173">
        <v>109254</v>
      </c>
      <c r="D1125" s="176">
        <v>44958</v>
      </c>
      <c r="E1125" s="177">
        <v>2539.4753000000001</v>
      </c>
      <c r="F1125" s="177">
        <v>7.2224000000000004</v>
      </c>
      <c r="G1125" s="177">
        <v>6.2948000000000004</v>
      </c>
      <c r="H1125" s="177">
        <v>6.5331000000000001</v>
      </c>
      <c r="I1125" s="177">
        <v>6.2316000000000003</v>
      </c>
      <c r="J1125" s="177">
        <v>6.2079000000000004</v>
      </c>
      <c r="K1125" s="177">
        <v>6.5648999999999997</v>
      </c>
      <c r="L1125" s="177">
        <v>6.1191000000000004</v>
      </c>
      <c r="M1125" s="177">
        <v>5.6157000000000004</v>
      </c>
      <c r="N1125" s="177">
        <v>5.1828000000000003</v>
      </c>
      <c r="O1125" s="177">
        <v>4.1368</v>
      </c>
      <c r="P1125" s="177">
        <v>5.2133000000000003</v>
      </c>
      <c r="Q1125" s="177">
        <v>6.6119000000000003</v>
      </c>
      <c r="R1125" s="177">
        <v>4.2480000000000002</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1922</v>
      </c>
      <c r="C1126" s="173">
        <v>111704</v>
      </c>
      <c r="D1126" s="176">
        <v>44958</v>
      </c>
      <c r="E1126" s="177">
        <v>2541.9832000000001</v>
      </c>
      <c r="F1126" s="177">
        <v>7.5370999999999997</v>
      </c>
      <c r="G1126" s="177">
        <v>6.5761000000000003</v>
      </c>
      <c r="H1126" s="177">
        <v>6.5875000000000004</v>
      </c>
      <c r="I1126" s="177">
        <v>6.4405000000000001</v>
      </c>
      <c r="J1126" s="177">
        <v>6.3682999999999996</v>
      </c>
      <c r="K1126" s="177">
        <v>6.5419</v>
      </c>
      <c r="L1126" s="177">
        <v>6.1093999999999999</v>
      </c>
      <c r="M1126" s="177">
        <v>5.6013999999999999</v>
      </c>
      <c r="N1126" s="177">
        <v>5.165</v>
      </c>
      <c r="O1126" s="177">
        <v>4.1510999999999996</v>
      </c>
      <c r="P1126" s="177">
        <v>5.2705000000000002</v>
      </c>
      <c r="Q1126" s="177">
        <v>6.8922999999999996</v>
      </c>
      <c r="R1126" s="177">
        <v>4.2664999999999997</v>
      </c>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1923</v>
      </c>
      <c r="C1127" s="173">
        <v>119415</v>
      </c>
      <c r="D1127" s="176">
        <v>44958</v>
      </c>
      <c r="E1127" s="177">
        <v>2566.4801000000002</v>
      </c>
      <c r="F1127" s="177">
        <v>7.6158999999999999</v>
      </c>
      <c r="G1127" s="177">
        <v>6.6532999999999998</v>
      </c>
      <c r="H1127" s="177">
        <v>6.6645000000000003</v>
      </c>
      <c r="I1127" s="177">
        <v>6.5175999999999998</v>
      </c>
      <c r="J1127" s="177">
        <v>6.4455999999999998</v>
      </c>
      <c r="K1127" s="177">
        <v>6.6200999999999999</v>
      </c>
      <c r="L1127" s="177">
        <v>6.1886999999999999</v>
      </c>
      <c r="M1127" s="177">
        <v>5.6848000000000001</v>
      </c>
      <c r="N1127" s="177">
        <v>5.2544000000000004</v>
      </c>
      <c r="O1127" s="177">
        <v>4.2500999999999998</v>
      </c>
      <c r="P1127" s="177">
        <v>5.3723000000000001</v>
      </c>
      <c r="Q1127" s="177">
        <v>6.8402000000000003</v>
      </c>
      <c r="R1127" s="177">
        <v>4.3630000000000004</v>
      </c>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2005</v>
      </c>
      <c r="C1128" s="173">
        <v>101408</v>
      </c>
      <c r="D1128" s="176">
        <v>44958</v>
      </c>
      <c r="E1128" s="177">
        <v>3741.4079999999999</v>
      </c>
      <c r="F1128" s="177">
        <v>7.5377999999999998</v>
      </c>
      <c r="G1128" s="177">
        <v>6.5759999999999996</v>
      </c>
      <c r="H1128" s="177">
        <v>6.5873999999999997</v>
      </c>
      <c r="I1128" s="177">
        <v>6.4405000000000001</v>
      </c>
      <c r="J1128" s="177">
        <v>6.3681999999999999</v>
      </c>
      <c r="K1128" s="177">
        <v>6.5420999999999996</v>
      </c>
      <c r="L1128" s="177">
        <v>6.1096000000000004</v>
      </c>
      <c r="M1128" s="177">
        <v>5.6154999999999999</v>
      </c>
      <c r="N1128" s="177">
        <v>5.19</v>
      </c>
      <c r="O1128" s="177">
        <v>4.1593999999999998</v>
      </c>
      <c r="P1128" s="177">
        <v>5.2755999999999998</v>
      </c>
      <c r="Q1128" s="177">
        <v>6.4969999999999999</v>
      </c>
      <c r="R1128" s="177">
        <v>4.2789000000000001</v>
      </c>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230</v>
      </c>
      <c r="C1129" s="173">
        <v>130472</v>
      </c>
      <c r="D1129" s="176"/>
      <c r="E1129" s="177"/>
      <c r="F1129" s="177"/>
      <c r="G1129" s="177"/>
      <c r="H1129" s="177"/>
      <c r="I1129" s="177"/>
      <c r="J1129" s="177"/>
      <c r="K1129" s="177"/>
      <c r="L1129" s="177"/>
      <c r="M1129" s="177"/>
      <c r="N1129" s="177"/>
      <c r="O1129" s="177"/>
      <c r="P1129" s="177"/>
      <c r="Q1129" s="177"/>
      <c r="R1129" s="177"/>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121</v>
      </c>
      <c r="C1130" s="173">
        <v>130479</v>
      </c>
      <c r="D1130" s="176"/>
      <c r="E1130" s="177"/>
      <c r="F1130" s="177"/>
      <c r="G1130" s="177"/>
      <c r="H1130" s="177"/>
      <c r="I1130" s="177"/>
      <c r="J1130" s="177"/>
      <c r="K1130" s="177"/>
      <c r="L1130" s="177"/>
      <c r="M1130" s="177"/>
      <c r="N1130" s="177"/>
      <c r="O1130" s="177"/>
      <c r="P1130" s="177"/>
      <c r="Q1130" s="177"/>
      <c r="R1130" s="177"/>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412</v>
      </c>
      <c r="C1131" s="173">
        <v>130459</v>
      </c>
      <c r="D1131" s="176"/>
      <c r="E1131" s="177"/>
      <c r="F1131" s="177"/>
      <c r="G1131" s="177"/>
      <c r="H1131" s="177"/>
      <c r="I1131" s="177"/>
      <c r="J1131" s="177"/>
      <c r="K1131" s="177"/>
      <c r="L1131" s="177"/>
      <c r="M1131" s="177"/>
      <c r="N1131" s="177"/>
      <c r="O1131" s="177"/>
      <c r="P1131" s="177"/>
      <c r="Q1131" s="177"/>
      <c r="R1131" s="177"/>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123</v>
      </c>
      <c r="C1132" s="173">
        <v>118305</v>
      </c>
      <c r="D1132" s="176">
        <v>44958</v>
      </c>
      <c r="E1132" s="177">
        <v>2666.7339999999999</v>
      </c>
      <c r="F1132" s="177">
        <v>7.665</v>
      </c>
      <c r="G1132" s="177">
        <v>6.6742999999999997</v>
      </c>
      <c r="H1132" s="177">
        <v>6.6239999999999997</v>
      </c>
      <c r="I1132" s="177">
        <v>6.4263000000000003</v>
      </c>
      <c r="J1132" s="177">
        <v>6.4115000000000002</v>
      </c>
      <c r="K1132" s="177">
        <v>6.6192000000000002</v>
      </c>
      <c r="L1132" s="177">
        <v>6.1797000000000004</v>
      </c>
      <c r="M1132" s="177">
        <v>5.6567999999999996</v>
      </c>
      <c r="N1132" s="177">
        <v>5.1809000000000003</v>
      </c>
      <c r="O1132" s="177">
        <v>3.9931999999999999</v>
      </c>
      <c r="P1132" s="177">
        <v>5.1173999999999999</v>
      </c>
      <c r="Q1132" s="177">
        <v>6.6162999999999998</v>
      </c>
      <c r="R1132" s="177">
        <v>4.2355</v>
      </c>
      <c r="S1132" t="s">
        <v>1808</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232</v>
      </c>
      <c r="C1133" s="173">
        <v>109353</v>
      </c>
      <c r="D1133" s="176">
        <v>44958</v>
      </c>
      <c r="E1133" s="177">
        <v>2656.56</v>
      </c>
      <c r="F1133" s="177">
        <v>7.5982000000000003</v>
      </c>
      <c r="G1133" s="177">
        <v>6.6082000000000001</v>
      </c>
      <c r="H1133" s="177">
        <v>6.5568999999999997</v>
      </c>
      <c r="I1133" s="177">
        <v>6.3594999999999997</v>
      </c>
      <c r="J1133" s="177">
        <v>6.3453999999999997</v>
      </c>
      <c r="K1133" s="177">
        <v>6.5502000000000002</v>
      </c>
      <c r="L1133" s="177">
        <v>6.1214000000000004</v>
      </c>
      <c r="M1133" s="177">
        <v>5.6055000000000001</v>
      </c>
      <c r="N1133" s="177">
        <v>5.1327999999999996</v>
      </c>
      <c r="O1133" s="177">
        <v>3.9590999999999998</v>
      </c>
      <c r="P1133" s="177">
        <v>5.0807000000000002</v>
      </c>
      <c r="Q1133" s="177">
        <v>6.9093</v>
      </c>
      <c r="R1133" s="177">
        <v>4.1959999999999997</v>
      </c>
      <c r="S1133" t="s">
        <v>1808</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124</v>
      </c>
      <c r="C1134" s="173">
        <v>119125</v>
      </c>
      <c r="D1134" s="176">
        <v>44958</v>
      </c>
      <c r="E1134" s="177">
        <v>3181.8029999999999</v>
      </c>
      <c r="F1134" s="177">
        <v>7.3110999999999997</v>
      </c>
      <c r="G1134" s="177">
        <v>6.6731999999999996</v>
      </c>
      <c r="H1134" s="177">
        <v>6.6914999999999996</v>
      </c>
      <c r="I1134" s="177">
        <v>6.4112</v>
      </c>
      <c r="J1134" s="177">
        <v>6.3247</v>
      </c>
      <c r="K1134" s="177">
        <v>6.5301</v>
      </c>
      <c r="L1134" s="177">
        <v>6.1119000000000003</v>
      </c>
      <c r="M1134" s="177">
        <v>5.6082999999999998</v>
      </c>
      <c r="N1134" s="177">
        <v>5.1845999999999997</v>
      </c>
      <c r="O1134" s="177">
        <v>4.2055999999999996</v>
      </c>
      <c r="P1134" s="177">
        <v>5.3085000000000004</v>
      </c>
      <c r="Q1134" s="177">
        <v>6.7632000000000003</v>
      </c>
      <c r="R1134" s="177">
        <v>4.2866</v>
      </c>
      <c r="S1134" t="s">
        <v>1808</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233</v>
      </c>
      <c r="C1135" s="173">
        <v>103347</v>
      </c>
      <c r="D1135" s="176">
        <v>44958</v>
      </c>
      <c r="E1135" s="177">
        <v>3153.1478000000002</v>
      </c>
      <c r="F1135" s="177">
        <v>7.2107999999999999</v>
      </c>
      <c r="G1135" s="177">
        <v>6.56</v>
      </c>
      <c r="H1135" s="177">
        <v>6.5743999999999998</v>
      </c>
      <c r="I1135" s="177">
        <v>6.2923</v>
      </c>
      <c r="J1135" s="177">
        <v>6.2046999999999999</v>
      </c>
      <c r="K1135" s="177">
        <v>6.4199000000000002</v>
      </c>
      <c r="L1135" s="177">
        <v>6.0076000000000001</v>
      </c>
      <c r="M1135" s="177">
        <v>5.5068000000000001</v>
      </c>
      <c r="N1135" s="177">
        <v>5.0903999999999998</v>
      </c>
      <c r="O1135" s="177">
        <v>4.1135999999999999</v>
      </c>
      <c r="P1135" s="177">
        <v>5.2110000000000003</v>
      </c>
      <c r="Q1135" s="177">
        <v>6.9024000000000001</v>
      </c>
      <c r="R1135" s="177">
        <v>4.1896000000000004</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1995</v>
      </c>
      <c r="C1136" s="173">
        <v>142589</v>
      </c>
      <c r="D1136" s="176">
        <v>44958</v>
      </c>
      <c r="E1136" s="177">
        <v>1186.56953308942</v>
      </c>
      <c r="F1136" s="177">
        <v>5.5030000000000001</v>
      </c>
      <c r="G1136" s="177">
        <v>3.7837000000000001</v>
      </c>
      <c r="H1136" s="177">
        <v>4.9413</v>
      </c>
      <c r="I1136" s="177">
        <v>5.3033000000000001</v>
      </c>
      <c r="J1136" s="177">
        <v>5.3513999999999999</v>
      </c>
      <c r="K1136" s="177">
        <v>5.3787000000000003</v>
      </c>
      <c r="L1136" s="177">
        <v>5.1840000000000002</v>
      </c>
      <c r="M1136" s="177">
        <v>4.8494999999999999</v>
      </c>
      <c r="N1136" s="177">
        <v>4.3929</v>
      </c>
      <c r="O1136" s="177">
        <v>3.2793000000000001</v>
      </c>
      <c r="P1136" s="177"/>
      <c r="Q1136" s="177">
        <v>3.5598999999999998</v>
      </c>
      <c r="R1136" s="177">
        <v>3.5539999999999998</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125</v>
      </c>
      <c r="C1137" s="173">
        <v>140196</v>
      </c>
      <c r="D1137" s="176">
        <v>44958</v>
      </c>
      <c r="E1137" s="177">
        <v>2873.0659999999998</v>
      </c>
      <c r="F1137" s="177">
        <v>7.4004000000000003</v>
      </c>
      <c r="G1137" s="177">
        <v>6.5728999999999997</v>
      </c>
      <c r="H1137" s="177">
        <v>6.6664000000000003</v>
      </c>
      <c r="I1137" s="177">
        <v>6.3956999999999997</v>
      </c>
      <c r="J1137" s="177">
        <v>6.3239999999999998</v>
      </c>
      <c r="K1137" s="177">
        <v>6.6131000000000002</v>
      </c>
      <c r="L1137" s="177">
        <v>6.2013999999999996</v>
      </c>
      <c r="M1137" s="177">
        <v>5.6223999999999998</v>
      </c>
      <c r="N1137" s="177">
        <v>5.1836000000000002</v>
      </c>
      <c r="O1137" s="177">
        <v>4.2926000000000002</v>
      </c>
      <c r="P1137" s="177">
        <v>5.4053000000000004</v>
      </c>
      <c r="Q1137" s="177">
        <v>6.7286000000000001</v>
      </c>
      <c r="R1137" s="177">
        <v>4.3418999999999999</v>
      </c>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234</v>
      </c>
      <c r="C1138" s="173">
        <v>140182</v>
      </c>
      <c r="D1138" s="176">
        <v>44958</v>
      </c>
      <c r="E1138" s="177">
        <v>2827.7292000000002</v>
      </c>
      <c r="F1138" s="177">
        <v>7.1600999999999999</v>
      </c>
      <c r="G1138" s="177">
        <v>6.3319999999999999</v>
      </c>
      <c r="H1138" s="177">
        <v>6.4259000000000004</v>
      </c>
      <c r="I1138" s="177">
        <v>6.1551</v>
      </c>
      <c r="J1138" s="177">
        <v>6.0827</v>
      </c>
      <c r="K1138" s="177">
        <v>6.3692000000000002</v>
      </c>
      <c r="L1138" s="177">
        <v>5.9539999999999997</v>
      </c>
      <c r="M1138" s="177">
        <v>5.3723999999999998</v>
      </c>
      <c r="N1138" s="177">
        <v>4.9314</v>
      </c>
      <c r="O1138" s="177">
        <v>4.0355999999999996</v>
      </c>
      <c r="P1138" s="177">
        <v>5.1847000000000003</v>
      </c>
      <c r="Q1138" s="177">
        <v>6.8949999999999996</v>
      </c>
      <c r="R1138" s="177">
        <v>4.0888999999999998</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413</v>
      </c>
      <c r="C1139" s="173">
        <v>140176</v>
      </c>
      <c r="D1139" s="176">
        <v>44958</v>
      </c>
      <c r="E1139" s="177">
        <v>2571.6228000000001</v>
      </c>
      <c r="F1139" s="177">
        <v>7.1619999999999999</v>
      </c>
      <c r="G1139" s="177">
        <v>6.3326000000000002</v>
      </c>
      <c r="H1139" s="177">
        <v>6.4261999999999997</v>
      </c>
      <c r="I1139" s="177">
        <v>6.1551999999999998</v>
      </c>
      <c r="J1139" s="177">
        <v>6.0827</v>
      </c>
      <c r="K1139" s="177">
        <v>6.3691000000000004</v>
      </c>
      <c r="L1139" s="177">
        <v>5.9539</v>
      </c>
      <c r="M1139" s="177">
        <v>5.3723999999999998</v>
      </c>
      <c r="N1139" s="177">
        <v>4.9314</v>
      </c>
      <c r="O1139" s="177">
        <v>4.0354999999999999</v>
      </c>
      <c r="P1139" s="177">
        <v>5.1844000000000001</v>
      </c>
      <c r="Q1139" s="177">
        <v>6.3357999999999999</v>
      </c>
      <c r="R1139" s="177">
        <v>4.0891000000000002</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414</v>
      </c>
      <c r="C1140" s="173">
        <v>102441</v>
      </c>
      <c r="D1140" s="176"/>
      <c r="E1140" s="177"/>
      <c r="F1140" s="177"/>
      <c r="G1140" s="177"/>
      <c r="H1140" s="177"/>
      <c r="I1140" s="177"/>
      <c r="J1140" s="177"/>
      <c r="K1140" s="177"/>
      <c r="L1140" s="177"/>
      <c r="M1140" s="177"/>
      <c r="N1140" s="177"/>
      <c r="O1140" s="177"/>
      <c r="P1140" s="177"/>
      <c r="Q1140" s="177"/>
      <c r="R1140" s="177"/>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415</v>
      </c>
      <c r="C1141" s="173">
        <v>100538</v>
      </c>
      <c r="D1141" s="176">
        <v>44958</v>
      </c>
      <c r="E1141" s="177">
        <v>5079.2392</v>
      </c>
      <c r="F1141" s="177">
        <v>7.9466999999999999</v>
      </c>
      <c r="G1141" s="177">
        <v>5.8155999999999999</v>
      </c>
      <c r="H1141" s="177">
        <v>5.9244000000000003</v>
      </c>
      <c r="I1141" s="177">
        <v>5.6599000000000004</v>
      </c>
      <c r="J1141" s="177">
        <v>5.6356000000000002</v>
      </c>
      <c r="K1141" s="177">
        <v>5.8208000000000002</v>
      </c>
      <c r="L1141" s="177">
        <v>5.4210000000000003</v>
      </c>
      <c r="M1141" s="177">
        <v>4.8513000000000002</v>
      </c>
      <c r="N1141" s="177">
        <v>4.4184000000000001</v>
      </c>
      <c r="O1141" s="177">
        <v>3.4841000000000002</v>
      </c>
      <c r="P1141" s="177">
        <v>4.6356000000000002</v>
      </c>
      <c r="Q1141" s="177">
        <v>6.7786999999999997</v>
      </c>
      <c r="R1141" s="177">
        <v>3.5230999999999999</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416</v>
      </c>
      <c r="C1142" s="173">
        <v>100546</v>
      </c>
      <c r="D1142" s="176">
        <v>44958</v>
      </c>
      <c r="E1142" s="177">
        <v>3323.2404999999999</v>
      </c>
      <c r="F1142" s="177">
        <v>8.5920000000000005</v>
      </c>
      <c r="G1142" s="177">
        <v>6.4608999999999996</v>
      </c>
      <c r="H1142" s="177">
        <v>6.57</v>
      </c>
      <c r="I1142" s="177">
        <v>6.3063000000000002</v>
      </c>
      <c r="J1142" s="177">
        <v>6.2838000000000003</v>
      </c>
      <c r="K1142" s="177">
        <v>6.4809999999999999</v>
      </c>
      <c r="L1142" s="177">
        <v>6.0926</v>
      </c>
      <c r="M1142" s="177">
        <v>5.5311000000000003</v>
      </c>
      <c r="N1142" s="177">
        <v>5.1054000000000004</v>
      </c>
      <c r="O1142" s="177">
        <v>4.1729000000000003</v>
      </c>
      <c r="P1142" s="177">
        <v>5.3394000000000004</v>
      </c>
      <c r="Q1142" s="177">
        <v>7.1341000000000001</v>
      </c>
      <c r="R1142" s="177">
        <v>4.2074999999999996</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127</v>
      </c>
      <c r="C1143" s="173">
        <v>118577</v>
      </c>
      <c r="D1143" s="176">
        <v>44958</v>
      </c>
      <c r="E1143" s="177">
        <v>3345.1032</v>
      </c>
      <c r="F1143" s="177">
        <v>8.6700999999999997</v>
      </c>
      <c r="G1143" s="177">
        <v>6.5397999999999996</v>
      </c>
      <c r="H1143" s="177">
        <v>6.649</v>
      </c>
      <c r="I1143" s="177">
        <v>6.3852000000000002</v>
      </c>
      <c r="J1143" s="177">
        <v>6.3628</v>
      </c>
      <c r="K1143" s="177">
        <v>6.5613000000000001</v>
      </c>
      <c r="L1143" s="177">
        <v>6.1733000000000002</v>
      </c>
      <c r="M1143" s="177">
        <v>5.6116999999999999</v>
      </c>
      <c r="N1143" s="177">
        <v>5.1855000000000002</v>
      </c>
      <c r="O1143" s="177">
        <v>4.2534999999999998</v>
      </c>
      <c r="P1143" s="177">
        <v>5.4135999999999997</v>
      </c>
      <c r="Q1143" s="177">
        <v>6.8771000000000004</v>
      </c>
      <c r="R1143" s="177">
        <v>4.2869999999999999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236</v>
      </c>
      <c r="C1144" s="173">
        <v>100868</v>
      </c>
      <c r="D1144" s="176">
        <v>44958</v>
      </c>
      <c r="E1144" s="177">
        <v>4336.0763999999999</v>
      </c>
      <c r="F1144" s="177">
        <v>7.9615999999999998</v>
      </c>
      <c r="G1144" s="177">
        <v>6.6135000000000002</v>
      </c>
      <c r="H1144" s="177">
        <v>6.5693000000000001</v>
      </c>
      <c r="I1144" s="177">
        <v>6.2134999999999998</v>
      </c>
      <c r="J1144" s="177">
        <v>6.2462999999999997</v>
      </c>
      <c r="K1144" s="177">
        <v>6.4721000000000002</v>
      </c>
      <c r="L1144" s="177">
        <v>5.9976000000000003</v>
      </c>
      <c r="M1144" s="177">
        <v>5.4633000000000003</v>
      </c>
      <c r="N1144" s="177">
        <v>5.0492999999999997</v>
      </c>
      <c r="O1144" s="177">
        <v>4.0652999999999997</v>
      </c>
      <c r="P1144" s="177">
        <v>5.1520999999999999</v>
      </c>
      <c r="Q1144" s="177">
        <v>6.7973999999999997</v>
      </c>
      <c r="R1144" s="177">
        <v>4.1479999999999997</v>
      </c>
      <c r="S1144" t="s">
        <v>1807</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128</v>
      </c>
      <c r="C1145" s="173">
        <v>119091</v>
      </c>
      <c r="D1145" s="176">
        <v>44958</v>
      </c>
      <c r="E1145" s="177">
        <v>4374.1710999999996</v>
      </c>
      <c r="F1145" s="177">
        <v>8.0608000000000004</v>
      </c>
      <c r="G1145" s="177">
        <v>6.7134999999999998</v>
      </c>
      <c r="H1145" s="177">
        <v>6.6694000000000004</v>
      </c>
      <c r="I1145" s="177">
        <v>6.3136999999999999</v>
      </c>
      <c r="J1145" s="177">
        <v>6.3468</v>
      </c>
      <c r="K1145" s="177">
        <v>6.5738000000000003</v>
      </c>
      <c r="L1145" s="177">
        <v>6.101</v>
      </c>
      <c r="M1145" s="177">
        <v>5.5677000000000003</v>
      </c>
      <c r="N1145" s="177">
        <v>5.1546000000000003</v>
      </c>
      <c r="O1145" s="177">
        <v>4.1695000000000002</v>
      </c>
      <c r="P1145" s="177">
        <v>5.2573999999999996</v>
      </c>
      <c r="Q1145" s="177">
        <v>6.7369000000000003</v>
      </c>
      <c r="R1145" s="177">
        <v>4.2521000000000004</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2035</v>
      </c>
      <c r="C1146" s="173">
        <v>118902</v>
      </c>
      <c r="D1146" s="176">
        <v>44958</v>
      </c>
      <c r="E1146" s="177">
        <v>2201.8525</v>
      </c>
      <c r="F1146" s="177">
        <v>7.9404000000000003</v>
      </c>
      <c r="G1146" s="177">
        <v>6.5812999999999997</v>
      </c>
      <c r="H1146" s="177">
        <v>6.5541999999999998</v>
      </c>
      <c r="I1146" s="177">
        <v>6.2971000000000004</v>
      </c>
      <c r="J1146" s="177">
        <v>6.3337000000000003</v>
      </c>
      <c r="K1146" s="177">
        <v>6.4960000000000004</v>
      </c>
      <c r="L1146" s="177">
        <v>6.0640000000000001</v>
      </c>
      <c r="M1146" s="177">
        <v>5.5426000000000002</v>
      </c>
      <c r="N1146" s="177">
        <v>5.1018999999999997</v>
      </c>
      <c r="O1146" s="177">
        <v>4.0643000000000002</v>
      </c>
      <c r="P1146" s="177">
        <v>5.2207999999999997</v>
      </c>
      <c r="Q1146" s="177">
        <v>4.3154000000000003</v>
      </c>
      <c r="R1146" s="177">
        <v>4.1985000000000001</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2036</v>
      </c>
      <c r="C1147" s="173">
        <v>120038</v>
      </c>
      <c r="D1147" s="176">
        <v>44958</v>
      </c>
      <c r="E1147" s="177">
        <v>2217.0722000000001</v>
      </c>
      <c r="F1147" s="177">
        <v>8.0406999999999993</v>
      </c>
      <c r="G1147" s="177">
        <v>6.6817000000000002</v>
      </c>
      <c r="H1147" s="177">
        <v>6.6542000000000003</v>
      </c>
      <c r="I1147" s="177">
        <v>6.3974000000000002</v>
      </c>
      <c r="J1147" s="177">
        <v>6.4339000000000004</v>
      </c>
      <c r="K1147" s="177">
        <v>6.5949</v>
      </c>
      <c r="L1147" s="177">
        <v>6.1646000000000001</v>
      </c>
      <c r="M1147" s="177">
        <v>5.6440999999999999</v>
      </c>
      <c r="N1147" s="177">
        <v>5.2053000000000003</v>
      </c>
      <c r="O1147" s="177">
        <v>4.1673</v>
      </c>
      <c r="P1147" s="177">
        <v>5.3135000000000003</v>
      </c>
      <c r="Q1147" s="177">
        <v>6.7614999999999998</v>
      </c>
      <c r="R1147" s="177">
        <v>4.3006000000000002</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2037</v>
      </c>
      <c r="C1148" s="173">
        <v>118907</v>
      </c>
      <c r="D1148" s="176">
        <v>44958</v>
      </c>
      <c r="E1148" s="177">
        <v>3176.8416000000002</v>
      </c>
      <c r="F1148" s="177">
        <v>7.9420999999999999</v>
      </c>
      <c r="G1148" s="177">
        <v>6.5815999999999999</v>
      </c>
      <c r="H1148" s="177">
        <v>6.5541999999999998</v>
      </c>
      <c r="I1148" s="177">
        <v>6.2972000000000001</v>
      </c>
      <c r="J1148" s="177">
        <v>6.3337000000000003</v>
      </c>
      <c r="K1148" s="177">
        <v>6.3819999999999997</v>
      </c>
      <c r="L1148" s="177">
        <v>5.5972999999999997</v>
      </c>
      <c r="M1148" s="177">
        <v>4.9527000000000001</v>
      </c>
      <c r="N1148" s="177">
        <v>4.4500999999999999</v>
      </c>
      <c r="O1148" s="177">
        <v>3.3010000000000002</v>
      </c>
      <c r="P1148" s="177">
        <v>4.4067999999999996</v>
      </c>
      <c r="Q1148" s="177">
        <v>5.8964999999999996</v>
      </c>
      <c r="R1148" s="177">
        <v>3.4628999999999999</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238</v>
      </c>
      <c r="C1149" s="173">
        <v>103340</v>
      </c>
      <c r="D1149" s="176">
        <v>44958</v>
      </c>
      <c r="E1149" s="177">
        <v>327.00420000000003</v>
      </c>
      <c r="F1149" s="177">
        <v>7.9154999999999998</v>
      </c>
      <c r="G1149" s="177">
        <v>6.4363999999999999</v>
      </c>
      <c r="H1149" s="177">
        <v>6.5251000000000001</v>
      </c>
      <c r="I1149" s="177">
        <v>6.2088000000000001</v>
      </c>
      <c r="J1149" s="177">
        <v>6.2545999999999999</v>
      </c>
      <c r="K1149" s="177">
        <v>6.4255000000000004</v>
      </c>
      <c r="L1149" s="177">
        <v>5.9798999999999998</v>
      </c>
      <c r="M1149" s="177">
        <v>5.4463999999999997</v>
      </c>
      <c r="N1149" s="177">
        <v>5.0316999999999998</v>
      </c>
      <c r="O1149" s="177">
        <v>4.1196000000000002</v>
      </c>
      <c r="P1149" s="177">
        <v>5.2324000000000002</v>
      </c>
      <c r="Q1149" s="177">
        <v>7.1230000000000002</v>
      </c>
      <c r="R1149" s="177">
        <v>4.1452999999999998</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130</v>
      </c>
      <c r="C1150" s="173">
        <v>120197</v>
      </c>
      <c r="D1150" s="176">
        <v>44958</v>
      </c>
      <c r="E1150" s="177">
        <v>329.4599</v>
      </c>
      <c r="F1150" s="177">
        <v>8.0006000000000004</v>
      </c>
      <c r="G1150" s="177">
        <v>6.5251999999999999</v>
      </c>
      <c r="H1150" s="177">
        <v>6.6144999999999996</v>
      </c>
      <c r="I1150" s="177">
        <v>6.2976000000000001</v>
      </c>
      <c r="J1150" s="177">
        <v>6.3449999999999998</v>
      </c>
      <c r="K1150" s="177">
        <v>6.5170000000000003</v>
      </c>
      <c r="L1150" s="177">
        <v>6.0727000000000002</v>
      </c>
      <c r="M1150" s="177">
        <v>5.5401999999999996</v>
      </c>
      <c r="N1150" s="177">
        <v>5.1262999999999996</v>
      </c>
      <c r="O1150" s="177">
        <v>4.2329999999999997</v>
      </c>
      <c r="P1150" s="177">
        <v>5.3308999999999997</v>
      </c>
      <c r="Q1150" s="177">
        <v>6.7835000000000001</v>
      </c>
      <c r="R1150" s="177">
        <v>4.2546999999999997</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239</v>
      </c>
      <c r="C1151" s="173">
        <v>113096</v>
      </c>
      <c r="D1151" s="176">
        <v>44958</v>
      </c>
      <c r="E1151" s="177">
        <v>2375.4854</v>
      </c>
      <c r="F1151" s="177">
        <v>7.0433000000000003</v>
      </c>
      <c r="G1151" s="177">
        <v>6.4866000000000001</v>
      </c>
      <c r="H1151" s="177">
        <v>6.5494000000000003</v>
      </c>
      <c r="I1151" s="177">
        <v>6.3853</v>
      </c>
      <c r="J1151" s="177">
        <v>6.2469999999999999</v>
      </c>
      <c r="K1151" s="177">
        <v>6.4710999999999999</v>
      </c>
      <c r="L1151" s="177">
        <v>6.0937000000000001</v>
      </c>
      <c r="M1151" s="177">
        <v>5.5559000000000003</v>
      </c>
      <c r="N1151" s="177">
        <v>5.1437999999999997</v>
      </c>
      <c r="O1151" s="177">
        <v>4.2941000000000003</v>
      </c>
      <c r="P1151" s="177">
        <v>5.3583999999999996</v>
      </c>
      <c r="Q1151" s="177">
        <v>7.1223000000000001</v>
      </c>
      <c r="R1151" s="177">
        <v>4.2803000000000004</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131</v>
      </c>
      <c r="C1152" s="173">
        <v>118345</v>
      </c>
      <c r="D1152" s="176">
        <v>44958</v>
      </c>
      <c r="E1152" s="177">
        <v>2395.6525999999999</v>
      </c>
      <c r="F1152" s="177">
        <v>7.0846</v>
      </c>
      <c r="G1152" s="177">
        <v>6.5270000000000001</v>
      </c>
      <c r="H1152" s="177">
        <v>6.5898000000000003</v>
      </c>
      <c r="I1152" s="177">
        <v>6.4256000000000002</v>
      </c>
      <c r="J1152" s="177">
        <v>6.2873000000000001</v>
      </c>
      <c r="K1152" s="177">
        <v>6.5118</v>
      </c>
      <c r="L1152" s="177">
        <v>6.1349999999999998</v>
      </c>
      <c r="M1152" s="177">
        <v>5.5975000000000001</v>
      </c>
      <c r="N1152" s="177">
        <v>5.1859000000000002</v>
      </c>
      <c r="O1152" s="177">
        <v>4.3358999999999996</v>
      </c>
      <c r="P1152" s="177">
        <v>5.4276999999999997</v>
      </c>
      <c r="Q1152" s="177">
        <v>6.8048000000000002</v>
      </c>
      <c r="R1152" s="177">
        <v>4.3220999999999998</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132</v>
      </c>
      <c r="C1153" s="173">
        <v>118364</v>
      </c>
      <c r="D1153" s="176">
        <v>44958</v>
      </c>
      <c r="E1153" s="177">
        <v>2688.2013000000002</v>
      </c>
      <c r="F1153" s="177">
        <v>7.3906000000000001</v>
      </c>
      <c r="G1153" s="177">
        <v>6.5552999999999999</v>
      </c>
      <c r="H1153" s="177">
        <v>6.6173000000000002</v>
      </c>
      <c r="I1153" s="177">
        <v>6.3895</v>
      </c>
      <c r="J1153" s="177">
        <v>6.3449999999999998</v>
      </c>
      <c r="K1153" s="177">
        <v>6.5205000000000002</v>
      </c>
      <c r="L1153" s="177">
        <v>6.1111000000000004</v>
      </c>
      <c r="M1153" s="177">
        <v>5.6021000000000001</v>
      </c>
      <c r="N1153" s="177">
        <v>5.1776999999999997</v>
      </c>
      <c r="O1153" s="177">
        <v>4.1361999999999997</v>
      </c>
      <c r="P1153" s="177">
        <v>5.2023999999999999</v>
      </c>
      <c r="Q1153" s="177">
        <v>6.7037000000000004</v>
      </c>
      <c r="R1153" s="177">
        <v>4.2565999999999997</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240</v>
      </c>
      <c r="C1154" s="173">
        <v>108690</v>
      </c>
      <c r="D1154" s="176">
        <v>44958</v>
      </c>
      <c r="E1154" s="177">
        <v>2670.7959999999998</v>
      </c>
      <c r="F1154" s="177">
        <v>7.2595999999999998</v>
      </c>
      <c r="G1154" s="177">
        <v>6.4252000000000002</v>
      </c>
      <c r="H1154" s="177">
        <v>6.4870999999999999</v>
      </c>
      <c r="I1154" s="177">
        <v>6.2590000000000003</v>
      </c>
      <c r="J1154" s="177">
        <v>6.2142999999999997</v>
      </c>
      <c r="K1154" s="177">
        <v>6.3882000000000003</v>
      </c>
      <c r="L1154" s="177">
        <v>5.9809000000000001</v>
      </c>
      <c r="M1154" s="177">
        <v>5.4885000000000002</v>
      </c>
      <c r="N1154" s="177">
        <v>5.0730000000000004</v>
      </c>
      <c r="O1154" s="177">
        <v>4.0654000000000003</v>
      </c>
      <c r="P1154" s="177">
        <v>5.1311</v>
      </c>
      <c r="Q1154" s="177">
        <v>5.35</v>
      </c>
      <c r="R1154" s="177">
        <v>4.1768000000000001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133</v>
      </c>
      <c r="C1155" s="173">
        <v>125345</v>
      </c>
      <c r="D1155" s="176">
        <v>44958</v>
      </c>
      <c r="E1155" s="177">
        <v>1714.4097999999999</v>
      </c>
      <c r="F1155" s="177">
        <v>7.4189999999999996</v>
      </c>
      <c r="G1155" s="177">
        <v>6.6383000000000001</v>
      </c>
      <c r="H1155" s="177">
        <v>6.6254</v>
      </c>
      <c r="I1155" s="177">
        <v>6.4359000000000002</v>
      </c>
      <c r="J1155" s="177">
        <v>6.3446999999999996</v>
      </c>
      <c r="K1155" s="177">
        <v>6.4892000000000003</v>
      </c>
      <c r="L1155" s="177">
        <v>6.0225</v>
      </c>
      <c r="M1155" s="177">
        <v>5.4923000000000002</v>
      </c>
      <c r="N1155" s="177">
        <v>5.0579999999999998</v>
      </c>
      <c r="O1155" s="177">
        <v>3.8157000000000001</v>
      </c>
      <c r="P1155" s="177">
        <v>4.8261000000000003</v>
      </c>
      <c r="Q1155" s="177">
        <v>6.0152000000000001</v>
      </c>
      <c r="R1155" s="177">
        <v>4.0709</v>
      </c>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241</v>
      </c>
      <c r="C1156" s="173">
        <v>125259</v>
      </c>
      <c r="D1156" s="176">
        <v>44958</v>
      </c>
      <c r="E1156" s="177">
        <v>1706.5154</v>
      </c>
      <c r="F1156" s="177">
        <v>7.3677000000000001</v>
      </c>
      <c r="G1156" s="177">
        <v>6.5876999999999999</v>
      </c>
      <c r="H1156" s="177">
        <v>6.5751999999999997</v>
      </c>
      <c r="I1156" s="177">
        <v>6.3856999999999999</v>
      </c>
      <c r="J1156" s="177">
        <v>6.2945000000000002</v>
      </c>
      <c r="K1156" s="177">
        <v>6.4382999999999999</v>
      </c>
      <c r="L1156" s="177">
        <v>5.9710000000000001</v>
      </c>
      <c r="M1156" s="177">
        <v>5.4402999999999997</v>
      </c>
      <c r="N1156" s="177">
        <v>5.0054999999999996</v>
      </c>
      <c r="O1156" s="177">
        <v>3.7637999999999998</v>
      </c>
      <c r="P1156" s="177">
        <v>4.7737999999999996</v>
      </c>
      <c r="Q1156" s="177">
        <v>5.9622000000000002</v>
      </c>
      <c r="R1156" s="177">
        <v>4.0189000000000004</v>
      </c>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134</v>
      </c>
      <c r="C1157" s="173">
        <v>119135</v>
      </c>
      <c r="D1157" s="176">
        <v>44958</v>
      </c>
      <c r="E1157" s="177">
        <v>2160.6622000000002</v>
      </c>
      <c r="F1157" s="177">
        <v>7.6085000000000003</v>
      </c>
      <c r="G1157" s="177">
        <v>6.6109999999999998</v>
      </c>
      <c r="H1157" s="177">
        <v>6.5747999999999998</v>
      </c>
      <c r="I1157" s="177">
        <v>6.2420999999999998</v>
      </c>
      <c r="J1157" s="177">
        <v>6.2201000000000004</v>
      </c>
      <c r="K1157" s="177">
        <v>6.3727</v>
      </c>
      <c r="L1157" s="177">
        <v>5.9695999999999998</v>
      </c>
      <c r="M1157" s="177">
        <v>5.4316000000000004</v>
      </c>
      <c r="N1157" s="177">
        <v>4.9711999999999996</v>
      </c>
      <c r="O1157" s="177">
        <v>3.9878999999999998</v>
      </c>
      <c r="P1157" s="177">
        <v>5.1722999999999999</v>
      </c>
      <c r="Q1157" s="177">
        <v>6.7539999999999996</v>
      </c>
      <c r="R1157" s="177">
        <v>4.0472999999999999</v>
      </c>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135</v>
      </c>
      <c r="C1158" s="173">
        <v>147938</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136</v>
      </c>
      <c r="C1159" s="173">
        <v>147940</v>
      </c>
      <c r="D1159" s="176"/>
      <c r="E1159" s="177"/>
      <c r="F1159" s="177"/>
      <c r="G1159" s="177"/>
      <c r="H1159" s="177"/>
      <c r="I1159" s="177"/>
      <c r="J1159" s="177"/>
      <c r="K1159" s="177"/>
      <c r="L1159" s="177"/>
      <c r="M1159" s="177"/>
      <c r="N1159" s="177"/>
      <c r="O1159" s="177"/>
      <c r="P1159" s="177"/>
      <c r="Q1159" s="177"/>
      <c r="R1159" s="177"/>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137</v>
      </c>
      <c r="C1160" s="173">
        <v>147937</v>
      </c>
      <c r="D1160" s="176"/>
      <c r="E1160" s="177"/>
      <c r="F1160" s="177"/>
      <c r="G1160" s="177"/>
      <c r="H1160" s="177"/>
      <c r="I1160" s="177"/>
      <c r="J1160" s="177"/>
      <c r="K1160" s="177"/>
      <c r="L1160" s="177"/>
      <c r="M1160" s="177"/>
      <c r="N1160" s="177"/>
      <c r="O1160" s="177"/>
      <c r="P1160" s="177"/>
      <c r="Q1160" s="177"/>
      <c r="R1160" s="177"/>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138</v>
      </c>
      <c r="C1161" s="173">
        <v>147939</v>
      </c>
      <c r="D1161" s="176"/>
      <c r="E1161" s="177"/>
      <c r="F1161" s="177"/>
      <c r="G1161" s="177"/>
      <c r="H1161" s="177"/>
      <c r="I1161" s="177"/>
      <c r="J1161" s="177"/>
      <c r="K1161" s="177"/>
      <c r="L1161" s="177"/>
      <c r="M1161" s="177"/>
      <c r="N1161" s="177"/>
      <c r="O1161" s="177"/>
      <c r="P1161" s="177"/>
      <c r="Q1161" s="177"/>
      <c r="R1161" s="177"/>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1843</v>
      </c>
      <c r="C1162" s="173">
        <v>115991</v>
      </c>
      <c r="D1162" s="176">
        <v>44958</v>
      </c>
      <c r="E1162" s="177">
        <v>2139.7076000000002</v>
      </c>
      <c r="F1162" s="177">
        <v>7.5175000000000001</v>
      </c>
      <c r="G1162" s="177">
        <v>6.5204000000000004</v>
      </c>
      <c r="H1162" s="177">
        <v>6.4846000000000004</v>
      </c>
      <c r="I1162" s="177">
        <v>6.1519000000000004</v>
      </c>
      <c r="J1162" s="177">
        <v>6.1296999999999997</v>
      </c>
      <c r="K1162" s="177">
        <v>6.2815000000000003</v>
      </c>
      <c r="L1162" s="177">
        <v>5.8746</v>
      </c>
      <c r="M1162" s="177">
        <v>5.3330000000000002</v>
      </c>
      <c r="N1162" s="177">
        <v>4.8710000000000004</v>
      </c>
      <c r="O1162" s="177">
        <v>3.8898999999999999</v>
      </c>
      <c r="P1162" s="177">
        <v>5.0707000000000004</v>
      </c>
      <c r="Q1162" s="177">
        <v>6.9763999999999999</v>
      </c>
      <c r="R1162" s="177">
        <v>3.9523999999999999</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243</v>
      </c>
      <c r="C1163" s="173">
        <v>104486</v>
      </c>
      <c r="D1163" s="176">
        <v>44958</v>
      </c>
      <c r="E1163" s="177">
        <v>3035.3261000000002</v>
      </c>
      <c r="F1163" s="177">
        <v>7.8094999999999999</v>
      </c>
      <c r="G1163" s="177">
        <v>6.8734000000000002</v>
      </c>
      <c r="H1163" s="177">
        <v>6.7149999999999999</v>
      </c>
      <c r="I1163" s="177">
        <v>6.3754</v>
      </c>
      <c r="J1163" s="177">
        <v>6.2659000000000002</v>
      </c>
      <c r="K1163" s="177">
        <v>6.4897</v>
      </c>
      <c r="L1163" s="177">
        <v>6.0454999999999997</v>
      </c>
      <c r="M1163" s="177">
        <v>5.5243000000000002</v>
      </c>
      <c r="N1163" s="177">
        <v>5.1022999999999996</v>
      </c>
      <c r="O1163" s="177">
        <v>4.0914999999999999</v>
      </c>
      <c r="P1163" s="177">
        <v>5.1909999999999998</v>
      </c>
      <c r="Q1163" s="177">
        <v>7.0854999999999997</v>
      </c>
      <c r="R1163" s="177">
        <v>4.1932999999999998</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139</v>
      </c>
      <c r="C1164" s="173">
        <v>120537</v>
      </c>
      <c r="D1164" s="176">
        <v>44958</v>
      </c>
      <c r="E1164" s="177">
        <v>3056.3937000000001</v>
      </c>
      <c r="F1164" s="177">
        <v>7.88</v>
      </c>
      <c r="G1164" s="177">
        <v>6.9443999999999999</v>
      </c>
      <c r="H1164" s="177">
        <v>6.7857000000000003</v>
      </c>
      <c r="I1164" s="177">
        <v>6.4457000000000004</v>
      </c>
      <c r="J1164" s="177">
        <v>6.3365999999999998</v>
      </c>
      <c r="K1164" s="177">
        <v>6.5610999999999997</v>
      </c>
      <c r="L1164" s="177">
        <v>6.1189</v>
      </c>
      <c r="M1164" s="177">
        <v>5.5983000000000001</v>
      </c>
      <c r="N1164" s="177">
        <v>5.1768999999999998</v>
      </c>
      <c r="O1164" s="177">
        <v>4.1649000000000003</v>
      </c>
      <c r="P1164" s="177">
        <v>5.2649999999999997</v>
      </c>
      <c r="Q1164" s="177">
        <v>6.7615999999999996</v>
      </c>
      <c r="R1164" s="177">
        <v>4.2668999999999997</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417</v>
      </c>
      <c r="C1165" s="173">
        <v>104488</v>
      </c>
      <c r="D1165" s="176">
        <v>44958</v>
      </c>
      <c r="E1165" s="177">
        <v>2722.3829000000001</v>
      </c>
      <c r="F1165" s="177">
        <v>7.2789999999999999</v>
      </c>
      <c r="G1165" s="177">
        <v>6.3432000000000004</v>
      </c>
      <c r="H1165" s="177">
        <v>6.1844999999999999</v>
      </c>
      <c r="I1165" s="177">
        <v>5.8438999999999997</v>
      </c>
      <c r="J1165" s="177">
        <v>5.7331000000000003</v>
      </c>
      <c r="K1165" s="177">
        <v>5.9512999999999998</v>
      </c>
      <c r="L1165" s="177">
        <v>5.5007999999999999</v>
      </c>
      <c r="M1165" s="177">
        <v>4.9737999999999998</v>
      </c>
      <c r="N1165" s="177">
        <v>4.5472000000000001</v>
      </c>
      <c r="O1165" s="177">
        <v>3.5415999999999999</v>
      </c>
      <c r="P1165" s="177">
        <v>4.6357999999999997</v>
      </c>
      <c r="Q1165" s="177">
        <v>6.3695000000000004</v>
      </c>
      <c r="R1165" s="177">
        <v>3.6427999999999998</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140</v>
      </c>
      <c r="C1166" s="173">
        <v>147157</v>
      </c>
      <c r="D1166" s="176">
        <v>44958</v>
      </c>
      <c r="E1166" s="177">
        <v>1165.0589</v>
      </c>
      <c r="F1166" s="177">
        <v>8.5172000000000008</v>
      </c>
      <c r="G1166" s="177">
        <v>6.6505999999999998</v>
      </c>
      <c r="H1166" s="177">
        <v>6.6429999999999998</v>
      </c>
      <c r="I1166" s="177">
        <v>6.2130000000000001</v>
      </c>
      <c r="J1166" s="177">
        <v>6.2133000000000003</v>
      </c>
      <c r="K1166" s="177">
        <v>6.2523</v>
      </c>
      <c r="L1166" s="177">
        <v>5.9333</v>
      </c>
      <c r="M1166" s="177">
        <v>5.4953000000000003</v>
      </c>
      <c r="N1166" s="177">
        <v>5.0552000000000001</v>
      </c>
      <c r="O1166" s="177">
        <v>3.7991000000000001</v>
      </c>
      <c r="P1166" s="177"/>
      <c r="Q1166" s="177">
        <v>4.1241000000000003</v>
      </c>
      <c r="R1166" s="177">
        <v>4.1079999999999997</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244</v>
      </c>
      <c r="C1167" s="173">
        <v>147153</v>
      </c>
      <c r="D1167" s="176">
        <v>44958</v>
      </c>
      <c r="E1167" s="177">
        <v>1159.6547</v>
      </c>
      <c r="F1167" s="177">
        <v>8.3552999999999997</v>
      </c>
      <c r="G1167" s="177">
        <v>6.4904000000000002</v>
      </c>
      <c r="H1167" s="177">
        <v>6.4828999999999999</v>
      </c>
      <c r="I1167" s="177">
        <v>6.0525000000000002</v>
      </c>
      <c r="J1167" s="177">
        <v>6.0538999999999996</v>
      </c>
      <c r="K1167" s="177">
        <v>6.0903</v>
      </c>
      <c r="L1167" s="177">
        <v>5.7687999999999997</v>
      </c>
      <c r="M1167" s="177">
        <v>5.3289</v>
      </c>
      <c r="N1167" s="177">
        <v>4.8880999999999997</v>
      </c>
      <c r="O1167" s="177">
        <v>3.6680000000000001</v>
      </c>
      <c r="P1167" s="177"/>
      <c r="Q1167" s="177">
        <v>3.9961000000000002</v>
      </c>
      <c r="R1167" s="177">
        <v>3.9679000000000002</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245</v>
      </c>
      <c r="C1168" s="173">
        <v>100234</v>
      </c>
      <c r="D1168" s="176">
        <v>44958</v>
      </c>
      <c r="E1168" s="177">
        <v>60.3703</v>
      </c>
      <c r="F1168" s="177">
        <v>8.4059000000000008</v>
      </c>
      <c r="G1168" s="177">
        <v>6.5533999999999999</v>
      </c>
      <c r="H1168" s="177">
        <v>6.6158000000000001</v>
      </c>
      <c r="I1168" s="177">
        <v>6.2596999999999996</v>
      </c>
      <c r="J1168" s="177">
        <v>6.1974</v>
      </c>
      <c r="K1168" s="177">
        <v>6.3661000000000003</v>
      </c>
      <c r="L1168" s="177">
        <v>6.0067000000000004</v>
      </c>
      <c r="M1168" s="177">
        <v>5.5060000000000002</v>
      </c>
      <c r="N1168" s="177">
        <v>5.0835999999999997</v>
      </c>
      <c r="O1168" s="177">
        <v>4.0683999999999996</v>
      </c>
      <c r="P1168" s="177">
        <v>5.2020999999999997</v>
      </c>
      <c r="Q1168" s="177">
        <v>7.4245000000000001</v>
      </c>
      <c r="R1168" s="177">
        <v>4.2088000000000001</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141</v>
      </c>
      <c r="C1169" s="173">
        <v>120406</v>
      </c>
      <c r="D1169" s="176">
        <v>44958</v>
      </c>
      <c r="E1169" s="177">
        <v>60.869500000000002</v>
      </c>
      <c r="F1169" s="177">
        <v>8.5168999999999997</v>
      </c>
      <c r="G1169" s="177">
        <v>6.6597</v>
      </c>
      <c r="H1169" s="177">
        <v>6.7161</v>
      </c>
      <c r="I1169" s="177">
        <v>6.3631000000000002</v>
      </c>
      <c r="J1169" s="177">
        <v>6.2968999999999999</v>
      </c>
      <c r="K1169" s="177">
        <v>6.4678000000000004</v>
      </c>
      <c r="L1169" s="177">
        <v>6.1098999999999997</v>
      </c>
      <c r="M1169" s="177">
        <v>5.6101000000000001</v>
      </c>
      <c r="N1169" s="177">
        <v>5.1886000000000001</v>
      </c>
      <c r="O1169" s="177">
        <v>4.1593</v>
      </c>
      <c r="P1169" s="177">
        <v>5.2907999999999999</v>
      </c>
      <c r="Q1169" s="177">
        <v>6.8071999999999999</v>
      </c>
      <c r="R1169" s="177">
        <v>4.3036000000000003</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418</v>
      </c>
      <c r="C1170" s="173">
        <v>100247</v>
      </c>
      <c r="D1170" s="176">
        <v>44958</v>
      </c>
      <c r="E1170" s="177">
        <v>34.704900000000002</v>
      </c>
      <c r="F1170" s="177">
        <v>8.4156999999999993</v>
      </c>
      <c r="G1170" s="177">
        <v>6.5593000000000004</v>
      </c>
      <c r="H1170" s="177">
        <v>6.6041999999999996</v>
      </c>
      <c r="I1170" s="177">
        <v>6.2502000000000004</v>
      </c>
      <c r="J1170" s="177">
        <v>6.1866000000000003</v>
      </c>
      <c r="K1170" s="177">
        <v>6.3544999999999998</v>
      </c>
      <c r="L1170" s="177">
        <v>5.9904000000000002</v>
      </c>
      <c r="M1170" s="177">
        <v>5.4880000000000004</v>
      </c>
      <c r="N1170" s="177">
        <v>5.0635000000000003</v>
      </c>
      <c r="O1170" s="177">
        <v>4.0590999999999999</v>
      </c>
      <c r="P1170" s="177">
        <v>5.1965000000000003</v>
      </c>
      <c r="Q1170" s="177">
        <v>6.8735999999999997</v>
      </c>
      <c r="R1170" s="177">
        <v>4.1943999999999999</v>
      </c>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1728</v>
      </c>
      <c r="C1171" s="173">
        <v>148414</v>
      </c>
      <c r="D1171" s="176">
        <v>44958</v>
      </c>
      <c r="E1171" s="177">
        <v>41.4437</v>
      </c>
      <c r="F1171" s="177">
        <v>0</v>
      </c>
      <c r="G1171" s="177">
        <v>0</v>
      </c>
      <c r="H1171" s="177">
        <v>0</v>
      </c>
      <c r="I1171" s="177">
        <v>0</v>
      </c>
      <c r="J1171" s="177">
        <v>0</v>
      </c>
      <c r="K1171" s="177">
        <v>0</v>
      </c>
      <c r="L1171" s="177">
        <v>0</v>
      </c>
      <c r="M1171" s="177">
        <v>0</v>
      </c>
      <c r="N1171" s="177">
        <v>0</v>
      </c>
      <c r="O1171" s="177"/>
      <c r="P1171" s="177"/>
      <c r="Q1171" s="177">
        <v>0</v>
      </c>
      <c r="R1171" s="177">
        <v>0</v>
      </c>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1729</v>
      </c>
      <c r="C1172" s="173">
        <v>148413</v>
      </c>
      <c r="D1172" s="176">
        <v>44958</v>
      </c>
      <c r="E1172" s="177">
        <v>41.4437</v>
      </c>
      <c r="F1172" s="177">
        <v>0</v>
      </c>
      <c r="G1172" s="177">
        <v>0</v>
      </c>
      <c r="H1172" s="177">
        <v>0</v>
      </c>
      <c r="I1172" s="177">
        <v>0</v>
      </c>
      <c r="J1172" s="177">
        <v>0</v>
      </c>
      <c r="K1172" s="177">
        <v>0</v>
      </c>
      <c r="L1172" s="177">
        <v>0</v>
      </c>
      <c r="M1172" s="177">
        <v>0</v>
      </c>
      <c r="N1172" s="177">
        <v>0</v>
      </c>
      <c r="O1172" s="177"/>
      <c r="P1172" s="177"/>
      <c r="Q1172" s="177">
        <v>0</v>
      </c>
      <c r="R1172" s="177">
        <v>0</v>
      </c>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1730</v>
      </c>
      <c r="C1173" s="173">
        <v>139260</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1731</v>
      </c>
      <c r="C1174" s="173">
        <v>139258</v>
      </c>
      <c r="D1174" s="176"/>
      <c r="E1174" s="177"/>
      <c r="F1174" s="177"/>
      <c r="G1174" s="177"/>
      <c r="H1174" s="177"/>
      <c r="I1174" s="177"/>
      <c r="J1174" s="177"/>
      <c r="K1174" s="177"/>
      <c r="L1174" s="177"/>
      <c r="M1174" s="177"/>
      <c r="N1174" s="177"/>
      <c r="O1174" s="177"/>
      <c r="P1174" s="177"/>
      <c r="Q1174" s="177"/>
      <c r="R1174" s="177"/>
      <c r="S1174" t="s">
        <v>1808</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1732</v>
      </c>
      <c r="C1175" s="173">
        <v>139259</v>
      </c>
      <c r="D1175" s="176"/>
      <c r="E1175" s="177"/>
      <c r="F1175" s="177"/>
      <c r="G1175" s="177"/>
      <c r="H1175" s="177"/>
      <c r="I1175" s="177"/>
      <c r="J1175" s="177"/>
      <c r="K1175" s="177"/>
      <c r="L1175" s="177"/>
      <c r="M1175" s="177"/>
      <c r="N1175" s="177"/>
      <c r="O1175" s="177"/>
      <c r="P1175" s="177"/>
      <c r="Q1175" s="177"/>
      <c r="R1175" s="177"/>
      <c r="S1175" t="s">
        <v>1808</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1733</v>
      </c>
      <c r="C1176" s="173">
        <v>139257</v>
      </c>
      <c r="D1176" s="176"/>
      <c r="E1176" s="177"/>
      <c r="F1176" s="177"/>
      <c r="G1176" s="177"/>
      <c r="H1176" s="177"/>
      <c r="I1176" s="177"/>
      <c r="J1176" s="177"/>
      <c r="K1176" s="177"/>
      <c r="L1176" s="177"/>
      <c r="M1176" s="177"/>
      <c r="N1176" s="177"/>
      <c r="O1176" s="177"/>
      <c r="P1176" s="177"/>
      <c r="Q1176" s="177"/>
      <c r="R1176" s="177"/>
      <c r="S1176" t="s">
        <v>1808</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1734</v>
      </c>
      <c r="C1177" s="173">
        <v>148415</v>
      </c>
      <c r="D1177" s="176">
        <v>44958</v>
      </c>
      <c r="E1177" s="177">
        <v>41.4437</v>
      </c>
      <c r="F1177" s="177">
        <v>0</v>
      </c>
      <c r="G1177" s="177">
        <v>0</v>
      </c>
      <c r="H1177" s="177">
        <v>0</v>
      </c>
      <c r="I1177" s="177">
        <v>0</v>
      </c>
      <c r="J1177" s="177">
        <v>0</v>
      </c>
      <c r="K1177" s="177">
        <v>0</v>
      </c>
      <c r="L1177" s="177">
        <v>0</v>
      </c>
      <c r="M1177" s="177">
        <v>0</v>
      </c>
      <c r="N1177" s="177">
        <v>0</v>
      </c>
      <c r="O1177" s="177"/>
      <c r="P1177" s="177"/>
      <c r="Q1177" s="177">
        <v>0</v>
      </c>
      <c r="R1177" s="177">
        <v>0</v>
      </c>
      <c r="S1177" t="s">
        <v>1808</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142</v>
      </c>
      <c r="C1178" s="173">
        <v>119766</v>
      </c>
      <c r="D1178" s="176">
        <v>44958</v>
      </c>
      <c r="E1178" s="177">
        <v>4497.5564000000004</v>
      </c>
      <c r="F1178" s="177">
        <v>7.7348999999999997</v>
      </c>
      <c r="G1178" s="177">
        <v>6.5132000000000003</v>
      </c>
      <c r="H1178" s="177">
        <v>6.5926999999999998</v>
      </c>
      <c r="I1178" s="177">
        <v>6.3167</v>
      </c>
      <c r="J1178" s="177">
        <v>6.2908999999999997</v>
      </c>
      <c r="K1178" s="177">
        <v>6.5514000000000001</v>
      </c>
      <c r="L1178" s="177">
        <v>6.0898000000000003</v>
      </c>
      <c r="M1178" s="177">
        <v>5.5605000000000002</v>
      </c>
      <c r="N1178" s="177">
        <v>5.1413000000000002</v>
      </c>
      <c r="O1178" s="177">
        <v>4.1726999999999999</v>
      </c>
      <c r="P1178" s="177">
        <v>5.2552000000000003</v>
      </c>
      <c r="Q1178" s="177">
        <v>6.7331000000000003</v>
      </c>
      <c r="R1178" s="177">
        <v>4.2657999999999996</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246</v>
      </c>
      <c r="C1179" s="173">
        <v>100835</v>
      </c>
      <c r="D1179" s="176">
        <v>44958</v>
      </c>
      <c r="E1179" s="177">
        <v>4467.8065999999999</v>
      </c>
      <c r="F1179" s="177">
        <v>7.6147999999999998</v>
      </c>
      <c r="G1179" s="177">
        <v>6.3928000000000003</v>
      </c>
      <c r="H1179" s="177">
        <v>6.4718999999999998</v>
      </c>
      <c r="I1179" s="177">
        <v>6.1957000000000004</v>
      </c>
      <c r="J1179" s="177">
        <v>6.1695000000000002</v>
      </c>
      <c r="K1179" s="177">
        <v>6.4286000000000003</v>
      </c>
      <c r="L1179" s="177">
        <v>5.9648000000000003</v>
      </c>
      <c r="M1179" s="177">
        <v>5.4340000000000002</v>
      </c>
      <c r="N1179" s="177">
        <v>5.0136000000000003</v>
      </c>
      <c r="O1179" s="177">
        <v>4.0643000000000002</v>
      </c>
      <c r="P1179" s="177">
        <v>5.1681999999999997</v>
      </c>
      <c r="Q1179" s="177">
        <v>6.8475000000000001</v>
      </c>
      <c r="R1179" s="177">
        <v>4.1398999999999999</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143</v>
      </c>
      <c r="C1180" s="173">
        <v>119790</v>
      </c>
      <c r="D1180" s="176"/>
      <c r="E1180" s="177"/>
      <c r="F1180" s="177"/>
      <c r="G1180" s="177"/>
      <c r="H1180" s="177"/>
      <c r="I1180" s="177"/>
      <c r="J1180" s="177"/>
      <c r="K1180" s="177"/>
      <c r="L1180" s="177"/>
      <c r="M1180" s="177"/>
      <c r="N1180" s="177"/>
      <c r="O1180" s="177"/>
      <c r="P1180" s="177"/>
      <c r="Q1180" s="177"/>
      <c r="R1180" s="177"/>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1879</v>
      </c>
      <c r="C1181" s="173">
        <v>112457</v>
      </c>
      <c r="D1181" s="176"/>
      <c r="E1181" s="177"/>
      <c r="F1181" s="177"/>
      <c r="G1181" s="177"/>
      <c r="H1181" s="177"/>
      <c r="I1181" s="177"/>
      <c r="J1181" s="177"/>
      <c r="K1181" s="177"/>
      <c r="L1181" s="177"/>
      <c r="M1181" s="177"/>
      <c r="N1181" s="177"/>
      <c r="O1181" s="177"/>
      <c r="P1181" s="177"/>
      <c r="Q1181" s="177"/>
      <c r="R1181" s="177"/>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144</v>
      </c>
      <c r="C1182" s="173">
        <v>120249</v>
      </c>
      <c r="D1182" s="176">
        <v>44958</v>
      </c>
      <c r="E1182" s="177">
        <v>4042.2808</v>
      </c>
      <c r="F1182" s="177">
        <v>8.5140999999999991</v>
      </c>
      <c r="G1182" s="177">
        <v>6.8846999999999996</v>
      </c>
      <c r="H1182" s="177">
        <v>6.7644000000000002</v>
      </c>
      <c r="I1182" s="177">
        <v>6.4339000000000004</v>
      </c>
      <c r="J1182" s="177">
        <v>6.4058999999999999</v>
      </c>
      <c r="K1182" s="177">
        <v>6.5597000000000003</v>
      </c>
      <c r="L1182" s="177">
        <v>6.1128</v>
      </c>
      <c r="M1182" s="177">
        <v>5.5792000000000002</v>
      </c>
      <c r="N1182" s="177">
        <v>5.149</v>
      </c>
      <c r="O1182" s="177">
        <v>4.2633000000000001</v>
      </c>
      <c r="P1182" s="177">
        <v>5.3476999999999997</v>
      </c>
      <c r="Q1182" s="177">
        <v>6.7798999999999996</v>
      </c>
      <c r="R1182" s="177">
        <v>4.2880000000000003</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1834</v>
      </c>
      <c r="C1183" s="173">
        <v>101185</v>
      </c>
      <c r="D1183" s="176">
        <v>44958</v>
      </c>
      <c r="E1183" s="177">
        <v>3995.1687999999999</v>
      </c>
      <c r="F1183" s="177">
        <v>8.3733000000000004</v>
      </c>
      <c r="G1183" s="177">
        <v>6.7443</v>
      </c>
      <c r="H1183" s="177">
        <v>6.6241000000000003</v>
      </c>
      <c r="I1183" s="177">
        <v>6.2934000000000001</v>
      </c>
      <c r="J1183" s="177">
        <v>6.2649999999999997</v>
      </c>
      <c r="K1183" s="177">
        <v>6.4172000000000002</v>
      </c>
      <c r="L1183" s="177">
        <v>5.9682000000000004</v>
      </c>
      <c r="M1183" s="177">
        <v>5.4332000000000003</v>
      </c>
      <c r="N1183" s="177">
        <v>5.0015999999999998</v>
      </c>
      <c r="O1183" s="177">
        <v>4.1177000000000001</v>
      </c>
      <c r="P1183" s="177">
        <v>5.2016999999999998</v>
      </c>
      <c r="Q1183" s="177">
        <v>6.8502999999999998</v>
      </c>
      <c r="R1183" s="177">
        <v>4.1417000000000002</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432</v>
      </c>
      <c r="C1184" s="173">
        <v>139538</v>
      </c>
      <c r="D1184" s="176">
        <v>44958</v>
      </c>
      <c r="E1184" s="177">
        <v>1448.2845</v>
      </c>
      <c r="F1184" s="177">
        <v>8.0060000000000002</v>
      </c>
      <c r="G1184" s="177">
        <v>6.7823000000000002</v>
      </c>
      <c r="H1184" s="177">
        <v>6.8015999999999996</v>
      </c>
      <c r="I1184" s="177">
        <v>6.4358000000000004</v>
      </c>
      <c r="J1184" s="177">
        <v>6.4059999999999997</v>
      </c>
      <c r="K1184" s="177">
        <v>6.5915999999999997</v>
      </c>
      <c r="L1184" s="177">
        <v>6.1818999999999997</v>
      </c>
      <c r="M1184" s="177">
        <v>5.6929999999999996</v>
      </c>
      <c r="N1184" s="177">
        <v>5.2481999999999998</v>
      </c>
      <c r="O1184" s="177">
        <v>4.2952000000000004</v>
      </c>
      <c r="P1184" s="177">
        <v>5.4177999999999997</v>
      </c>
      <c r="Q1184" s="177">
        <v>5.7845000000000004</v>
      </c>
      <c r="R1184" s="177">
        <v>4.3550000000000004</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433</v>
      </c>
      <c r="C1185" s="173">
        <v>139537</v>
      </c>
      <c r="D1185" s="176">
        <v>44958</v>
      </c>
      <c r="E1185" s="177">
        <v>1436.7569000000001</v>
      </c>
      <c r="F1185" s="177">
        <v>7.8974000000000002</v>
      </c>
      <c r="G1185" s="177">
        <v>6.6638000000000002</v>
      </c>
      <c r="H1185" s="177">
        <v>6.6878000000000002</v>
      </c>
      <c r="I1185" s="177">
        <v>6.3235999999999999</v>
      </c>
      <c r="J1185" s="177">
        <v>6.2946</v>
      </c>
      <c r="K1185" s="177">
        <v>6.4787999999999997</v>
      </c>
      <c r="L1185" s="177">
        <v>6.0678999999999998</v>
      </c>
      <c r="M1185" s="177">
        <v>5.5777999999999999</v>
      </c>
      <c r="N1185" s="177">
        <v>5.1319999999999997</v>
      </c>
      <c r="O1185" s="177">
        <v>4.1803999999999997</v>
      </c>
      <c r="P1185" s="177">
        <v>5.2977999999999996</v>
      </c>
      <c r="Q1185" s="177">
        <v>5.6562000000000001</v>
      </c>
      <c r="R1185" s="177">
        <v>4.24</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146</v>
      </c>
      <c r="C1186" s="173">
        <v>118859</v>
      </c>
      <c r="D1186" s="176">
        <v>44958</v>
      </c>
      <c r="E1186" s="177">
        <v>2350.1878000000002</v>
      </c>
      <c r="F1186" s="177">
        <v>8.0839999999999996</v>
      </c>
      <c r="G1186" s="177">
        <v>6.6761999999999997</v>
      </c>
      <c r="H1186" s="177">
        <v>6.6822999999999997</v>
      </c>
      <c r="I1186" s="177">
        <v>6.4234999999999998</v>
      </c>
      <c r="J1186" s="177">
        <v>6.4203999999999999</v>
      </c>
      <c r="K1186" s="177">
        <v>6.5910000000000002</v>
      </c>
      <c r="L1186" s="177">
        <v>6.1402000000000001</v>
      </c>
      <c r="M1186" s="177">
        <v>5.6471</v>
      </c>
      <c r="N1186" s="177">
        <v>5.2084999999999999</v>
      </c>
      <c r="O1186" s="177">
        <v>4.2430000000000003</v>
      </c>
      <c r="P1186" s="177">
        <v>5.3285999999999998</v>
      </c>
      <c r="Q1186" s="177">
        <v>6.6071</v>
      </c>
      <c r="R1186" s="177">
        <v>4.3166000000000002</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250</v>
      </c>
      <c r="C1187" s="173">
        <v>111646</v>
      </c>
      <c r="D1187" s="176">
        <v>44958</v>
      </c>
      <c r="E1187" s="177">
        <v>2316.0906</v>
      </c>
      <c r="F1187" s="177">
        <v>7.9823000000000004</v>
      </c>
      <c r="G1187" s="177">
        <v>6.5747</v>
      </c>
      <c r="H1187" s="177">
        <v>6.5808</v>
      </c>
      <c r="I1187" s="177">
        <v>6.3224</v>
      </c>
      <c r="J1187" s="177">
        <v>6.3036000000000003</v>
      </c>
      <c r="K1187" s="177">
        <v>6.4827000000000004</v>
      </c>
      <c r="L1187" s="177">
        <v>6.0343999999999998</v>
      </c>
      <c r="M1187" s="177">
        <v>5.5419</v>
      </c>
      <c r="N1187" s="177">
        <v>5.1036000000000001</v>
      </c>
      <c r="O1187" s="177">
        <v>4.1397000000000004</v>
      </c>
      <c r="P1187" s="177">
        <v>5.2310999999999996</v>
      </c>
      <c r="Q1187" s="177">
        <v>6.1542000000000003</v>
      </c>
      <c r="R1187" s="177">
        <v>4.2142999999999997</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147</v>
      </c>
      <c r="C1188" s="173">
        <v>145834</v>
      </c>
      <c r="D1188" s="176">
        <v>44958</v>
      </c>
      <c r="E1188" s="177">
        <v>11.873200000000001</v>
      </c>
      <c r="F1188" s="177">
        <v>5.5343</v>
      </c>
      <c r="G1188" s="177">
        <v>5.8437000000000001</v>
      </c>
      <c r="H1188" s="177">
        <v>5.0552999999999999</v>
      </c>
      <c r="I1188" s="177">
        <v>5.4569999999999999</v>
      </c>
      <c r="J1188" s="177">
        <v>5.6797000000000004</v>
      </c>
      <c r="K1188" s="177">
        <v>6.1279000000000003</v>
      </c>
      <c r="L1188" s="177">
        <v>5.6639999999999997</v>
      </c>
      <c r="M1188" s="177">
        <v>5.2012</v>
      </c>
      <c r="N1188" s="177">
        <v>4.8230000000000004</v>
      </c>
      <c r="O1188" s="177">
        <v>3.7625999999999999</v>
      </c>
      <c r="P1188" s="177"/>
      <c r="Q1188" s="177">
        <v>4.2519999999999998</v>
      </c>
      <c r="R1188" s="177">
        <v>3.9741</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251</v>
      </c>
      <c r="C1189" s="173">
        <v>145946</v>
      </c>
      <c r="D1189" s="176">
        <v>44958</v>
      </c>
      <c r="E1189" s="177">
        <v>11.799899999999999</v>
      </c>
      <c r="F1189" s="177">
        <v>5.5686999999999998</v>
      </c>
      <c r="G1189" s="177">
        <v>5.6736000000000004</v>
      </c>
      <c r="H1189" s="177">
        <v>4.8654000000000002</v>
      </c>
      <c r="I1189" s="177">
        <v>5.2912999999999997</v>
      </c>
      <c r="J1189" s="177">
        <v>5.5339</v>
      </c>
      <c r="K1189" s="177">
        <v>5.9759000000000002</v>
      </c>
      <c r="L1189" s="177">
        <v>5.5082000000000004</v>
      </c>
      <c r="M1189" s="177">
        <v>5.0449000000000002</v>
      </c>
      <c r="N1189" s="177">
        <v>4.6656000000000004</v>
      </c>
      <c r="O1189" s="177">
        <v>3.6067999999999998</v>
      </c>
      <c r="P1189" s="177"/>
      <c r="Q1189" s="177">
        <v>4.0956000000000001</v>
      </c>
      <c r="R1189" s="177">
        <v>3.8178000000000001</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1822</v>
      </c>
      <c r="C1190" s="173">
        <v>119164</v>
      </c>
      <c r="D1190" s="176">
        <v>44958</v>
      </c>
      <c r="E1190" s="177">
        <v>24.3994</v>
      </c>
      <c r="F1190" s="177">
        <v>5.5358000000000001</v>
      </c>
      <c r="G1190" s="177">
        <v>5.9367999999999999</v>
      </c>
      <c r="H1190" s="177">
        <v>6.0119999999999996</v>
      </c>
      <c r="I1190" s="177">
        <v>5.9330999999999996</v>
      </c>
      <c r="J1190" s="177">
        <v>6.0143000000000004</v>
      </c>
      <c r="K1190" s="177">
        <v>6.3766999999999996</v>
      </c>
      <c r="L1190" s="177">
        <v>6.0145</v>
      </c>
      <c r="M1190" s="177">
        <v>5.5750000000000002</v>
      </c>
      <c r="N1190" s="177">
        <v>5.3422000000000001</v>
      </c>
      <c r="O1190" s="177">
        <v>4.1322000000000001</v>
      </c>
      <c r="P1190" s="177">
        <v>5.2064000000000004</v>
      </c>
      <c r="Q1190" s="177">
        <v>6.7972000000000001</v>
      </c>
      <c r="R1190" s="177">
        <v>4.4328000000000003</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1823</v>
      </c>
      <c r="C1191" s="173">
        <v>112636</v>
      </c>
      <c r="D1191" s="176">
        <v>44958</v>
      </c>
      <c r="E1191" s="177">
        <v>24.2088</v>
      </c>
      <c r="F1191" s="177">
        <v>5.4286000000000003</v>
      </c>
      <c r="G1191" s="177">
        <v>5.8829000000000002</v>
      </c>
      <c r="H1191" s="177">
        <v>5.9730999999999996</v>
      </c>
      <c r="I1191" s="177">
        <v>5.8716999999999997</v>
      </c>
      <c r="J1191" s="177">
        <v>5.9587000000000003</v>
      </c>
      <c r="K1191" s="177">
        <v>6.3259999999999996</v>
      </c>
      <c r="L1191" s="177">
        <v>5.9626000000000001</v>
      </c>
      <c r="M1191" s="177">
        <v>5.5221999999999998</v>
      </c>
      <c r="N1191" s="177">
        <v>5.2889999999999997</v>
      </c>
      <c r="O1191" s="177">
        <v>4.08</v>
      </c>
      <c r="P1191" s="177">
        <v>5.1317000000000004</v>
      </c>
      <c r="Q1191" s="177">
        <v>7.0606999999999998</v>
      </c>
      <c r="R1191" s="177">
        <v>4.3803000000000001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252</v>
      </c>
      <c r="C1192" s="173">
        <v>100851</v>
      </c>
      <c r="D1192" s="176">
        <v>44958</v>
      </c>
      <c r="E1192" s="177">
        <v>5393.1351999999997</v>
      </c>
      <c r="F1192" s="177">
        <v>7.7169999999999996</v>
      </c>
      <c r="G1192" s="177">
        <v>6.5101000000000004</v>
      </c>
      <c r="H1192" s="177">
        <v>6.5136000000000003</v>
      </c>
      <c r="I1192" s="177">
        <v>6.2065000000000001</v>
      </c>
      <c r="J1192" s="177">
        <v>6.1722000000000001</v>
      </c>
      <c r="K1192" s="177">
        <v>6.4443999999999999</v>
      </c>
      <c r="L1192" s="177">
        <v>5.9968000000000004</v>
      </c>
      <c r="M1192" s="177">
        <v>5.4519000000000002</v>
      </c>
      <c r="N1192" s="177">
        <v>5.0369000000000002</v>
      </c>
      <c r="O1192" s="177">
        <v>4.1144999999999996</v>
      </c>
      <c r="P1192" s="177">
        <v>5.2605000000000004</v>
      </c>
      <c r="Q1192" s="177">
        <v>6.8308999999999997</v>
      </c>
      <c r="R1192" s="177">
        <v>4.1548999999999996</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148</v>
      </c>
      <c r="C1193" s="173">
        <v>118701</v>
      </c>
      <c r="D1193" s="176">
        <v>44958</v>
      </c>
      <c r="E1193" s="177">
        <v>5445.0519000000004</v>
      </c>
      <c r="F1193" s="177">
        <v>7.8573000000000004</v>
      </c>
      <c r="G1193" s="177">
        <v>6.6501999999999999</v>
      </c>
      <c r="H1193" s="177">
        <v>6.6536999999999997</v>
      </c>
      <c r="I1193" s="177">
        <v>6.3465999999999996</v>
      </c>
      <c r="J1193" s="177">
        <v>6.3129</v>
      </c>
      <c r="K1193" s="177">
        <v>6.5867000000000004</v>
      </c>
      <c r="L1193" s="177">
        <v>6.1417999999999999</v>
      </c>
      <c r="M1193" s="177">
        <v>5.5979999999999999</v>
      </c>
      <c r="N1193" s="177">
        <v>5.1836000000000002</v>
      </c>
      <c r="O1193" s="177">
        <v>4.2507999999999999</v>
      </c>
      <c r="P1193" s="177">
        <v>5.3769</v>
      </c>
      <c r="Q1193" s="177">
        <v>6.8205</v>
      </c>
      <c r="R1193" s="177">
        <v>4.3036000000000003</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419</v>
      </c>
      <c r="C1194" s="173">
        <v>100837</v>
      </c>
      <c r="D1194" s="176">
        <v>44958</v>
      </c>
      <c r="E1194" s="177">
        <v>4843.0942999999997</v>
      </c>
      <c r="F1194" s="177">
        <v>7.1166</v>
      </c>
      <c r="G1194" s="177">
        <v>5.9095000000000004</v>
      </c>
      <c r="H1194" s="177">
        <v>5.9124999999999996</v>
      </c>
      <c r="I1194" s="177">
        <v>5.6048</v>
      </c>
      <c r="J1194" s="177">
        <v>5.5690999999999997</v>
      </c>
      <c r="K1194" s="177">
        <v>5.8352000000000004</v>
      </c>
      <c r="L1194" s="177">
        <v>5.3749000000000002</v>
      </c>
      <c r="M1194" s="177">
        <v>4.819</v>
      </c>
      <c r="N1194" s="177">
        <v>4.3959999999999999</v>
      </c>
      <c r="O1194" s="177">
        <v>3.4582999999999999</v>
      </c>
      <c r="P1194" s="177">
        <v>4.5297000000000001</v>
      </c>
      <c r="Q1194" s="177">
        <v>6.5423999999999998</v>
      </c>
      <c r="R1194" s="177">
        <v>3.5152000000000001</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149</v>
      </c>
      <c r="C1195" s="173">
        <v>143269</v>
      </c>
      <c r="D1195" s="176">
        <v>44958</v>
      </c>
      <c r="E1195" s="177">
        <v>1242.5164</v>
      </c>
      <c r="F1195" s="177">
        <v>5.4588999999999999</v>
      </c>
      <c r="G1195" s="177">
        <v>6.0427</v>
      </c>
      <c r="H1195" s="177">
        <v>6.2465000000000002</v>
      </c>
      <c r="I1195" s="177">
        <v>5.9573999999999998</v>
      </c>
      <c r="J1195" s="177">
        <v>5.9938000000000002</v>
      </c>
      <c r="K1195" s="177">
        <v>6.1611000000000002</v>
      </c>
      <c r="L1195" s="177">
        <v>5.7736999999999998</v>
      </c>
      <c r="M1195" s="177">
        <v>5.2657999999999996</v>
      </c>
      <c r="N1195" s="177">
        <v>4.8815</v>
      </c>
      <c r="O1195" s="177">
        <v>3.8956</v>
      </c>
      <c r="P1195" s="177"/>
      <c r="Q1195" s="177">
        <v>4.6961000000000004</v>
      </c>
      <c r="R1195" s="177">
        <v>4.0697000000000001</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253</v>
      </c>
      <c r="C1196" s="173">
        <v>143260</v>
      </c>
      <c r="D1196" s="176">
        <v>44958</v>
      </c>
      <c r="E1196" s="177">
        <v>1236.5349000000001</v>
      </c>
      <c r="F1196" s="177">
        <v>5.3613</v>
      </c>
      <c r="G1196" s="177">
        <v>5.9467999999999996</v>
      </c>
      <c r="H1196" s="177">
        <v>6.1498999999999997</v>
      </c>
      <c r="I1196" s="177">
        <v>5.8606999999999996</v>
      </c>
      <c r="J1196" s="177">
        <v>5.8971</v>
      </c>
      <c r="K1196" s="177">
        <v>6.0603999999999996</v>
      </c>
      <c r="L1196" s="177">
        <v>5.6726000000000001</v>
      </c>
      <c r="M1196" s="177">
        <v>5.1635999999999997</v>
      </c>
      <c r="N1196" s="177">
        <v>4.7784000000000004</v>
      </c>
      <c r="O1196" s="177">
        <v>3.7925</v>
      </c>
      <c r="P1196" s="177"/>
      <c r="Q1196" s="177">
        <v>4.5894000000000004</v>
      </c>
      <c r="R1196" s="177">
        <v>3.9666000000000001</v>
      </c>
      <c r="S1196" t="s">
        <v>1808</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1889</v>
      </c>
      <c r="C1197" s="173">
        <v>138288</v>
      </c>
      <c r="D1197" s="176">
        <v>44958</v>
      </c>
      <c r="E1197" s="177">
        <v>287.56950000000001</v>
      </c>
      <c r="F1197" s="177">
        <v>8.4551999999999996</v>
      </c>
      <c r="G1197" s="177">
        <v>6.6673</v>
      </c>
      <c r="H1197" s="177">
        <v>6.6102999999999996</v>
      </c>
      <c r="I1197" s="177">
        <v>6.2461000000000002</v>
      </c>
      <c r="J1197" s="177">
        <v>6.3612000000000002</v>
      </c>
      <c r="K1197" s="177">
        <v>6.4603000000000002</v>
      </c>
      <c r="L1197" s="177">
        <v>6.0029000000000003</v>
      </c>
      <c r="M1197" s="177">
        <v>5.5056000000000003</v>
      </c>
      <c r="N1197" s="177">
        <v>5.0838999999999999</v>
      </c>
      <c r="O1197" s="177">
        <v>4.1174999999999997</v>
      </c>
      <c r="P1197" s="177">
        <v>5.2672999999999996</v>
      </c>
      <c r="Q1197" s="177">
        <v>7.0892999999999997</v>
      </c>
      <c r="R1197" s="177">
        <v>4.1950000000000003</v>
      </c>
      <c r="S1197" t="s">
        <v>1808</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1890</v>
      </c>
      <c r="C1198" s="173">
        <v>138299</v>
      </c>
      <c r="D1198" s="176">
        <v>44958</v>
      </c>
      <c r="E1198" s="177">
        <v>290.1019</v>
      </c>
      <c r="F1198" s="177">
        <v>8.5576000000000008</v>
      </c>
      <c r="G1198" s="177">
        <v>6.7686000000000002</v>
      </c>
      <c r="H1198" s="177">
        <v>6.7111000000000001</v>
      </c>
      <c r="I1198" s="177">
        <v>6.3476999999999997</v>
      </c>
      <c r="J1198" s="177">
        <v>6.4625000000000004</v>
      </c>
      <c r="K1198" s="177">
        <v>6.5717999999999996</v>
      </c>
      <c r="L1198" s="177">
        <v>6.1204999999999998</v>
      </c>
      <c r="M1198" s="177">
        <v>5.6254</v>
      </c>
      <c r="N1198" s="177">
        <v>5.2039</v>
      </c>
      <c r="O1198" s="177">
        <v>4.2535999999999996</v>
      </c>
      <c r="P1198" s="177">
        <v>5.3799000000000001</v>
      </c>
      <c r="Q1198" s="177">
        <v>6.8053999999999997</v>
      </c>
      <c r="R1198" s="177">
        <v>4.3113999999999999</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1735</v>
      </c>
      <c r="C1199" s="173">
        <v>148513</v>
      </c>
      <c r="D1199" s="176">
        <v>44958</v>
      </c>
      <c r="E1199" s="177">
        <v>11.1496</v>
      </c>
      <c r="F1199" s="177">
        <v>7.5309999999999997</v>
      </c>
      <c r="G1199" s="177">
        <v>6.7693000000000003</v>
      </c>
      <c r="H1199" s="177">
        <v>6.6493000000000002</v>
      </c>
      <c r="I1199" s="177">
        <v>6.4462999999999999</v>
      </c>
      <c r="J1199" s="177">
        <v>6.2957000000000001</v>
      </c>
      <c r="K1199" s="177">
        <v>6.4366000000000003</v>
      </c>
      <c r="L1199" s="177">
        <v>5.9596999999999998</v>
      </c>
      <c r="M1199" s="177">
        <v>5.3909000000000002</v>
      </c>
      <c r="N1199" s="177">
        <v>5.0422000000000002</v>
      </c>
      <c r="O1199" s="177"/>
      <c r="P1199" s="177"/>
      <c r="Q1199" s="177">
        <v>4.6711999999999998</v>
      </c>
      <c r="R1199" s="177">
        <v>4.6226000000000003</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1736</v>
      </c>
      <c r="C1200" s="173">
        <v>148510</v>
      </c>
      <c r="D1200" s="176">
        <v>44958</v>
      </c>
      <c r="E1200" s="177">
        <v>11.1503</v>
      </c>
      <c r="F1200" s="177">
        <v>7.5305</v>
      </c>
      <c r="G1200" s="177">
        <v>6.7689000000000004</v>
      </c>
      <c r="H1200" s="177">
        <v>6.6958000000000002</v>
      </c>
      <c r="I1200" s="177">
        <v>6.4459</v>
      </c>
      <c r="J1200" s="177">
        <v>6.306</v>
      </c>
      <c r="K1200" s="177">
        <v>6.4362000000000004</v>
      </c>
      <c r="L1200" s="177">
        <v>5.9611999999999998</v>
      </c>
      <c r="M1200" s="177">
        <v>5.3917999999999999</v>
      </c>
      <c r="N1200" s="177">
        <v>5.0429000000000004</v>
      </c>
      <c r="O1200" s="177"/>
      <c r="P1200" s="177"/>
      <c r="Q1200" s="177">
        <v>4.6738999999999997</v>
      </c>
      <c r="R1200" s="177">
        <v>4.6258999999999997</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1737</v>
      </c>
      <c r="C1201" s="173">
        <v>148511</v>
      </c>
      <c r="D1201" s="176">
        <v>44958</v>
      </c>
      <c r="E1201" s="177">
        <v>11.1496</v>
      </c>
      <c r="F1201" s="177">
        <v>7.5309999999999997</v>
      </c>
      <c r="G1201" s="177">
        <v>6.7693000000000003</v>
      </c>
      <c r="H1201" s="177">
        <v>6.6493000000000002</v>
      </c>
      <c r="I1201" s="177">
        <v>6.4462999999999999</v>
      </c>
      <c r="J1201" s="177">
        <v>6.2957000000000001</v>
      </c>
      <c r="K1201" s="177">
        <v>6.4366000000000003</v>
      </c>
      <c r="L1201" s="177">
        <v>5.9596999999999998</v>
      </c>
      <c r="M1201" s="177">
        <v>5.3909000000000002</v>
      </c>
      <c r="N1201" s="177">
        <v>5.0422000000000002</v>
      </c>
      <c r="O1201" s="177"/>
      <c r="P1201" s="177"/>
      <c r="Q1201" s="177">
        <v>4.6711999999999998</v>
      </c>
      <c r="R1201" s="177">
        <v>4.6226000000000003</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1738</v>
      </c>
      <c r="C1202" s="173">
        <v>148512</v>
      </c>
      <c r="D1202" s="176">
        <v>44958</v>
      </c>
      <c r="E1202" s="177">
        <v>11.164099999999999</v>
      </c>
      <c r="F1202" s="177">
        <v>8.1753999999999998</v>
      </c>
      <c r="G1202" s="177">
        <v>7.0877999999999997</v>
      </c>
      <c r="H1202" s="177">
        <v>7.0152999999999999</v>
      </c>
      <c r="I1202" s="177">
        <v>6.7430000000000003</v>
      </c>
      <c r="J1202" s="177">
        <v>6.5327000000000002</v>
      </c>
      <c r="K1202" s="177">
        <v>6.63</v>
      </c>
      <c r="L1202" s="177">
        <v>6.1253000000000002</v>
      </c>
      <c r="M1202" s="177">
        <v>5.5016999999999996</v>
      </c>
      <c r="N1202" s="177">
        <v>5.1451000000000002</v>
      </c>
      <c r="O1202" s="177"/>
      <c r="P1202" s="177"/>
      <c r="Q1202" s="177">
        <v>4.7282999999999999</v>
      </c>
      <c r="R1202" s="177">
        <v>4.6871</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256</v>
      </c>
      <c r="C1203" s="173">
        <v>103225</v>
      </c>
      <c r="D1203" s="176">
        <v>44958</v>
      </c>
      <c r="E1203" s="177">
        <v>35.155700000000003</v>
      </c>
      <c r="F1203" s="177">
        <v>7.3730000000000002</v>
      </c>
      <c r="G1203" s="177">
        <v>6.5444000000000004</v>
      </c>
      <c r="H1203" s="177">
        <v>6.4302000000000001</v>
      </c>
      <c r="I1203" s="177">
        <v>6.1921999999999997</v>
      </c>
      <c r="J1203" s="177">
        <v>6.0324</v>
      </c>
      <c r="K1203" s="177">
        <v>6.1715999999999998</v>
      </c>
      <c r="L1203" s="177">
        <v>5.766</v>
      </c>
      <c r="M1203" s="177">
        <v>5.2706</v>
      </c>
      <c r="N1203" s="177">
        <v>4.9581</v>
      </c>
      <c r="O1203" s="177">
        <v>4.5617000000000001</v>
      </c>
      <c r="P1203" s="177">
        <v>5.5655999999999999</v>
      </c>
      <c r="Q1203" s="177">
        <v>7.5136000000000003</v>
      </c>
      <c r="R1203" s="177">
        <v>4.4459</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152</v>
      </c>
      <c r="C1204" s="173">
        <v>120837</v>
      </c>
      <c r="D1204" s="176">
        <v>44958</v>
      </c>
      <c r="E1204" s="177">
        <v>35.854300000000002</v>
      </c>
      <c r="F1204" s="177">
        <v>7.5347999999999997</v>
      </c>
      <c r="G1204" s="177">
        <v>6.7904999999999998</v>
      </c>
      <c r="H1204" s="177">
        <v>6.6692</v>
      </c>
      <c r="I1204" s="177">
        <v>6.4439000000000002</v>
      </c>
      <c r="J1204" s="177">
        <v>6.2991999999999999</v>
      </c>
      <c r="K1204" s="177">
        <v>6.4353999999999996</v>
      </c>
      <c r="L1204" s="177">
        <v>6.0332999999999997</v>
      </c>
      <c r="M1204" s="177">
        <v>5.5380000000000003</v>
      </c>
      <c r="N1204" s="177">
        <v>5.2267000000000001</v>
      </c>
      <c r="O1204" s="177">
        <v>4.8821000000000003</v>
      </c>
      <c r="P1204" s="177">
        <v>5.8784000000000001</v>
      </c>
      <c r="Q1204" s="177">
        <v>7.2419000000000002</v>
      </c>
      <c r="R1204" s="177">
        <v>4.7443999999999997</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153</v>
      </c>
      <c r="C1205" s="173">
        <v>103734</v>
      </c>
      <c r="D1205" s="176">
        <v>44958</v>
      </c>
      <c r="E1205" s="177">
        <v>29.956199999999999</v>
      </c>
      <c r="F1205" s="177">
        <v>6.3369999999999997</v>
      </c>
      <c r="G1205" s="177">
        <v>6.2172000000000001</v>
      </c>
      <c r="H1205" s="177">
        <v>6.4657999999999998</v>
      </c>
      <c r="I1205" s="177">
        <v>6.1939000000000002</v>
      </c>
      <c r="J1205" s="177">
        <v>6.0762999999999998</v>
      </c>
      <c r="K1205" s="177">
        <v>6.2788000000000004</v>
      </c>
      <c r="L1205" s="177">
        <v>5.8653000000000004</v>
      </c>
      <c r="M1205" s="177">
        <v>5.3411</v>
      </c>
      <c r="N1205" s="177">
        <v>4.9530000000000003</v>
      </c>
      <c r="O1205" s="177">
        <v>3.8932000000000002</v>
      </c>
      <c r="P1205" s="177">
        <v>4.8426999999999998</v>
      </c>
      <c r="Q1205" s="177">
        <v>6.7350000000000003</v>
      </c>
      <c r="R1205" s="177">
        <v>4.0940000000000003</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257</v>
      </c>
      <c r="C1206" s="173">
        <v>141066</v>
      </c>
      <c r="D1206" s="176">
        <v>44958</v>
      </c>
      <c r="E1206" s="177">
        <v>29.8188</v>
      </c>
      <c r="F1206" s="177">
        <v>6.2438000000000002</v>
      </c>
      <c r="G1206" s="177">
        <v>6.0824999999999996</v>
      </c>
      <c r="H1206" s="177">
        <v>6.3728999999999996</v>
      </c>
      <c r="I1206" s="177">
        <v>6.0907999999999998</v>
      </c>
      <c r="J1206" s="177">
        <v>5.9767000000000001</v>
      </c>
      <c r="K1206" s="177">
        <v>6.1778000000000004</v>
      </c>
      <c r="L1206" s="177">
        <v>5.7628000000000004</v>
      </c>
      <c r="M1206" s="177">
        <v>5.2371999999999996</v>
      </c>
      <c r="N1206" s="177">
        <v>4.8480999999999996</v>
      </c>
      <c r="O1206" s="177">
        <v>3.7894000000000001</v>
      </c>
      <c r="P1206" s="177">
        <v>4.7557</v>
      </c>
      <c r="Q1206" s="177">
        <v>6.6710000000000003</v>
      </c>
      <c r="R1206" s="177">
        <v>3.9899</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156</v>
      </c>
      <c r="C1207" s="173">
        <v>119800</v>
      </c>
      <c r="D1207" s="176">
        <v>44958</v>
      </c>
      <c r="E1207" s="177">
        <v>3484.0594999999998</v>
      </c>
      <c r="F1207" s="177">
        <v>8.5014000000000003</v>
      </c>
      <c r="G1207" s="177">
        <v>6.5044000000000004</v>
      </c>
      <c r="H1207" s="177">
        <v>6.6380999999999997</v>
      </c>
      <c r="I1207" s="177">
        <v>6.3068</v>
      </c>
      <c r="J1207" s="177">
        <v>6.3007</v>
      </c>
      <c r="K1207" s="177">
        <v>6.5579999999999998</v>
      </c>
      <c r="L1207" s="177">
        <v>6.1039000000000003</v>
      </c>
      <c r="M1207" s="177">
        <v>5.5728</v>
      </c>
      <c r="N1207" s="177">
        <v>5.1459999999999999</v>
      </c>
      <c r="O1207" s="177">
        <v>4.2004999999999999</v>
      </c>
      <c r="P1207" s="177">
        <v>5.2845000000000004</v>
      </c>
      <c r="Q1207" s="177">
        <v>6.7298</v>
      </c>
      <c r="R1207" s="177">
        <v>4.2740999999999998</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420</v>
      </c>
      <c r="C1208" s="173">
        <v>105274</v>
      </c>
      <c r="D1208" s="176">
        <v>44958</v>
      </c>
      <c r="E1208" s="177">
        <v>3490.4767999999999</v>
      </c>
      <c r="F1208" s="177">
        <v>8.3988999999999994</v>
      </c>
      <c r="G1208" s="177">
        <v>6.4034000000000004</v>
      </c>
      <c r="H1208" s="177">
        <v>6.5370999999999997</v>
      </c>
      <c r="I1208" s="177">
        <v>6.2061000000000002</v>
      </c>
      <c r="J1208" s="177">
        <v>6.2000999999999999</v>
      </c>
      <c r="K1208" s="177">
        <v>6.4558</v>
      </c>
      <c r="L1208" s="177">
        <v>6.0010000000000003</v>
      </c>
      <c r="M1208" s="177">
        <v>5.4683999999999999</v>
      </c>
      <c r="N1208" s="177">
        <v>5.0408999999999997</v>
      </c>
      <c r="O1208" s="177">
        <v>4.1064999999999996</v>
      </c>
      <c r="P1208" s="177">
        <v>5.1913999999999998</v>
      </c>
      <c r="Q1208" s="177">
        <v>6.7233000000000001</v>
      </c>
      <c r="R1208" s="177">
        <v>4.1741000000000001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1896</v>
      </c>
      <c r="C1209" s="173">
        <v>105280</v>
      </c>
      <c r="D1209" s="176">
        <v>44958</v>
      </c>
      <c r="E1209" s="177">
        <v>3457.7955000000002</v>
      </c>
      <c r="F1209" s="177">
        <v>8.4011999999999993</v>
      </c>
      <c r="G1209" s="177">
        <v>6.4040999999999997</v>
      </c>
      <c r="H1209" s="177">
        <v>6.5380000000000003</v>
      </c>
      <c r="I1209" s="177">
        <v>6.2072000000000003</v>
      </c>
      <c r="J1209" s="177">
        <v>6.2005999999999997</v>
      </c>
      <c r="K1209" s="177">
        <v>6.4561999999999999</v>
      </c>
      <c r="L1209" s="177">
        <v>6.0007000000000001</v>
      </c>
      <c r="M1209" s="177">
        <v>5.4683999999999999</v>
      </c>
      <c r="N1209" s="177">
        <v>5.0408999999999997</v>
      </c>
      <c r="O1209" s="177">
        <v>4.1059000000000001</v>
      </c>
      <c r="P1209" s="177">
        <v>5.1906999999999996</v>
      </c>
      <c r="Q1209" s="177">
        <v>6.6551</v>
      </c>
      <c r="R1209" s="177">
        <v>4.1737000000000002</v>
      </c>
      <c r="S1209" t="s">
        <v>1808</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1863</v>
      </c>
      <c r="C1210" s="173">
        <v>149661</v>
      </c>
      <c r="D1210" s="176">
        <v>44958</v>
      </c>
      <c r="E1210" s="177">
        <v>3119.9518400000002</v>
      </c>
      <c r="F1210" s="177">
        <v>8.3745999999999992</v>
      </c>
      <c r="G1210" s="177">
        <v>6.4</v>
      </c>
      <c r="H1210" s="177">
        <v>6.5217999999999998</v>
      </c>
      <c r="I1210" s="177">
        <v>6.2488999999999999</v>
      </c>
      <c r="J1210" s="177">
        <v>6.2096999999999998</v>
      </c>
      <c r="K1210" s="177">
        <v>6.4569999999999999</v>
      </c>
      <c r="L1210" s="177">
        <v>6.0491999999999999</v>
      </c>
      <c r="M1210" s="177">
        <v>5.5278</v>
      </c>
      <c r="N1210" s="177">
        <v>5.0987</v>
      </c>
      <c r="O1210" s="177">
        <v>3.9626999999999999</v>
      </c>
      <c r="P1210" s="177">
        <v>3.1823999999999999</v>
      </c>
      <c r="Q1210" s="177">
        <v>6.3662999999999998</v>
      </c>
      <c r="R1210" s="177">
        <v>4.1543000000000001</v>
      </c>
      <c r="S1210" t="s">
        <v>1808</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1864</v>
      </c>
      <c r="C1211" s="173">
        <v>149664</v>
      </c>
      <c r="D1211" s="176">
        <v>44958</v>
      </c>
      <c r="E1211" s="177">
        <v>3144.7656000000002</v>
      </c>
      <c r="F1211" s="177">
        <v>8.4831000000000003</v>
      </c>
      <c r="G1211" s="177">
        <v>6.51</v>
      </c>
      <c r="H1211" s="177">
        <v>6.6319999999999997</v>
      </c>
      <c r="I1211" s="177">
        <v>6.3592000000000004</v>
      </c>
      <c r="J1211" s="177">
        <v>6.3201999999999998</v>
      </c>
      <c r="K1211" s="177">
        <v>6.5688000000000004</v>
      </c>
      <c r="L1211" s="177">
        <v>6.1626000000000003</v>
      </c>
      <c r="M1211" s="177">
        <v>5.6582999999999997</v>
      </c>
      <c r="N1211" s="177">
        <v>5.2264999999999997</v>
      </c>
      <c r="O1211" s="177">
        <v>4.0637999999999996</v>
      </c>
      <c r="P1211" s="177">
        <v>3.2629999999999999</v>
      </c>
      <c r="Q1211" s="177">
        <v>5.7605000000000004</v>
      </c>
      <c r="R1211" s="177">
        <v>4.2633999999999999</v>
      </c>
      <c r="S1211" t="s">
        <v>1808</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157</v>
      </c>
      <c r="C1212" s="173">
        <v>119686</v>
      </c>
      <c r="D1212" s="176"/>
      <c r="E1212" s="177"/>
      <c r="F1212" s="177"/>
      <c r="G1212" s="177"/>
      <c r="H1212" s="177"/>
      <c r="I1212" s="177"/>
      <c r="J1212" s="177"/>
      <c r="K1212" s="177"/>
      <c r="L1212" s="177"/>
      <c r="M1212" s="177"/>
      <c r="N1212" s="177"/>
      <c r="O1212" s="177"/>
      <c r="P1212" s="177"/>
      <c r="Q1212" s="177"/>
      <c r="R1212" s="177"/>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261</v>
      </c>
      <c r="C1213" s="173">
        <v>103397</v>
      </c>
      <c r="D1213" s="176"/>
      <c r="E1213" s="177"/>
      <c r="F1213" s="177"/>
      <c r="G1213" s="177"/>
      <c r="H1213" s="177"/>
      <c r="I1213" s="177"/>
      <c r="J1213" s="177"/>
      <c r="K1213" s="177"/>
      <c r="L1213" s="177"/>
      <c r="M1213" s="177"/>
      <c r="N1213" s="177"/>
      <c r="O1213" s="177"/>
      <c r="P1213" s="177"/>
      <c r="Q1213" s="177"/>
      <c r="R1213" s="177"/>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421</v>
      </c>
      <c r="C1214" s="173">
        <v>100618</v>
      </c>
      <c r="D1214" s="176"/>
      <c r="E1214" s="177"/>
      <c r="F1214" s="177"/>
      <c r="G1214" s="177"/>
      <c r="H1214" s="177"/>
      <c r="I1214" s="177"/>
      <c r="J1214" s="177"/>
      <c r="K1214" s="177"/>
      <c r="L1214" s="177"/>
      <c r="M1214" s="177"/>
      <c r="N1214" s="177"/>
      <c r="O1214" s="177"/>
      <c r="P1214" s="177"/>
      <c r="Q1214" s="177"/>
      <c r="R1214" s="177"/>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158</v>
      </c>
      <c r="C1215" s="173">
        <v>119861</v>
      </c>
      <c r="D1215" s="176">
        <v>44958</v>
      </c>
      <c r="E1215" s="177">
        <v>3512.3863999999999</v>
      </c>
      <c r="F1215" s="177">
        <v>6.8848000000000003</v>
      </c>
      <c r="G1215" s="177">
        <v>6.6467999999999998</v>
      </c>
      <c r="H1215" s="177">
        <v>6.7171000000000003</v>
      </c>
      <c r="I1215" s="177">
        <v>6.3917999999999999</v>
      </c>
      <c r="J1215" s="177">
        <v>6.3544999999999998</v>
      </c>
      <c r="K1215" s="177">
        <v>6.5768000000000004</v>
      </c>
      <c r="L1215" s="177">
        <v>6.1105999999999998</v>
      </c>
      <c r="M1215" s="177">
        <v>5.5552000000000001</v>
      </c>
      <c r="N1215" s="177">
        <v>5.1585000000000001</v>
      </c>
      <c r="O1215" s="177">
        <v>4.2515000000000001</v>
      </c>
      <c r="P1215" s="177">
        <v>5.3479000000000001</v>
      </c>
      <c r="Q1215" s="177">
        <v>6.8158000000000003</v>
      </c>
      <c r="R1215" s="177">
        <v>4.2721</v>
      </c>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262</v>
      </c>
      <c r="C1216" s="173">
        <v>102672</v>
      </c>
      <c r="D1216" s="176">
        <v>44958</v>
      </c>
      <c r="E1216" s="177">
        <v>3480.3024999999998</v>
      </c>
      <c r="F1216" s="177">
        <v>6.7689000000000004</v>
      </c>
      <c r="G1216" s="177">
        <v>6.5298999999999996</v>
      </c>
      <c r="H1216" s="177">
        <v>6.5761000000000003</v>
      </c>
      <c r="I1216" s="177">
        <v>6.2420999999999998</v>
      </c>
      <c r="J1216" s="177">
        <v>6.2225999999999999</v>
      </c>
      <c r="K1216" s="177">
        <v>6.4546000000000001</v>
      </c>
      <c r="L1216" s="177">
        <v>5.9881000000000002</v>
      </c>
      <c r="M1216" s="177">
        <v>5.4317000000000002</v>
      </c>
      <c r="N1216" s="177">
        <v>5.0361000000000002</v>
      </c>
      <c r="O1216" s="177">
        <v>4.1308999999999996</v>
      </c>
      <c r="P1216" s="177">
        <v>5.2401</v>
      </c>
      <c r="Q1216" s="177">
        <v>7.0008999999999997</v>
      </c>
      <c r="R1216" s="177">
        <v>4.1520999999999999</v>
      </c>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931</v>
      </c>
      <c r="C1217" s="173">
        <v>139619</v>
      </c>
      <c r="D1217" s="176">
        <v>44958</v>
      </c>
      <c r="E1217" s="177">
        <v>10</v>
      </c>
      <c r="F1217" s="177">
        <v>0</v>
      </c>
      <c r="G1217" s="177">
        <v>0</v>
      </c>
      <c r="H1217" s="177">
        <v>0</v>
      </c>
      <c r="I1217" s="177">
        <v>0</v>
      </c>
      <c r="J1217" s="177">
        <v>0</v>
      </c>
      <c r="K1217" s="177">
        <v>0</v>
      </c>
      <c r="L1217" s="177">
        <v>0</v>
      </c>
      <c r="M1217" s="177">
        <v>0</v>
      </c>
      <c r="N1217" s="177">
        <v>0</v>
      </c>
      <c r="O1217" s="177">
        <v>0</v>
      </c>
      <c r="P1217" s="177">
        <v>0</v>
      </c>
      <c r="Q1217" s="177">
        <v>0</v>
      </c>
      <c r="R1217" s="177">
        <v>0</v>
      </c>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422</v>
      </c>
      <c r="C1218" s="173">
        <v>111915</v>
      </c>
      <c r="D1218" s="176"/>
      <c r="E1218" s="177"/>
      <c r="F1218" s="177"/>
      <c r="G1218" s="177"/>
      <c r="H1218" s="177"/>
      <c r="I1218" s="177"/>
      <c r="J1218" s="177"/>
      <c r="K1218" s="177"/>
      <c r="L1218" s="177"/>
      <c r="M1218" s="177"/>
      <c r="N1218" s="177"/>
      <c r="O1218" s="177"/>
      <c r="P1218" s="177"/>
      <c r="Q1218" s="177"/>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159</v>
      </c>
      <c r="C1219" s="173">
        <v>118893</v>
      </c>
      <c r="D1219" s="176"/>
      <c r="E1219" s="177"/>
      <c r="F1219" s="177"/>
      <c r="G1219" s="177"/>
      <c r="H1219" s="177"/>
      <c r="I1219" s="177"/>
      <c r="J1219" s="177"/>
      <c r="K1219" s="177"/>
      <c r="L1219" s="177"/>
      <c r="M1219" s="177"/>
      <c r="N1219" s="177"/>
      <c r="O1219" s="177"/>
      <c r="P1219" s="177"/>
      <c r="Q1219" s="177"/>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423</v>
      </c>
      <c r="C1220" s="173">
        <v>104241</v>
      </c>
      <c r="D1220" s="176"/>
      <c r="E1220" s="177"/>
      <c r="F1220" s="177"/>
      <c r="G1220" s="177"/>
      <c r="H1220" s="177"/>
      <c r="I1220" s="177"/>
      <c r="J1220" s="177"/>
      <c r="K1220" s="177"/>
      <c r="L1220" s="177"/>
      <c r="M1220" s="177"/>
      <c r="N1220" s="177"/>
      <c r="O1220" s="177"/>
      <c r="P1220" s="177"/>
      <c r="Q1220" s="177"/>
      <c r="R1220" s="177"/>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1739</v>
      </c>
      <c r="C1221" s="173">
        <v>148841</v>
      </c>
      <c r="D1221" s="176">
        <v>44958</v>
      </c>
      <c r="E1221" s="177">
        <v>1079.1968999999999</v>
      </c>
      <c r="F1221" s="177">
        <v>7.8042999999999996</v>
      </c>
      <c r="G1221" s="177">
        <v>7.0343999999999998</v>
      </c>
      <c r="H1221" s="177">
        <v>6.7552000000000003</v>
      </c>
      <c r="I1221" s="177">
        <v>6.4875999999999996</v>
      </c>
      <c r="J1221" s="177">
        <v>6.4187000000000003</v>
      </c>
      <c r="K1221" s="177">
        <v>6.6276999999999999</v>
      </c>
      <c r="L1221" s="177">
        <v>6.1406000000000001</v>
      </c>
      <c r="M1221" s="177">
        <v>5.6272000000000002</v>
      </c>
      <c r="N1221" s="177">
        <v>5.1787000000000001</v>
      </c>
      <c r="O1221" s="177"/>
      <c r="P1221" s="177"/>
      <c r="Q1221" s="177">
        <v>4.3796999999999997</v>
      </c>
      <c r="R1221" s="177"/>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1740</v>
      </c>
      <c r="C1222" s="173">
        <v>148833</v>
      </c>
      <c r="D1222" s="176">
        <v>44958</v>
      </c>
      <c r="E1222" s="177">
        <v>1076.3130000000001</v>
      </c>
      <c r="F1222" s="177">
        <v>7.6555999999999997</v>
      </c>
      <c r="G1222" s="177">
        <v>6.8846999999999996</v>
      </c>
      <c r="H1222" s="177">
        <v>6.6037999999999997</v>
      </c>
      <c r="I1222" s="177">
        <v>6.3368000000000002</v>
      </c>
      <c r="J1222" s="177">
        <v>6.2675000000000001</v>
      </c>
      <c r="K1222" s="177">
        <v>6.4751000000000003</v>
      </c>
      <c r="L1222" s="177">
        <v>5.9859999999999998</v>
      </c>
      <c r="M1222" s="177">
        <v>5.4709000000000003</v>
      </c>
      <c r="N1222" s="177">
        <v>5.0209999999999999</v>
      </c>
      <c r="O1222" s="177"/>
      <c r="P1222" s="177"/>
      <c r="Q1222" s="177">
        <v>4.2226999999999997</v>
      </c>
      <c r="R1222" s="177"/>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263</v>
      </c>
      <c r="C1223" s="173">
        <v>115398</v>
      </c>
      <c r="D1223" s="176">
        <v>44958</v>
      </c>
      <c r="E1223" s="177">
        <v>2124.2827000000002</v>
      </c>
      <c r="F1223" s="177">
        <v>8.4350000000000005</v>
      </c>
      <c r="G1223" s="177">
        <v>6.7323000000000004</v>
      </c>
      <c r="H1223" s="177">
        <v>6.7045000000000003</v>
      </c>
      <c r="I1223" s="177">
        <v>6.3545999999999996</v>
      </c>
      <c r="J1223" s="177">
        <v>6.3311000000000002</v>
      </c>
      <c r="K1223" s="177">
        <v>6.5210999999999997</v>
      </c>
      <c r="L1223" s="177">
        <v>6.0834999999999999</v>
      </c>
      <c r="M1223" s="177">
        <v>5.5469999999999997</v>
      </c>
      <c r="N1223" s="177">
        <v>5.109</v>
      </c>
      <c r="O1223" s="177">
        <v>4.1794000000000002</v>
      </c>
      <c r="P1223" s="177">
        <v>4.4779</v>
      </c>
      <c r="Q1223" s="177">
        <v>6.6845999999999997</v>
      </c>
      <c r="R1223" s="177">
        <v>4.2188999999999997</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160</v>
      </c>
      <c r="C1224" s="173">
        <v>119303</v>
      </c>
      <c r="D1224" s="176">
        <v>44958</v>
      </c>
      <c r="E1224" s="177">
        <v>2145.2458000000001</v>
      </c>
      <c r="F1224" s="177">
        <v>8.5347000000000008</v>
      </c>
      <c r="G1224" s="177">
        <v>6.8316999999999997</v>
      </c>
      <c r="H1224" s="177">
        <v>6.8041999999999998</v>
      </c>
      <c r="I1224" s="177">
        <v>6.4543999999999997</v>
      </c>
      <c r="J1224" s="177">
        <v>6.4291999999999998</v>
      </c>
      <c r="K1224" s="177">
        <v>6.6147999999999998</v>
      </c>
      <c r="L1224" s="177">
        <v>6.1825999999999999</v>
      </c>
      <c r="M1224" s="177">
        <v>5.6486000000000001</v>
      </c>
      <c r="N1224" s="177">
        <v>5.2121000000000004</v>
      </c>
      <c r="O1224" s="177">
        <v>4.2793000000000001</v>
      </c>
      <c r="P1224" s="177">
        <v>4.5782999999999996</v>
      </c>
      <c r="Q1224" s="177">
        <v>6.3658999999999999</v>
      </c>
      <c r="R1224" s="177">
        <v>4.3173000000000004</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161</v>
      </c>
      <c r="C1225" s="173">
        <v>120304</v>
      </c>
      <c r="D1225" s="176">
        <v>44958</v>
      </c>
      <c r="E1225" s="177">
        <v>3647.5459999999998</v>
      </c>
      <c r="F1225" s="177">
        <v>7.8038999999999996</v>
      </c>
      <c r="G1225" s="177">
        <v>6.4728000000000003</v>
      </c>
      <c r="H1225" s="177">
        <v>6.5942999999999996</v>
      </c>
      <c r="I1225" s="177">
        <v>6.3845000000000001</v>
      </c>
      <c r="J1225" s="177">
        <v>6.3597999999999999</v>
      </c>
      <c r="K1225" s="177">
        <v>6.5568999999999997</v>
      </c>
      <c r="L1225" s="177">
        <v>6.1388999999999996</v>
      </c>
      <c r="M1225" s="177">
        <v>5.6216999999999997</v>
      </c>
      <c r="N1225" s="177">
        <v>5.1948999999999996</v>
      </c>
      <c r="O1225" s="177">
        <v>4.2294</v>
      </c>
      <c r="P1225" s="177">
        <v>5.3391000000000002</v>
      </c>
      <c r="Q1225" s="177">
        <v>6.7648000000000001</v>
      </c>
      <c r="R1225" s="177">
        <v>4.3079000000000001</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424</v>
      </c>
      <c r="C1226" s="173">
        <v>102009</v>
      </c>
      <c r="D1226" s="176">
        <v>44958</v>
      </c>
      <c r="E1226" s="177">
        <v>3316.7195999999999</v>
      </c>
      <c r="F1226" s="177">
        <v>7.1733000000000002</v>
      </c>
      <c r="G1226" s="177">
        <v>5.8419999999999996</v>
      </c>
      <c r="H1226" s="177">
        <v>5.9627999999999997</v>
      </c>
      <c r="I1226" s="177">
        <v>5.7522000000000002</v>
      </c>
      <c r="J1226" s="177">
        <v>5.7256999999999998</v>
      </c>
      <c r="K1226" s="177">
        <v>5.9161000000000001</v>
      </c>
      <c r="L1226" s="177">
        <v>5.4896000000000003</v>
      </c>
      <c r="M1226" s="177">
        <v>4.9654999999999996</v>
      </c>
      <c r="N1226" s="177">
        <v>4.5323000000000002</v>
      </c>
      <c r="O1226" s="177">
        <v>3.5802</v>
      </c>
      <c r="P1226" s="177">
        <v>4.6767000000000003</v>
      </c>
      <c r="Q1226" s="177">
        <v>6.3018000000000001</v>
      </c>
      <c r="R1226" s="177">
        <v>3.6507999999999998</v>
      </c>
      <c r="T1226" s="106"/>
      <c r="U1226" s="107"/>
      <c r="V1226" s="107"/>
      <c r="W1226" s="107"/>
      <c r="X1226" s="107"/>
      <c r="Y1226" s="107"/>
      <c r="Z1226" s="107"/>
      <c r="AA1226" s="107"/>
      <c r="AB1226" s="107"/>
      <c r="AC1226" s="107"/>
      <c r="AD1226" s="107"/>
      <c r="AE1226" s="107"/>
      <c r="AF1226" s="107"/>
      <c r="AG1226" s="107"/>
      <c r="AH1226" s="107"/>
    </row>
    <row r="1227" spans="1:34" x14ac:dyDescent="0.3">
      <c r="A1227" s="173" t="s">
        <v>376</v>
      </c>
      <c r="B1227" s="173" t="s">
        <v>264</v>
      </c>
      <c r="C1227" s="173">
        <v>102012</v>
      </c>
      <c r="D1227" s="176">
        <v>44958</v>
      </c>
      <c r="E1227" s="177">
        <v>3622.4639000000002</v>
      </c>
      <c r="F1227" s="177">
        <v>7.7138</v>
      </c>
      <c r="G1227" s="177">
        <v>6.3827999999999996</v>
      </c>
      <c r="H1227" s="177">
        <v>6.5042999999999997</v>
      </c>
      <c r="I1227" s="177">
        <v>6.2942999999999998</v>
      </c>
      <c r="J1227" s="177">
        <v>6.2693000000000003</v>
      </c>
      <c r="K1227" s="177">
        <v>6.4653999999999998</v>
      </c>
      <c r="L1227" s="177">
        <v>6.0461</v>
      </c>
      <c r="M1227" s="177">
        <v>5.5260999999999996</v>
      </c>
      <c r="N1227" s="177">
        <v>5.0965999999999996</v>
      </c>
      <c r="O1227" s="177">
        <v>4.1322000000000001</v>
      </c>
      <c r="P1227" s="177">
        <v>5.2535999999999996</v>
      </c>
      <c r="Q1227" s="177">
        <v>6.8254999999999999</v>
      </c>
      <c r="R1227" s="177">
        <v>4.2107999999999999</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3" t="s">
        <v>376</v>
      </c>
      <c r="B1228" s="173" t="s">
        <v>1881</v>
      </c>
      <c r="C1228" s="173">
        <v>145971</v>
      </c>
      <c r="D1228" s="176">
        <v>44958</v>
      </c>
      <c r="E1228" s="177">
        <v>1195.6167</v>
      </c>
      <c r="F1228" s="177">
        <v>7.4901</v>
      </c>
      <c r="G1228" s="177">
        <v>6.3399000000000001</v>
      </c>
      <c r="H1228" s="177">
        <v>6.4707999999999997</v>
      </c>
      <c r="I1228" s="177">
        <v>6.1845999999999997</v>
      </c>
      <c r="J1228" s="177">
        <v>6.1778000000000004</v>
      </c>
      <c r="K1228" s="177">
        <v>6.4215999999999998</v>
      </c>
      <c r="L1228" s="177">
        <v>5.9126000000000003</v>
      </c>
      <c r="M1228" s="177">
        <v>5.3368000000000002</v>
      </c>
      <c r="N1228" s="177">
        <v>4.8559999999999999</v>
      </c>
      <c r="O1228" s="177">
        <v>3.7881</v>
      </c>
      <c r="P1228" s="177"/>
      <c r="Q1228" s="177">
        <v>4.5076999999999998</v>
      </c>
      <c r="R1228" s="177">
        <v>3.9407999999999999</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73" t="s">
        <v>376</v>
      </c>
      <c r="B1229" s="173" t="s">
        <v>1882</v>
      </c>
      <c r="C1229" s="173">
        <v>145968</v>
      </c>
      <c r="D1229" s="176">
        <v>44958</v>
      </c>
      <c r="E1229" s="177">
        <v>1191.2974999999999</v>
      </c>
      <c r="F1229" s="177">
        <v>7.3916000000000004</v>
      </c>
      <c r="G1229" s="177">
        <v>6.2423000000000002</v>
      </c>
      <c r="H1229" s="177">
        <v>6.3715000000000002</v>
      </c>
      <c r="I1229" s="177">
        <v>6.0846</v>
      </c>
      <c r="J1229" s="177">
        <v>6.0774999999999997</v>
      </c>
      <c r="K1229" s="177">
        <v>6.3173000000000004</v>
      </c>
      <c r="L1229" s="177">
        <v>5.7938999999999998</v>
      </c>
      <c r="M1229" s="177">
        <v>5.2150999999999996</v>
      </c>
      <c r="N1229" s="177">
        <v>4.7324000000000002</v>
      </c>
      <c r="O1229" s="177">
        <v>3.6913999999999998</v>
      </c>
      <c r="P1229" s="177"/>
      <c r="Q1229" s="177">
        <v>4.4143999999999997</v>
      </c>
      <c r="R1229" s="177">
        <v>3.8370000000000002</v>
      </c>
    </row>
    <row r="1230" spans="1:34" x14ac:dyDescent="0.3">
      <c r="A1230" s="178" t="s">
        <v>27</v>
      </c>
      <c r="B1230" s="173"/>
      <c r="C1230" s="173"/>
      <c r="D1230" s="173"/>
      <c r="E1230" s="173"/>
      <c r="F1230" s="179">
        <v>7.314418085106384</v>
      </c>
      <c r="G1230" s="179">
        <v>6.1977691489361675</v>
      </c>
      <c r="H1230" s="179">
        <v>6.2236351063829778</v>
      </c>
      <c r="I1230" s="179">
        <v>5.9715808510638304</v>
      </c>
      <c r="J1230" s="179">
        <v>5.948598936170213</v>
      </c>
      <c r="K1230" s="179">
        <v>6.1426893617021321</v>
      </c>
      <c r="L1230" s="179">
        <v>5.7268244680851064</v>
      </c>
      <c r="M1230" s="179">
        <v>5.2268446808510634</v>
      </c>
      <c r="N1230" s="179">
        <v>4.8268904255319152</v>
      </c>
      <c r="O1230" s="179">
        <v>4.0047235294117636</v>
      </c>
      <c r="P1230" s="179">
        <v>5.057268421052628</v>
      </c>
      <c r="Q1230" s="179">
        <v>6.0174329787234049</v>
      </c>
      <c r="R1230" s="179">
        <v>3.9939097826086951</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8" t="s">
        <v>407</v>
      </c>
      <c r="B1231" s="173"/>
      <c r="C1231" s="173"/>
      <c r="D1231" s="173"/>
      <c r="E1231" s="173"/>
      <c r="F1231" s="179">
        <v>7.6602999999999994</v>
      </c>
      <c r="G1231" s="179">
        <v>6.5543499999999995</v>
      </c>
      <c r="H1231" s="179">
        <v>6.5874500000000005</v>
      </c>
      <c r="I1231" s="179">
        <v>6.2957000000000001</v>
      </c>
      <c r="J1231" s="179">
        <v>6.2876500000000002</v>
      </c>
      <c r="K1231" s="179">
        <v>6.4665999999999997</v>
      </c>
      <c r="L1231" s="179">
        <v>6.0184999999999995</v>
      </c>
      <c r="M1231" s="179">
        <v>5.5111500000000007</v>
      </c>
      <c r="N1231" s="179">
        <v>5.0976499999999998</v>
      </c>
      <c r="O1231" s="179">
        <v>4.1177000000000001</v>
      </c>
      <c r="P1231" s="179">
        <v>5.2362500000000001</v>
      </c>
      <c r="Q1231" s="179">
        <v>6.7292000000000005</v>
      </c>
      <c r="R1231" s="179">
        <v>4.1996000000000002</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75" t="s">
        <v>932</v>
      </c>
      <c r="B1233" s="175"/>
      <c r="C1233" s="175"/>
      <c r="D1233" s="175"/>
      <c r="E1233" s="175"/>
      <c r="F1233" s="175"/>
      <c r="G1233" s="175"/>
      <c r="H1233" s="175"/>
      <c r="I1233" s="175"/>
      <c r="J1233" s="175"/>
      <c r="K1233" s="175"/>
      <c r="L1233" s="175"/>
      <c r="M1233" s="175"/>
      <c r="N1233" s="175"/>
      <c r="O1233" s="175"/>
      <c r="P1233" s="175"/>
      <c r="Q1233" s="175"/>
      <c r="R1233" s="175"/>
      <c r="T1233" s="106"/>
      <c r="U1233" s="107"/>
      <c r="V1233" s="107"/>
      <c r="W1233" s="107"/>
      <c r="X1233" s="107"/>
      <c r="Y1233" s="107"/>
      <c r="Z1233" s="107"/>
      <c r="AA1233" s="107"/>
      <c r="AB1233" s="107"/>
      <c r="AC1233" s="107"/>
      <c r="AD1233" s="107"/>
      <c r="AE1233" s="107"/>
      <c r="AF1233" s="107"/>
      <c r="AG1233" s="107"/>
      <c r="AH1233" s="107"/>
    </row>
    <row r="1234" spans="1:34" x14ac:dyDescent="0.3">
      <c r="A1234" s="173" t="s">
        <v>933</v>
      </c>
      <c r="B1234" s="173" t="s">
        <v>934</v>
      </c>
      <c r="C1234" s="173">
        <v>100365</v>
      </c>
      <c r="D1234" s="176">
        <v>44958</v>
      </c>
      <c r="E1234" s="177">
        <v>73.735900000000001</v>
      </c>
      <c r="F1234" s="177">
        <v>151.4554</v>
      </c>
      <c r="G1234" s="177">
        <v>42.099400000000003</v>
      </c>
      <c r="H1234" s="177">
        <v>15.0776</v>
      </c>
      <c r="I1234" s="177">
        <v>4.3136999999999999</v>
      </c>
      <c r="J1234" s="177">
        <v>8.2315000000000005</v>
      </c>
      <c r="K1234" s="177">
        <v>8.6189</v>
      </c>
      <c r="L1234" s="177">
        <v>6.1936</v>
      </c>
      <c r="M1234" s="177">
        <v>4.8594999999999997</v>
      </c>
      <c r="N1234" s="177">
        <v>4.6147</v>
      </c>
      <c r="O1234" s="177">
        <v>4.2760999999999996</v>
      </c>
      <c r="P1234" s="177">
        <v>6.5190000000000001</v>
      </c>
      <c r="Q1234" s="177">
        <v>8.4664000000000001</v>
      </c>
      <c r="R1234" s="177">
        <v>2.0017999999999998</v>
      </c>
      <c r="T1234" s="106"/>
      <c r="U1234" s="107"/>
      <c r="V1234" s="107"/>
      <c r="W1234" s="107"/>
      <c r="X1234" s="107"/>
      <c r="Y1234" s="107"/>
      <c r="Z1234" s="107"/>
      <c r="AA1234" s="107"/>
      <c r="AB1234" s="107"/>
      <c r="AC1234" s="107"/>
      <c r="AD1234" s="107"/>
      <c r="AE1234" s="107"/>
      <c r="AF1234" s="107"/>
      <c r="AG1234" s="107"/>
      <c r="AH1234" s="107"/>
    </row>
    <row r="1235" spans="1:34" x14ac:dyDescent="0.3">
      <c r="A1235" s="173" t="s">
        <v>933</v>
      </c>
      <c r="B1235" s="173" t="s">
        <v>935</v>
      </c>
      <c r="C1235" s="173">
        <v>120743</v>
      </c>
      <c r="D1235" s="176">
        <v>44958</v>
      </c>
      <c r="E1235" s="177">
        <v>79.691100000000006</v>
      </c>
      <c r="F1235" s="177">
        <v>151.95930000000001</v>
      </c>
      <c r="G1235" s="177">
        <v>42.6233</v>
      </c>
      <c r="H1235" s="177">
        <v>15.6061</v>
      </c>
      <c r="I1235" s="177">
        <v>4.8345000000000002</v>
      </c>
      <c r="J1235" s="177">
        <v>8.7573000000000008</v>
      </c>
      <c r="K1235" s="177">
        <v>9.1866000000000003</v>
      </c>
      <c r="L1235" s="177">
        <v>6.7897999999999996</v>
      </c>
      <c r="M1235" s="177">
        <v>5.4676999999999998</v>
      </c>
      <c r="N1235" s="177">
        <v>5.2324000000000002</v>
      </c>
      <c r="O1235" s="177">
        <v>4.8638000000000003</v>
      </c>
      <c r="P1235" s="177">
        <v>7.1382000000000003</v>
      </c>
      <c r="Q1235" s="177">
        <v>8.0668000000000006</v>
      </c>
      <c r="R1235" s="177">
        <v>2.6097999999999999</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3" t="s">
        <v>933</v>
      </c>
      <c r="B1236" s="173" t="s">
        <v>936</v>
      </c>
      <c r="C1236" s="173">
        <v>143702</v>
      </c>
      <c r="D1236" s="176">
        <v>44958</v>
      </c>
      <c r="E1236" s="177">
        <v>14.552</v>
      </c>
      <c r="F1236" s="177">
        <v>113.4736</v>
      </c>
      <c r="G1236" s="177">
        <v>27.088899999999999</v>
      </c>
      <c r="H1236" s="177">
        <v>-2.5070000000000001</v>
      </c>
      <c r="I1236" s="177">
        <v>-3.5068000000000001</v>
      </c>
      <c r="J1236" s="177">
        <v>10.442299999999999</v>
      </c>
      <c r="K1236" s="177">
        <v>10.934200000000001</v>
      </c>
      <c r="L1236" s="177">
        <v>10.559900000000001</v>
      </c>
      <c r="M1236" s="177">
        <v>6.2070999999999996</v>
      </c>
      <c r="N1236" s="177">
        <v>6.2173999999999996</v>
      </c>
      <c r="O1236" s="177">
        <v>5.6196999999999999</v>
      </c>
      <c r="P1236" s="177"/>
      <c r="Q1236" s="177">
        <v>8.5394000000000005</v>
      </c>
      <c r="R1236" s="177">
        <v>2.4611999999999998</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73" t="s">
        <v>933</v>
      </c>
      <c r="B1237" s="173" t="s">
        <v>937</v>
      </c>
      <c r="C1237" s="173">
        <v>143704</v>
      </c>
      <c r="D1237" s="176">
        <v>44958</v>
      </c>
      <c r="E1237" s="177">
        <v>14.7681</v>
      </c>
      <c r="F1237" s="177">
        <v>113.7975</v>
      </c>
      <c r="G1237" s="177">
        <v>27.388200000000001</v>
      </c>
      <c r="H1237" s="177">
        <v>-2.1882000000000001</v>
      </c>
      <c r="I1237" s="177">
        <v>-3.1913999999999998</v>
      </c>
      <c r="J1237" s="177">
        <v>10.7689</v>
      </c>
      <c r="K1237" s="177">
        <v>11.311999999999999</v>
      </c>
      <c r="L1237" s="177">
        <v>10.934200000000001</v>
      </c>
      <c r="M1237" s="177">
        <v>6.5506000000000002</v>
      </c>
      <c r="N1237" s="177">
        <v>6.5804</v>
      </c>
      <c r="O1237" s="177">
        <v>5.9546000000000001</v>
      </c>
      <c r="P1237" s="177"/>
      <c r="Q1237" s="177">
        <v>8.8895</v>
      </c>
      <c r="R1237" s="177">
        <v>2.7797000000000001</v>
      </c>
    </row>
    <row r="1238" spans="1:34" x14ac:dyDescent="0.3">
      <c r="A1238" s="178" t="s">
        <v>27</v>
      </c>
      <c r="B1238" s="173"/>
      <c r="C1238" s="173"/>
      <c r="D1238" s="173"/>
      <c r="E1238" s="173"/>
      <c r="F1238" s="179">
        <v>132.67145000000002</v>
      </c>
      <c r="G1238" s="179">
        <v>34.799950000000003</v>
      </c>
      <c r="H1238" s="179">
        <v>6.4971250000000005</v>
      </c>
      <c r="I1238" s="179">
        <v>0.61249999999999982</v>
      </c>
      <c r="J1238" s="179">
        <v>9.5500000000000007</v>
      </c>
      <c r="K1238" s="179">
        <v>10.012925000000001</v>
      </c>
      <c r="L1238" s="179">
        <v>8.6193750000000016</v>
      </c>
      <c r="M1238" s="179">
        <v>5.7712249999999994</v>
      </c>
      <c r="N1238" s="179">
        <v>5.6612250000000008</v>
      </c>
      <c r="O1238" s="179">
        <v>5.1785500000000004</v>
      </c>
      <c r="P1238" s="179">
        <v>6.8285999999999998</v>
      </c>
      <c r="Q1238" s="179">
        <v>8.4905249999999999</v>
      </c>
      <c r="R1238" s="179">
        <v>2.4631249999999998</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8" t="s">
        <v>407</v>
      </c>
      <c r="B1239" s="173"/>
      <c r="C1239" s="173"/>
      <c r="D1239" s="173"/>
      <c r="E1239" s="173"/>
      <c r="F1239" s="179">
        <v>132.62645000000001</v>
      </c>
      <c r="G1239" s="179">
        <v>34.7438</v>
      </c>
      <c r="H1239" s="179">
        <v>6.4446999999999992</v>
      </c>
      <c r="I1239" s="179">
        <v>0.56115000000000004</v>
      </c>
      <c r="J1239" s="179">
        <v>9.5998000000000001</v>
      </c>
      <c r="K1239" s="179">
        <v>10.060400000000001</v>
      </c>
      <c r="L1239" s="179">
        <v>8.6748499999999993</v>
      </c>
      <c r="M1239" s="179">
        <v>5.8373999999999997</v>
      </c>
      <c r="N1239" s="179">
        <v>5.7248999999999999</v>
      </c>
      <c r="O1239" s="179">
        <v>5.2417499999999997</v>
      </c>
      <c r="P1239" s="179">
        <v>6.8285999999999998</v>
      </c>
      <c r="Q1239" s="179">
        <v>8.5029000000000003</v>
      </c>
      <c r="R1239" s="179">
        <v>2.5354999999999999</v>
      </c>
      <c r="S1239" t="s">
        <v>1808</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1808</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5" t="s">
        <v>938</v>
      </c>
      <c r="B1241" s="175"/>
      <c r="C1241" s="175"/>
      <c r="D1241" s="175"/>
      <c r="E1241" s="175"/>
      <c r="F1241" s="175"/>
      <c r="G1241" s="175"/>
      <c r="H1241" s="175"/>
      <c r="I1241" s="175"/>
      <c r="J1241" s="175"/>
      <c r="K1241" s="175"/>
      <c r="L1241" s="175"/>
      <c r="M1241" s="175"/>
      <c r="N1241" s="175"/>
      <c r="O1241" s="175"/>
      <c r="P1241" s="175"/>
      <c r="Q1241" s="175"/>
      <c r="R1241" s="175"/>
      <c r="S1241" t="s">
        <v>1807</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939</v>
      </c>
      <c r="B1242" s="173" t="s">
        <v>940</v>
      </c>
      <c r="C1242" s="173">
        <v>103192</v>
      </c>
      <c r="D1242" s="176">
        <v>44958</v>
      </c>
      <c r="E1242" s="177">
        <v>555.9538</v>
      </c>
      <c r="F1242" s="177">
        <v>16.1709</v>
      </c>
      <c r="G1242" s="177">
        <v>7.0685000000000002</v>
      </c>
      <c r="H1242" s="177">
        <v>6.6985999999999999</v>
      </c>
      <c r="I1242" s="177">
        <v>6.1752000000000002</v>
      </c>
      <c r="J1242" s="177">
        <v>5.6905999999999999</v>
      </c>
      <c r="K1242" s="177">
        <v>6.2119</v>
      </c>
      <c r="L1242" s="177">
        <v>5.4055</v>
      </c>
      <c r="M1242" s="177">
        <v>4.6428000000000003</v>
      </c>
      <c r="N1242" s="177">
        <v>4.5412999999999997</v>
      </c>
      <c r="O1242" s="177">
        <v>5.1081000000000003</v>
      </c>
      <c r="P1242" s="177">
        <v>6.1797000000000004</v>
      </c>
      <c r="Q1242" s="177">
        <v>7.1810999999999998</v>
      </c>
      <c r="R1242" s="177">
        <v>4.1763000000000003</v>
      </c>
      <c r="S1242" t="s">
        <v>1807</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939</v>
      </c>
      <c r="B1243" s="173" t="s">
        <v>941</v>
      </c>
      <c r="C1243" s="173">
        <v>119523</v>
      </c>
      <c r="D1243" s="176">
        <v>44958</v>
      </c>
      <c r="E1243" s="177">
        <v>604.18349999999998</v>
      </c>
      <c r="F1243" s="177">
        <v>16.995799999999999</v>
      </c>
      <c r="G1243" s="177">
        <v>7.8971</v>
      </c>
      <c r="H1243" s="177">
        <v>7.5286999999999997</v>
      </c>
      <c r="I1243" s="177">
        <v>7.0076000000000001</v>
      </c>
      <c r="J1243" s="177">
        <v>6.5251999999999999</v>
      </c>
      <c r="K1243" s="177">
        <v>7.0560999999999998</v>
      </c>
      <c r="L1243" s="177">
        <v>6.2683</v>
      </c>
      <c r="M1243" s="177">
        <v>5.5106999999999999</v>
      </c>
      <c r="N1243" s="177">
        <v>5.4169999999999998</v>
      </c>
      <c r="O1243" s="177">
        <v>5.9725999999999999</v>
      </c>
      <c r="P1243" s="177">
        <v>7.0590999999999999</v>
      </c>
      <c r="Q1243" s="177">
        <v>8.0172000000000008</v>
      </c>
      <c r="R1243" s="177">
        <v>5.0305999999999997</v>
      </c>
      <c r="S1243" t="s">
        <v>1808</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939</v>
      </c>
      <c r="B1244" s="173" t="s">
        <v>942</v>
      </c>
      <c r="C1244" s="173">
        <v>120513</v>
      </c>
      <c r="D1244" s="176">
        <v>44958</v>
      </c>
      <c r="E1244" s="177">
        <v>2697.7192</v>
      </c>
      <c r="F1244" s="177">
        <v>21.075600000000001</v>
      </c>
      <c r="G1244" s="177">
        <v>7.9976000000000003</v>
      </c>
      <c r="H1244" s="177">
        <v>7.0166000000000004</v>
      </c>
      <c r="I1244" s="177">
        <v>6.5109000000000004</v>
      </c>
      <c r="J1244" s="177">
        <v>6.4202000000000004</v>
      </c>
      <c r="K1244" s="177">
        <v>6.8224999999999998</v>
      </c>
      <c r="L1244" s="177">
        <v>6.0092999999999996</v>
      </c>
      <c r="M1244" s="177">
        <v>5.1380999999999997</v>
      </c>
      <c r="N1244" s="177">
        <v>4.9808000000000003</v>
      </c>
      <c r="O1244" s="177">
        <v>5.4459999999999997</v>
      </c>
      <c r="P1244" s="177">
        <v>6.6790000000000003</v>
      </c>
      <c r="Q1244" s="177">
        <v>7.6872999999999996</v>
      </c>
      <c r="R1244" s="177">
        <v>4.6318999999999999</v>
      </c>
      <c r="S1244" t="s">
        <v>1808</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939</v>
      </c>
      <c r="B1245" s="173" t="s">
        <v>943</v>
      </c>
      <c r="C1245" s="173">
        <v>112214</v>
      </c>
      <c r="D1245" s="176">
        <v>44958</v>
      </c>
      <c r="E1245" s="177">
        <v>2593.5104999999999</v>
      </c>
      <c r="F1245" s="177">
        <v>20.7394</v>
      </c>
      <c r="G1245" s="177">
        <v>7.6620999999999997</v>
      </c>
      <c r="H1245" s="177">
        <v>6.6807999999999996</v>
      </c>
      <c r="I1245" s="177">
        <v>6.1746999999999996</v>
      </c>
      <c r="J1245" s="177">
        <v>6.0831</v>
      </c>
      <c r="K1245" s="177">
        <v>6.4836999999999998</v>
      </c>
      <c r="L1245" s="177">
        <v>5.6642999999999999</v>
      </c>
      <c r="M1245" s="177">
        <v>4.7827999999999999</v>
      </c>
      <c r="N1245" s="177">
        <v>4.6275000000000004</v>
      </c>
      <c r="O1245" s="177">
        <v>5.1108000000000002</v>
      </c>
      <c r="P1245" s="177">
        <v>6.3052000000000001</v>
      </c>
      <c r="Q1245" s="177">
        <v>7.415</v>
      </c>
      <c r="R1245" s="177">
        <v>4.2937000000000003</v>
      </c>
      <c r="S1245" t="s">
        <v>1808</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939</v>
      </c>
      <c r="B1246" s="173" t="s">
        <v>1924</v>
      </c>
      <c r="C1246" s="173">
        <v>150165</v>
      </c>
      <c r="D1246" s="176">
        <v>44958</v>
      </c>
      <c r="E1246" s="177">
        <v>33.984900000000003</v>
      </c>
      <c r="F1246" s="177">
        <v>17.729700000000001</v>
      </c>
      <c r="G1246" s="177">
        <v>4.9008000000000003</v>
      </c>
      <c r="H1246" s="177">
        <v>5.4062999999999999</v>
      </c>
      <c r="I1246" s="177">
        <v>5.7508999999999997</v>
      </c>
      <c r="J1246" s="177">
        <v>6.0012999999999996</v>
      </c>
      <c r="K1246" s="177">
        <v>6.2720000000000002</v>
      </c>
      <c r="L1246" s="177">
        <v>5.3518999999999997</v>
      </c>
      <c r="M1246" s="177">
        <v>4.1948999999999996</v>
      </c>
      <c r="N1246" s="177">
        <v>3.9821</v>
      </c>
      <c r="O1246" s="177">
        <v>4.76</v>
      </c>
      <c r="P1246" s="177">
        <v>5.6952999999999996</v>
      </c>
      <c r="Q1246" s="177">
        <v>7.3303000000000003</v>
      </c>
      <c r="R1246" s="177">
        <v>3.8193000000000001</v>
      </c>
      <c r="S1246" t="s">
        <v>1808</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939</v>
      </c>
      <c r="B1247" s="173" t="s">
        <v>1925</v>
      </c>
      <c r="C1247" s="173">
        <v>150169</v>
      </c>
      <c r="D1247" s="176">
        <v>44958</v>
      </c>
      <c r="E1247" s="177">
        <v>36.545099999999998</v>
      </c>
      <c r="F1247" s="177">
        <v>18.2866</v>
      </c>
      <c r="G1247" s="177">
        <v>5.5174000000000003</v>
      </c>
      <c r="H1247" s="177">
        <v>6.0281000000000002</v>
      </c>
      <c r="I1247" s="177">
        <v>6.3791000000000002</v>
      </c>
      <c r="J1247" s="177">
        <v>6.6344000000000003</v>
      </c>
      <c r="K1247" s="177">
        <v>6.9120999999999997</v>
      </c>
      <c r="L1247" s="177">
        <v>5.9988000000000001</v>
      </c>
      <c r="M1247" s="177">
        <v>4.8833000000000002</v>
      </c>
      <c r="N1247" s="177">
        <v>4.7369000000000003</v>
      </c>
      <c r="O1247" s="177">
        <v>5.59</v>
      </c>
      <c r="P1247" s="177">
        <v>6.5201000000000002</v>
      </c>
      <c r="Q1247" s="177">
        <v>7.5991999999999997</v>
      </c>
      <c r="R1247" s="177">
        <v>4.6296999999999997</v>
      </c>
      <c r="S1247" t="s">
        <v>1808</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939</v>
      </c>
      <c r="B1248" s="173" t="s">
        <v>944</v>
      </c>
      <c r="C1248" s="173">
        <v>112029</v>
      </c>
      <c r="D1248" s="176"/>
      <c r="E1248" s="177"/>
      <c r="F1248" s="177"/>
      <c r="G1248" s="177"/>
      <c r="H1248" s="177"/>
      <c r="I1248" s="177"/>
      <c r="J1248" s="177"/>
      <c r="K1248" s="177"/>
      <c r="L1248" s="177"/>
      <c r="M1248" s="177"/>
      <c r="N1248" s="177"/>
      <c r="O1248" s="177"/>
      <c r="P1248" s="177"/>
      <c r="Q1248" s="177"/>
      <c r="R1248" s="177"/>
      <c r="S1248" t="s">
        <v>1808</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939</v>
      </c>
      <c r="B1249" s="173" t="s">
        <v>945</v>
      </c>
      <c r="C1249" s="173">
        <v>119410</v>
      </c>
      <c r="D1249" s="176"/>
      <c r="E1249" s="177"/>
      <c r="F1249" s="177"/>
      <c r="G1249" s="177"/>
      <c r="H1249" s="177"/>
      <c r="I1249" s="177"/>
      <c r="J1249" s="177"/>
      <c r="K1249" s="177"/>
      <c r="L1249" s="177"/>
      <c r="M1249" s="177"/>
      <c r="N1249" s="177"/>
      <c r="O1249" s="177"/>
      <c r="P1249" s="177"/>
      <c r="Q1249" s="177"/>
      <c r="R1249" s="177"/>
      <c r="S1249" t="s">
        <v>1808</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939</v>
      </c>
      <c r="B1250" s="173" t="s">
        <v>946</v>
      </c>
      <c r="C1250" s="173">
        <v>118291</v>
      </c>
      <c r="D1250" s="176">
        <v>44958</v>
      </c>
      <c r="E1250" s="177">
        <v>36.206400000000002</v>
      </c>
      <c r="F1250" s="177">
        <v>23.605</v>
      </c>
      <c r="G1250" s="177">
        <v>6.6798000000000002</v>
      </c>
      <c r="H1250" s="177">
        <v>6.5754000000000001</v>
      </c>
      <c r="I1250" s="177">
        <v>5.8673999999999999</v>
      </c>
      <c r="J1250" s="177">
        <v>6.0046999999999997</v>
      </c>
      <c r="K1250" s="177">
        <v>6.8122999999999996</v>
      </c>
      <c r="L1250" s="177">
        <v>5.6432000000000002</v>
      </c>
      <c r="M1250" s="177">
        <v>4.7969999999999997</v>
      </c>
      <c r="N1250" s="177">
        <v>4.6150000000000002</v>
      </c>
      <c r="O1250" s="177">
        <v>4.7686999999999999</v>
      </c>
      <c r="P1250" s="177">
        <v>5.9795999999999996</v>
      </c>
      <c r="Q1250" s="177">
        <v>7.2106000000000003</v>
      </c>
      <c r="R1250" s="177">
        <v>4.1128999999999998</v>
      </c>
      <c r="S1250" t="s">
        <v>1808</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939</v>
      </c>
      <c r="B1251" s="173" t="s">
        <v>947</v>
      </c>
      <c r="C1251" s="173">
        <v>102913</v>
      </c>
      <c r="D1251" s="176">
        <v>44958</v>
      </c>
      <c r="E1251" s="177">
        <v>35.478000000000002</v>
      </c>
      <c r="F1251" s="177">
        <v>23.3689</v>
      </c>
      <c r="G1251" s="177">
        <v>6.4047999999999998</v>
      </c>
      <c r="H1251" s="177">
        <v>6.298</v>
      </c>
      <c r="I1251" s="177">
        <v>5.5968999999999998</v>
      </c>
      <c r="J1251" s="177">
        <v>5.7378999999999998</v>
      </c>
      <c r="K1251" s="177">
        <v>6.5429000000000004</v>
      </c>
      <c r="L1251" s="177">
        <v>5.3776999999999999</v>
      </c>
      <c r="M1251" s="177">
        <v>4.5305999999999997</v>
      </c>
      <c r="N1251" s="177">
        <v>4.3522999999999996</v>
      </c>
      <c r="O1251" s="177">
        <v>4.5060000000000002</v>
      </c>
      <c r="P1251" s="177">
        <v>5.7263000000000002</v>
      </c>
      <c r="Q1251" s="177">
        <v>7.3197000000000001</v>
      </c>
      <c r="R1251" s="177">
        <v>3.8433000000000002</v>
      </c>
      <c r="S1251" t="s">
        <v>1808</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939</v>
      </c>
      <c r="B1252" s="173" t="s">
        <v>948</v>
      </c>
      <c r="C1252" s="173">
        <v>133925</v>
      </c>
      <c r="D1252" s="176">
        <v>44958</v>
      </c>
      <c r="E1252" s="177">
        <v>17.115600000000001</v>
      </c>
      <c r="F1252" s="177">
        <v>18.1357</v>
      </c>
      <c r="G1252" s="177">
        <v>7.8563000000000001</v>
      </c>
      <c r="H1252" s="177">
        <v>7.5358000000000001</v>
      </c>
      <c r="I1252" s="177">
        <v>6.9951999999999996</v>
      </c>
      <c r="J1252" s="177">
        <v>6.3327</v>
      </c>
      <c r="K1252" s="177">
        <v>6.9387999999999996</v>
      </c>
      <c r="L1252" s="177">
        <v>5.6795999999999998</v>
      </c>
      <c r="M1252" s="177">
        <v>4.9282000000000004</v>
      </c>
      <c r="N1252" s="177">
        <v>4.7659000000000002</v>
      </c>
      <c r="O1252" s="177">
        <v>5.0311000000000003</v>
      </c>
      <c r="P1252" s="177">
        <v>6.3700999999999999</v>
      </c>
      <c r="Q1252" s="177">
        <v>7.0354999999999999</v>
      </c>
      <c r="R1252" s="177">
        <v>4.4004000000000003</v>
      </c>
      <c r="S1252" t="s">
        <v>1808</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939</v>
      </c>
      <c r="B1253" s="173" t="s">
        <v>949</v>
      </c>
      <c r="C1253" s="173">
        <v>133926</v>
      </c>
      <c r="D1253" s="176">
        <v>44958</v>
      </c>
      <c r="E1253" s="177">
        <v>16.700600000000001</v>
      </c>
      <c r="F1253" s="177">
        <v>17.930299999999999</v>
      </c>
      <c r="G1253" s="177">
        <v>7.5697999999999999</v>
      </c>
      <c r="H1253" s="177">
        <v>7.2222999999999997</v>
      </c>
      <c r="I1253" s="177">
        <v>6.6986999999999997</v>
      </c>
      <c r="J1253" s="177">
        <v>6.0351999999999997</v>
      </c>
      <c r="K1253" s="177">
        <v>6.6349</v>
      </c>
      <c r="L1253" s="177">
        <v>5.3677000000000001</v>
      </c>
      <c r="M1253" s="177">
        <v>4.6116999999999999</v>
      </c>
      <c r="N1253" s="177">
        <v>4.4499000000000004</v>
      </c>
      <c r="O1253" s="177">
        <v>4.7332999999999998</v>
      </c>
      <c r="P1253" s="177">
        <v>6.0633999999999997</v>
      </c>
      <c r="Q1253" s="177">
        <v>6.7035999999999998</v>
      </c>
      <c r="R1253" s="177">
        <v>4.0941999999999998</v>
      </c>
      <c r="S1253" t="s">
        <v>1808</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939</v>
      </c>
      <c r="B1254" s="173" t="s">
        <v>950</v>
      </c>
      <c r="C1254" s="173">
        <v>140220</v>
      </c>
      <c r="D1254" s="176"/>
      <c r="E1254" s="177"/>
      <c r="F1254" s="177"/>
      <c r="G1254" s="177"/>
      <c r="H1254" s="177"/>
      <c r="I1254" s="177"/>
      <c r="J1254" s="177"/>
      <c r="K1254" s="177"/>
      <c r="L1254" s="177"/>
      <c r="M1254" s="177"/>
      <c r="N1254" s="177"/>
      <c r="O1254" s="177"/>
      <c r="P1254" s="177"/>
      <c r="Q1254" s="177"/>
      <c r="R1254" s="177"/>
      <c r="S1254" t="s">
        <v>1808</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939</v>
      </c>
      <c r="B1255" s="173" t="s">
        <v>951</v>
      </c>
      <c r="C1255" s="173">
        <v>140207</v>
      </c>
      <c r="D1255" s="176"/>
      <c r="E1255" s="177"/>
      <c r="F1255" s="177"/>
      <c r="G1255" s="177"/>
      <c r="H1255" s="177"/>
      <c r="I1255" s="177"/>
      <c r="J1255" s="177"/>
      <c r="K1255" s="177"/>
      <c r="L1255" s="177"/>
      <c r="M1255" s="177"/>
      <c r="N1255" s="177"/>
      <c r="O1255" s="177"/>
      <c r="P1255" s="177"/>
      <c r="Q1255" s="177"/>
      <c r="R1255" s="177"/>
      <c r="S1255" t="s">
        <v>1808</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939</v>
      </c>
      <c r="B1256" s="173" t="s">
        <v>1741</v>
      </c>
      <c r="C1256" s="173">
        <v>113135</v>
      </c>
      <c r="D1256" s="176"/>
      <c r="E1256" s="177"/>
      <c r="F1256" s="177"/>
      <c r="G1256" s="177"/>
      <c r="H1256" s="177"/>
      <c r="I1256" s="177"/>
      <c r="J1256" s="177"/>
      <c r="K1256" s="177"/>
      <c r="L1256" s="177"/>
      <c r="M1256" s="177"/>
      <c r="N1256" s="177"/>
      <c r="O1256" s="177"/>
      <c r="P1256" s="177"/>
      <c r="Q1256" s="177"/>
      <c r="R1256" s="177"/>
      <c r="S1256" t="s">
        <v>1808</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939</v>
      </c>
      <c r="B1257" s="173" t="s">
        <v>1742</v>
      </c>
      <c r="C1257" s="173">
        <v>118530</v>
      </c>
      <c r="D1257" s="176"/>
      <c r="E1257" s="177"/>
      <c r="F1257" s="177"/>
      <c r="G1257" s="177"/>
      <c r="H1257" s="177"/>
      <c r="I1257" s="177"/>
      <c r="J1257" s="177"/>
      <c r="K1257" s="177"/>
      <c r="L1257" s="177"/>
      <c r="M1257" s="177"/>
      <c r="N1257" s="177"/>
      <c r="O1257" s="177"/>
      <c r="P1257" s="177"/>
      <c r="Q1257" s="177"/>
      <c r="R1257" s="177"/>
      <c r="S1257" t="s">
        <v>1808</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939</v>
      </c>
      <c r="B1258" s="173" t="s">
        <v>1798</v>
      </c>
      <c r="C1258" s="173">
        <v>100503</v>
      </c>
      <c r="D1258" s="176"/>
      <c r="E1258" s="177"/>
      <c r="F1258" s="177"/>
      <c r="G1258" s="177"/>
      <c r="H1258" s="177"/>
      <c r="I1258" s="177"/>
      <c r="J1258" s="177"/>
      <c r="K1258" s="177"/>
      <c r="L1258" s="177"/>
      <c r="M1258" s="177"/>
      <c r="N1258" s="177"/>
      <c r="O1258" s="177"/>
      <c r="P1258" s="177"/>
      <c r="Q1258" s="177"/>
      <c r="R1258" s="177"/>
      <c r="S1258" t="s">
        <v>1808</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939</v>
      </c>
      <c r="B1259" s="173" t="s">
        <v>1799</v>
      </c>
      <c r="C1259" s="173">
        <v>118528</v>
      </c>
      <c r="D1259" s="176"/>
      <c r="E1259" s="177"/>
      <c r="F1259" s="177"/>
      <c r="G1259" s="177"/>
      <c r="H1259" s="177"/>
      <c r="I1259" s="177"/>
      <c r="J1259" s="177"/>
      <c r="K1259" s="177"/>
      <c r="L1259" s="177"/>
      <c r="M1259" s="177"/>
      <c r="N1259" s="177"/>
      <c r="O1259" s="177"/>
      <c r="P1259" s="177"/>
      <c r="Q1259" s="177"/>
      <c r="R1259" s="177"/>
      <c r="S1259" t="s">
        <v>1808</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939</v>
      </c>
      <c r="B1260" s="173" t="s">
        <v>952</v>
      </c>
      <c r="C1260" s="173">
        <v>147990</v>
      </c>
      <c r="D1260" s="176"/>
      <c r="E1260" s="177"/>
      <c r="F1260" s="177"/>
      <c r="G1260" s="177"/>
      <c r="H1260" s="177"/>
      <c r="I1260" s="177"/>
      <c r="J1260" s="177"/>
      <c r="K1260" s="177"/>
      <c r="L1260" s="177"/>
      <c r="M1260" s="177"/>
      <c r="N1260" s="177"/>
      <c r="O1260" s="177"/>
      <c r="P1260" s="177"/>
      <c r="Q1260" s="177"/>
      <c r="R1260" s="177"/>
      <c r="S1260" t="s">
        <v>1808</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939</v>
      </c>
      <c r="B1261" s="173" t="s">
        <v>953</v>
      </c>
      <c r="C1261" s="173">
        <v>147991</v>
      </c>
      <c r="D1261" s="176"/>
      <c r="E1261" s="177"/>
      <c r="F1261" s="177"/>
      <c r="G1261" s="177"/>
      <c r="H1261" s="177"/>
      <c r="I1261" s="177"/>
      <c r="J1261" s="177"/>
      <c r="K1261" s="177"/>
      <c r="L1261" s="177"/>
      <c r="M1261" s="177"/>
      <c r="N1261" s="177"/>
      <c r="O1261" s="177"/>
      <c r="P1261" s="177"/>
      <c r="Q1261" s="177"/>
      <c r="R1261" s="177"/>
      <c r="S1261" t="s">
        <v>1808</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939</v>
      </c>
      <c r="B1262" s="173" t="s">
        <v>1743</v>
      </c>
      <c r="C1262" s="173">
        <v>148000</v>
      </c>
      <c r="D1262" s="176">
        <v>44958</v>
      </c>
      <c r="E1262" s="177">
        <v>0.35289999999999999</v>
      </c>
      <c r="F1262" s="177">
        <v>20.697500000000002</v>
      </c>
      <c r="G1262" s="177">
        <v>14.508800000000001</v>
      </c>
      <c r="H1262" s="177">
        <v>14.817500000000001</v>
      </c>
      <c r="I1262" s="177">
        <v>14.8597</v>
      </c>
      <c r="J1262" s="177">
        <v>14.607699999999999</v>
      </c>
      <c r="K1262" s="177">
        <v>14.931699999999999</v>
      </c>
      <c r="L1262" s="177">
        <v>0.33779999999999999</v>
      </c>
      <c r="M1262" s="177">
        <v>3.9472999999999998</v>
      </c>
      <c r="N1262" s="177"/>
      <c r="O1262" s="177"/>
      <c r="P1262" s="177"/>
      <c r="Q1262" s="177">
        <v>5.2605000000000004</v>
      </c>
      <c r="R1262" s="177"/>
      <c r="S1262" t="s">
        <v>1808</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939</v>
      </c>
      <c r="B1263" s="173" t="s">
        <v>1744</v>
      </c>
      <c r="C1263" s="173">
        <v>147999</v>
      </c>
      <c r="D1263" s="176">
        <v>44958</v>
      </c>
      <c r="E1263" s="177">
        <v>0.3609</v>
      </c>
      <c r="F1263" s="177">
        <v>10.116400000000001</v>
      </c>
      <c r="G1263" s="177">
        <v>14.1866</v>
      </c>
      <c r="H1263" s="177">
        <v>14.488200000000001</v>
      </c>
      <c r="I1263" s="177">
        <v>14.528499999999999</v>
      </c>
      <c r="J1263" s="177">
        <v>14.5943</v>
      </c>
      <c r="K1263" s="177">
        <v>14.943300000000001</v>
      </c>
      <c r="L1263" s="177">
        <v>0.33029999999999998</v>
      </c>
      <c r="M1263" s="177">
        <v>3.9344000000000001</v>
      </c>
      <c r="N1263" s="177"/>
      <c r="O1263" s="177"/>
      <c r="P1263" s="177"/>
      <c r="Q1263" s="177">
        <v>5.2706</v>
      </c>
      <c r="R1263" s="177"/>
      <c r="S1263" t="s">
        <v>1808</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939</v>
      </c>
      <c r="B1264" s="173" t="s">
        <v>1800</v>
      </c>
      <c r="C1264" s="173">
        <v>147995</v>
      </c>
      <c r="D1264" s="176">
        <v>44958</v>
      </c>
      <c r="E1264" s="177">
        <v>0.16270000000000001</v>
      </c>
      <c r="F1264" s="177">
        <v>22.447700000000001</v>
      </c>
      <c r="G1264" s="177">
        <v>13.485200000000001</v>
      </c>
      <c r="H1264" s="177">
        <v>16.073599999999999</v>
      </c>
      <c r="I1264" s="177">
        <v>14.502000000000001</v>
      </c>
      <c r="J1264" s="177">
        <v>14.4628</v>
      </c>
      <c r="K1264" s="177">
        <v>14.9283</v>
      </c>
      <c r="L1264" s="177">
        <v>0.3664</v>
      </c>
      <c r="M1264" s="177">
        <v>3.9912000000000001</v>
      </c>
      <c r="N1264" s="177"/>
      <c r="O1264" s="177"/>
      <c r="P1264" s="177"/>
      <c r="Q1264" s="177">
        <v>5.2496</v>
      </c>
      <c r="R1264" s="177"/>
      <c r="S1264" t="s">
        <v>1808</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939</v>
      </c>
      <c r="B1265" s="173" t="s">
        <v>1801</v>
      </c>
      <c r="C1265" s="173">
        <v>147996</v>
      </c>
      <c r="D1265" s="176">
        <v>44958</v>
      </c>
      <c r="E1265" s="177">
        <v>0.16769999999999999</v>
      </c>
      <c r="F1265" s="177">
        <v>0</v>
      </c>
      <c r="G1265" s="177">
        <v>13.0824</v>
      </c>
      <c r="H1265" s="177">
        <v>12.466900000000001</v>
      </c>
      <c r="I1265" s="177">
        <v>14.067299999999999</v>
      </c>
      <c r="J1265" s="177">
        <v>14.0261</v>
      </c>
      <c r="K1265" s="177">
        <v>14.721299999999999</v>
      </c>
      <c r="L1265" s="177">
        <v>0.2369</v>
      </c>
      <c r="M1265" s="177">
        <v>3.9518</v>
      </c>
      <c r="N1265" s="177"/>
      <c r="O1265" s="177"/>
      <c r="P1265" s="177"/>
      <c r="Q1265" s="177">
        <v>5.2279</v>
      </c>
      <c r="R1265" s="177"/>
      <c r="S1265" t="s">
        <v>1808</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939</v>
      </c>
      <c r="B1266" s="173" t="s">
        <v>954</v>
      </c>
      <c r="C1266" s="173">
        <v>102452</v>
      </c>
      <c r="D1266" s="176">
        <v>44958</v>
      </c>
      <c r="E1266" s="177">
        <v>48.531500000000001</v>
      </c>
      <c r="F1266" s="177">
        <v>30.861699999999999</v>
      </c>
      <c r="G1266" s="177">
        <v>7.4833999999999996</v>
      </c>
      <c r="H1266" s="177">
        <v>6.6699000000000002</v>
      </c>
      <c r="I1266" s="177">
        <v>5.0380000000000003</v>
      </c>
      <c r="J1266" s="177">
        <v>5.4095000000000004</v>
      </c>
      <c r="K1266" s="177">
        <v>6.0149999999999997</v>
      </c>
      <c r="L1266" s="177">
        <v>5.74</v>
      </c>
      <c r="M1266" s="177">
        <v>4.6113999999999997</v>
      </c>
      <c r="N1266" s="177">
        <v>4.3643000000000001</v>
      </c>
      <c r="O1266" s="177">
        <v>5.2515000000000001</v>
      </c>
      <c r="P1266" s="177">
        <v>6.0876000000000001</v>
      </c>
      <c r="Q1266" s="177">
        <v>7.0389999999999997</v>
      </c>
      <c r="R1266" s="177">
        <v>4.0667999999999997</v>
      </c>
      <c r="S1266" t="s">
        <v>1808</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939</v>
      </c>
      <c r="B1267" s="173" t="s">
        <v>955</v>
      </c>
      <c r="C1267" s="173">
        <v>118942</v>
      </c>
      <c r="D1267" s="176">
        <v>44958</v>
      </c>
      <c r="E1267" s="177">
        <v>51.881599999999999</v>
      </c>
      <c r="F1267" s="177">
        <v>31.404199999999999</v>
      </c>
      <c r="G1267" s="177">
        <v>8.0853999999999999</v>
      </c>
      <c r="H1267" s="177">
        <v>7.2765000000000004</v>
      </c>
      <c r="I1267" s="177">
        <v>5.6505000000000001</v>
      </c>
      <c r="J1267" s="177">
        <v>6.0232000000000001</v>
      </c>
      <c r="K1267" s="177">
        <v>6.6351000000000004</v>
      </c>
      <c r="L1267" s="177">
        <v>6.3689</v>
      </c>
      <c r="M1267" s="177">
        <v>5.2450999999999999</v>
      </c>
      <c r="N1267" s="177">
        <v>5.0138999999999996</v>
      </c>
      <c r="O1267" s="177">
        <v>5.8948</v>
      </c>
      <c r="P1267" s="177">
        <v>6.7389000000000001</v>
      </c>
      <c r="Q1267" s="177">
        <v>7.6524999999999999</v>
      </c>
      <c r="R1267" s="177">
        <v>4.7081999999999997</v>
      </c>
      <c r="S1267" t="s">
        <v>1808</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939</v>
      </c>
      <c r="B1268" s="173" t="s">
        <v>2038</v>
      </c>
      <c r="C1268" s="173">
        <v>104344</v>
      </c>
      <c r="D1268" s="176"/>
      <c r="E1268" s="177"/>
      <c r="F1268" s="177"/>
      <c r="G1268" s="177"/>
      <c r="H1268" s="177"/>
      <c r="I1268" s="177"/>
      <c r="J1268" s="177"/>
      <c r="K1268" s="177"/>
      <c r="L1268" s="177"/>
      <c r="M1268" s="177"/>
      <c r="N1268" s="177"/>
      <c r="O1268" s="177"/>
      <c r="P1268" s="177"/>
      <c r="Q1268" s="177"/>
      <c r="R1268" s="177"/>
      <c r="S1268" t="s">
        <v>1808</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939</v>
      </c>
      <c r="B1269" s="173" t="s">
        <v>956</v>
      </c>
      <c r="C1269" s="173">
        <v>151117</v>
      </c>
      <c r="D1269" s="176">
        <v>44958</v>
      </c>
      <c r="E1269" s="177">
        <v>24.835000000000001</v>
      </c>
      <c r="F1269" s="177">
        <v>15.8797</v>
      </c>
      <c r="G1269" s="177">
        <v>5.7363</v>
      </c>
      <c r="H1269" s="177">
        <v>5.5907999999999998</v>
      </c>
      <c r="I1269" s="177">
        <v>5.9025999999999996</v>
      </c>
      <c r="J1269" s="177">
        <v>6.2389000000000001</v>
      </c>
      <c r="K1269" s="177">
        <v>6.9374000000000002</v>
      </c>
      <c r="L1269" s="177">
        <v>5.8524000000000003</v>
      </c>
      <c r="M1269" s="177">
        <v>5.0258000000000003</v>
      </c>
      <c r="N1269" s="177">
        <v>4.8819999999999997</v>
      </c>
      <c r="O1269" s="177">
        <v>5.2977999999999996</v>
      </c>
      <c r="P1269" s="177">
        <v>5.7976999999999999</v>
      </c>
      <c r="Q1269" s="177">
        <v>7.5033000000000003</v>
      </c>
      <c r="R1269" s="177">
        <v>4.6002000000000001</v>
      </c>
      <c r="S1269" t="s">
        <v>1807</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939</v>
      </c>
      <c r="B1270" s="173" t="s">
        <v>2039</v>
      </c>
      <c r="C1270" s="173">
        <v>120066</v>
      </c>
      <c r="D1270" s="176"/>
      <c r="E1270" s="177"/>
      <c r="F1270" s="177"/>
      <c r="G1270" s="177"/>
      <c r="H1270" s="177"/>
      <c r="I1270" s="177"/>
      <c r="J1270" s="177"/>
      <c r="K1270" s="177"/>
      <c r="L1270" s="177"/>
      <c r="M1270" s="177"/>
      <c r="N1270" s="177"/>
      <c r="O1270" s="177"/>
      <c r="P1270" s="177"/>
      <c r="Q1270" s="177"/>
      <c r="R1270" s="177"/>
      <c r="S1270" t="s">
        <v>1807</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939</v>
      </c>
      <c r="B1271" s="173" t="s">
        <v>2040</v>
      </c>
      <c r="C1271" s="173">
        <v>151114</v>
      </c>
      <c r="D1271" s="176">
        <v>44958</v>
      </c>
      <c r="E1271" s="177">
        <v>23.7852</v>
      </c>
      <c r="F1271" s="177">
        <v>15.505699999999999</v>
      </c>
      <c r="G1271" s="177">
        <v>5.3441999999999998</v>
      </c>
      <c r="H1271" s="177">
        <v>5.2008000000000001</v>
      </c>
      <c r="I1271" s="177">
        <v>5.5141999999999998</v>
      </c>
      <c r="J1271" s="177">
        <v>5.8152999999999997</v>
      </c>
      <c r="K1271" s="177">
        <v>6.3586999999999998</v>
      </c>
      <c r="L1271" s="177">
        <v>5.2248000000000001</v>
      </c>
      <c r="M1271" s="177">
        <v>4.3796999999999997</v>
      </c>
      <c r="N1271" s="177">
        <v>4.2268999999999997</v>
      </c>
      <c r="O1271" s="177">
        <v>4.6462000000000003</v>
      </c>
      <c r="P1271" s="177">
        <v>5.2016999999999998</v>
      </c>
      <c r="Q1271" s="177">
        <v>7.3795000000000002</v>
      </c>
      <c r="R1271" s="177">
        <v>3.9346999999999999</v>
      </c>
      <c r="S1271" t="s">
        <v>1808</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939</v>
      </c>
      <c r="B1272" s="173" t="s">
        <v>957</v>
      </c>
      <c r="C1272" s="173">
        <v>101619</v>
      </c>
      <c r="D1272" s="176">
        <v>44958</v>
      </c>
      <c r="E1272" s="177">
        <v>451.56740000000002</v>
      </c>
      <c r="F1272" s="177">
        <v>48.546100000000003</v>
      </c>
      <c r="G1272" s="177">
        <v>9.4953000000000003</v>
      </c>
      <c r="H1272" s="177">
        <v>7.6970999999999998</v>
      </c>
      <c r="I1272" s="177">
        <v>5.0552999999999999</v>
      </c>
      <c r="J1272" s="177">
        <v>5.5683999999999996</v>
      </c>
      <c r="K1272" s="177">
        <v>5.9610000000000003</v>
      </c>
      <c r="L1272" s="177">
        <v>7.266</v>
      </c>
      <c r="M1272" s="177">
        <v>5.2161</v>
      </c>
      <c r="N1272" s="177">
        <v>4.7613000000000003</v>
      </c>
      <c r="O1272" s="177">
        <v>5.5357000000000003</v>
      </c>
      <c r="P1272" s="177">
        <v>6.5719000000000003</v>
      </c>
      <c r="Q1272" s="177">
        <v>7.6848999999999998</v>
      </c>
      <c r="R1272" s="177">
        <v>4.3197999999999999</v>
      </c>
      <c r="S1272" t="s">
        <v>1808</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939</v>
      </c>
      <c r="B1273" s="173" t="s">
        <v>958</v>
      </c>
      <c r="C1273" s="173">
        <v>120398</v>
      </c>
      <c r="D1273" s="176">
        <v>44958</v>
      </c>
      <c r="E1273" s="177">
        <v>456.541</v>
      </c>
      <c r="F1273" s="177">
        <v>48.633699999999997</v>
      </c>
      <c r="G1273" s="177">
        <v>9.5856999999999992</v>
      </c>
      <c r="H1273" s="177">
        <v>7.7872000000000003</v>
      </c>
      <c r="I1273" s="177">
        <v>5.1456999999999997</v>
      </c>
      <c r="J1273" s="177">
        <v>5.6589</v>
      </c>
      <c r="K1273" s="177">
        <v>6.0660999999999996</v>
      </c>
      <c r="L1273" s="177">
        <v>7.3818000000000001</v>
      </c>
      <c r="M1273" s="177">
        <v>5.3352000000000004</v>
      </c>
      <c r="N1273" s="177">
        <v>4.8826999999999998</v>
      </c>
      <c r="O1273" s="177">
        <v>5.6527000000000003</v>
      </c>
      <c r="P1273" s="177">
        <v>6.6977000000000002</v>
      </c>
      <c r="Q1273" s="177">
        <v>7.7740999999999998</v>
      </c>
      <c r="R1273" s="177">
        <v>4.4401999999999999</v>
      </c>
      <c r="S1273" t="s">
        <v>1808</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939</v>
      </c>
      <c r="B1274" s="173" t="s">
        <v>959</v>
      </c>
      <c r="C1274" s="173">
        <v>118371</v>
      </c>
      <c r="D1274" s="176">
        <v>44958</v>
      </c>
      <c r="E1274" s="177">
        <v>33.093699999999998</v>
      </c>
      <c r="F1274" s="177">
        <v>25.605899999999998</v>
      </c>
      <c r="G1274" s="177">
        <v>8.4802999999999997</v>
      </c>
      <c r="H1274" s="177">
        <v>6.9419000000000004</v>
      </c>
      <c r="I1274" s="177">
        <v>6.7135999999999996</v>
      </c>
      <c r="J1274" s="177">
        <v>6.6032999999999999</v>
      </c>
      <c r="K1274" s="177">
        <v>7.1866000000000003</v>
      </c>
      <c r="L1274" s="177">
        <v>5.6698000000000004</v>
      </c>
      <c r="M1274" s="177">
        <v>4.9189999999999996</v>
      </c>
      <c r="N1274" s="177">
        <v>4.6784999999999997</v>
      </c>
      <c r="O1274" s="177">
        <v>5.0296000000000003</v>
      </c>
      <c r="P1274" s="177">
        <v>6.2484000000000002</v>
      </c>
      <c r="Q1274" s="177">
        <v>7.4942000000000002</v>
      </c>
      <c r="R1274" s="177">
        <v>4.2987000000000002</v>
      </c>
      <c r="S1274" t="s">
        <v>1808</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939</v>
      </c>
      <c r="B1275" s="173" t="s">
        <v>960</v>
      </c>
      <c r="C1275" s="173">
        <v>108632</v>
      </c>
      <c r="D1275" s="176">
        <v>44958</v>
      </c>
      <c r="E1275" s="177">
        <v>32.502899999999997</v>
      </c>
      <c r="F1275" s="177">
        <v>25.396899999999999</v>
      </c>
      <c r="G1275" s="177">
        <v>8.2294999999999998</v>
      </c>
      <c r="H1275" s="177">
        <v>6.6821999999999999</v>
      </c>
      <c r="I1275" s="177">
        <v>6.4569999999999999</v>
      </c>
      <c r="J1275" s="177">
        <v>6.3452999999999999</v>
      </c>
      <c r="K1275" s="177">
        <v>6.9301000000000004</v>
      </c>
      <c r="L1275" s="177">
        <v>5.4131999999999998</v>
      </c>
      <c r="M1275" s="177">
        <v>4.6600999999999999</v>
      </c>
      <c r="N1275" s="177">
        <v>4.4135999999999997</v>
      </c>
      <c r="O1275" s="177">
        <v>4.7862</v>
      </c>
      <c r="P1275" s="177">
        <v>6.0067000000000004</v>
      </c>
      <c r="Q1275" s="177">
        <v>7.1570999999999998</v>
      </c>
      <c r="R1275" s="177">
        <v>4.0505000000000004</v>
      </c>
      <c r="S1275" t="s">
        <v>1808</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939</v>
      </c>
      <c r="B1276" s="173" t="s">
        <v>961</v>
      </c>
      <c r="C1276" s="173">
        <v>104726</v>
      </c>
      <c r="D1276" s="176">
        <v>44958</v>
      </c>
      <c r="E1276" s="177">
        <v>3184.0518000000002</v>
      </c>
      <c r="F1276" s="177">
        <v>18.47</v>
      </c>
      <c r="G1276" s="177">
        <v>7.1115000000000004</v>
      </c>
      <c r="H1276" s="177">
        <v>6.3743999999999996</v>
      </c>
      <c r="I1276" s="177">
        <v>5.8762999999999996</v>
      </c>
      <c r="J1276" s="177">
        <v>6.1635</v>
      </c>
      <c r="K1276" s="177">
        <v>6.5696000000000003</v>
      </c>
      <c r="L1276" s="177">
        <v>5.3083999999999998</v>
      </c>
      <c r="M1276" s="177">
        <v>4.4730999999999996</v>
      </c>
      <c r="N1276" s="177">
        <v>4.351</v>
      </c>
      <c r="O1276" s="177">
        <v>4.8122999999999996</v>
      </c>
      <c r="P1276" s="177">
        <v>6.1026999999999996</v>
      </c>
      <c r="Q1276" s="177">
        <v>7.4816000000000003</v>
      </c>
      <c r="R1276" s="177">
        <v>4.0138999999999996</v>
      </c>
      <c r="S1276" t="s">
        <v>1808</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939</v>
      </c>
      <c r="B1277" s="173" t="s">
        <v>962</v>
      </c>
      <c r="C1277" s="173">
        <v>120570</v>
      </c>
      <c r="D1277" s="176">
        <v>44958</v>
      </c>
      <c r="E1277" s="177">
        <v>3296.7363</v>
      </c>
      <c r="F1277" s="177">
        <v>18.8003</v>
      </c>
      <c r="G1277" s="177">
        <v>7.4419000000000004</v>
      </c>
      <c r="H1277" s="177">
        <v>6.7047999999999996</v>
      </c>
      <c r="I1277" s="177">
        <v>6.2070999999999996</v>
      </c>
      <c r="J1277" s="177">
        <v>6.4953000000000003</v>
      </c>
      <c r="K1277" s="177">
        <v>6.9051999999999998</v>
      </c>
      <c r="L1277" s="177">
        <v>5.6471999999999998</v>
      </c>
      <c r="M1277" s="177">
        <v>4.8122999999999996</v>
      </c>
      <c r="N1277" s="177">
        <v>4.6943000000000001</v>
      </c>
      <c r="O1277" s="177">
        <v>5.1532999999999998</v>
      </c>
      <c r="P1277" s="177">
        <v>6.4367999999999999</v>
      </c>
      <c r="Q1277" s="177">
        <v>7.4996</v>
      </c>
      <c r="R1277" s="177">
        <v>4.3569000000000004</v>
      </c>
      <c r="S1277" t="s">
        <v>1808</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939</v>
      </c>
      <c r="B1278" s="173" t="s">
        <v>963</v>
      </c>
      <c r="C1278" s="173">
        <v>143607</v>
      </c>
      <c r="D1278" s="176">
        <v>44958</v>
      </c>
      <c r="E1278" s="177">
        <v>31.324400000000001</v>
      </c>
      <c r="F1278" s="177">
        <v>15.504099999999999</v>
      </c>
      <c r="G1278" s="177">
        <v>6.2275999999999998</v>
      </c>
      <c r="H1278" s="177">
        <v>6.0829000000000004</v>
      </c>
      <c r="I1278" s="177">
        <v>6.2656000000000001</v>
      </c>
      <c r="J1278" s="177">
        <v>6.0461</v>
      </c>
      <c r="K1278" s="177">
        <v>6.2355</v>
      </c>
      <c r="L1278" s="177">
        <v>5.2317</v>
      </c>
      <c r="M1278" s="177">
        <v>4.4406999999999996</v>
      </c>
      <c r="N1278" s="177">
        <v>4.3395000000000001</v>
      </c>
      <c r="O1278" s="177">
        <v>10.8111</v>
      </c>
      <c r="P1278" s="177">
        <v>5.0873999999999997</v>
      </c>
      <c r="Q1278" s="177">
        <v>7.2290999999999999</v>
      </c>
      <c r="R1278" s="177">
        <v>3.8589000000000002</v>
      </c>
      <c r="S1278" t="s">
        <v>1808</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939</v>
      </c>
      <c r="B1279" s="173" t="s">
        <v>964</v>
      </c>
      <c r="C1279" s="173">
        <v>143612</v>
      </c>
      <c r="D1279" s="176">
        <v>44958</v>
      </c>
      <c r="E1279" s="177">
        <v>31.853400000000001</v>
      </c>
      <c r="F1279" s="177">
        <v>15.9346</v>
      </c>
      <c r="G1279" s="177">
        <v>6.6750999999999996</v>
      </c>
      <c r="H1279" s="177">
        <v>6.5232999999999999</v>
      </c>
      <c r="I1279" s="177">
        <v>6.7123999999999997</v>
      </c>
      <c r="J1279" s="177">
        <v>6.4965000000000002</v>
      </c>
      <c r="K1279" s="177">
        <v>6.6936</v>
      </c>
      <c r="L1279" s="177">
        <v>5.6432000000000002</v>
      </c>
      <c r="M1279" s="177">
        <v>4.9168000000000003</v>
      </c>
      <c r="N1279" s="177">
        <v>4.8377999999999997</v>
      </c>
      <c r="O1279" s="177">
        <v>11.149100000000001</v>
      </c>
      <c r="P1279" s="177">
        <v>5.3224</v>
      </c>
      <c r="Q1279" s="177">
        <v>6.8756000000000004</v>
      </c>
      <c r="R1279" s="177">
        <v>4.2733999999999996</v>
      </c>
      <c r="S1279" t="s">
        <v>1808</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939</v>
      </c>
      <c r="B1280" s="173" t="s">
        <v>965</v>
      </c>
      <c r="C1280" s="173">
        <v>133805</v>
      </c>
      <c r="D1280" s="176">
        <v>44958</v>
      </c>
      <c r="E1280" s="177">
        <v>2823.1005</v>
      </c>
      <c r="F1280" s="177">
        <v>25.525600000000001</v>
      </c>
      <c r="G1280" s="177">
        <v>7.6516999999999999</v>
      </c>
      <c r="H1280" s="177">
        <v>6.8097000000000003</v>
      </c>
      <c r="I1280" s="177">
        <v>5.7906000000000004</v>
      </c>
      <c r="J1280" s="177">
        <v>5.3181000000000003</v>
      </c>
      <c r="K1280" s="177">
        <v>6.0038999999999998</v>
      </c>
      <c r="L1280" s="177">
        <v>5.5209999999999999</v>
      </c>
      <c r="M1280" s="177">
        <v>4.3524000000000003</v>
      </c>
      <c r="N1280" s="177">
        <v>4.1233000000000004</v>
      </c>
      <c r="O1280" s="177">
        <v>4.992</v>
      </c>
      <c r="P1280" s="177">
        <v>6.1741999999999999</v>
      </c>
      <c r="Q1280" s="177">
        <v>7.2046999999999999</v>
      </c>
      <c r="R1280" s="177">
        <v>3.9169</v>
      </c>
      <c r="S1280" t="s">
        <v>1808</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939</v>
      </c>
      <c r="B1281" s="173" t="s">
        <v>966</v>
      </c>
      <c r="C1281" s="173">
        <v>133810</v>
      </c>
      <c r="D1281" s="176">
        <v>44958</v>
      </c>
      <c r="E1281" s="177">
        <v>3021.7667999999999</v>
      </c>
      <c r="F1281" s="177">
        <v>26.299299999999999</v>
      </c>
      <c r="G1281" s="177">
        <v>8.4235000000000007</v>
      </c>
      <c r="H1281" s="177">
        <v>7.5815000000000001</v>
      </c>
      <c r="I1281" s="177">
        <v>6.5685000000000002</v>
      </c>
      <c r="J1281" s="177">
        <v>6.0991999999999997</v>
      </c>
      <c r="K1281" s="177">
        <v>6.7935999999999996</v>
      </c>
      <c r="L1281" s="177">
        <v>6.3103999999999996</v>
      </c>
      <c r="M1281" s="177">
        <v>5.1421000000000001</v>
      </c>
      <c r="N1281" s="177">
        <v>4.9173</v>
      </c>
      <c r="O1281" s="177">
        <v>5.7956000000000003</v>
      </c>
      <c r="P1281" s="177">
        <v>6.9775</v>
      </c>
      <c r="Q1281" s="177">
        <v>7.9600999999999997</v>
      </c>
      <c r="R1281" s="177">
        <v>4.7149999999999999</v>
      </c>
      <c r="S1281" t="s">
        <v>1808</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939</v>
      </c>
      <c r="B1282" s="173" t="s">
        <v>967</v>
      </c>
      <c r="C1282" s="173">
        <v>101830</v>
      </c>
      <c r="D1282" s="176">
        <v>44958</v>
      </c>
      <c r="E1282" s="177">
        <v>33.545699999999997</v>
      </c>
      <c r="F1282" s="177">
        <v>20.031400000000001</v>
      </c>
      <c r="G1282" s="177">
        <v>7.6025999999999998</v>
      </c>
      <c r="H1282" s="177">
        <v>7.16</v>
      </c>
      <c r="I1282" s="177">
        <v>6.3573000000000004</v>
      </c>
      <c r="J1282" s="177">
        <v>5.6604000000000001</v>
      </c>
      <c r="K1282" s="177">
        <v>5.9394999999999998</v>
      </c>
      <c r="L1282" s="177">
        <v>5.0339</v>
      </c>
      <c r="M1282" s="177">
        <v>4.32</v>
      </c>
      <c r="N1282" s="177">
        <v>4.1436000000000002</v>
      </c>
      <c r="O1282" s="177">
        <v>4.8221999999999996</v>
      </c>
      <c r="P1282" s="177">
        <v>5.0586000000000002</v>
      </c>
      <c r="Q1282" s="177">
        <v>6.3441999999999998</v>
      </c>
      <c r="R1282" s="177">
        <v>3.7017000000000002</v>
      </c>
      <c r="S1282" t="s">
        <v>1808</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939</v>
      </c>
      <c r="B1283" s="173" t="s">
        <v>968</v>
      </c>
      <c r="C1283" s="173">
        <v>120315</v>
      </c>
      <c r="D1283" s="176">
        <v>44958</v>
      </c>
      <c r="E1283" s="177">
        <v>35.790999999999997</v>
      </c>
      <c r="F1283" s="177">
        <v>20.611799999999999</v>
      </c>
      <c r="G1283" s="177">
        <v>8.1471999999999998</v>
      </c>
      <c r="H1283" s="177">
        <v>7.7183000000000002</v>
      </c>
      <c r="I1283" s="177">
        <v>6.9165999999999999</v>
      </c>
      <c r="J1283" s="177">
        <v>6.2248000000000001</v>
      </c>
      <c r="K1283" s="177">
        <v>6.5122</v>
      </c>
      <c r="L1283" s="177">
        <v>5.6026999999999996</v>
      </c>
      <c r="M1283" s="177">
        <v>4.8882000000000003</v>
      </c>
      <c r="N1283" s="177">
        <v>4.7141999999999999</v>
      </c>
      <c r="O1283" s="177">
        <v>5.3936000000000002</v>
      </c>
      <c r="P1283" s="177">
        <v>5.6144999999999996</v>
      </c>
      <c r="Q1283" s="177">
        <v>7.1169000000000002</v>
      </c>
      <c r="R1283" s="177">
        <v>4.2656000000000001</v>
      </c>
      <c r="S1283" t="s">
        <v>1808</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939</v>
      </c>
      <c r="B1284" s="173" t="s">
        <v>969</v>
      </c>
      <c r="C1284" s="173">
        <v>140613</v>
      </c>
      <c r="D1284" s="176">
        <v>44958</v>
      </c>
      <c r="E1284" s="177">
        <v>1457.3685</v>
      </c>
      <c r="F1284" s="177">
        <v>17.296900000000001</v>
      </c>
      <c r="G1284" s="177">
        <v>8.1974999999999998</v>
      </c>
      <c r="H1284" s="177">
        <v>7.6090999999999998</v>
      </c>
      <c r="I1284" s="177">
        <v>7.2378999999999998</v>
      </c>
      <c r="J1284" s="177">
        <v>6.6952999999999996</v>
      </c>
      <c r="K1284" s="177">
        <v>7.0183</v>
      </c>
      <c r="L1284" s="177">
        <v>5.9954000000000001</v>
      </c>
      <c r="M1284" s="177">
        <v>5.1828000000000003</v>
      </c>
      <c r="N1284" s="177">
        <v>4.8846999999999996</v>
      </c>
      <c r="O1284" s="177">
        <v>5.2182000000000004</v>
      </c>
      <c r="P1284" s="177">
        <v>6.4146999999999998</v>
      </c>
      <c r="Q1284" s="177">
        <v>6.5183</v>
      </c>
      <c r="R1284" s="177">
        <v>4.5239000000000003</v>
      </c>
      <c r="S1284" t="s">
        <v>1808</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939</v>
      </c>
      <c r="B1285" s="173" t="s">
        <v>970</v>
      </c>
      <c r="C1285" s="173">
        <v>140620</v>
      </c>
      <c r="D1285" s="176">
        <v>44958</v>
      </c>
      <c r="E1285" s="177">
        <v>1384.5539000000001</v>
      </c>
      <c r="F1285" s="177">
        <v>16.4971</v>
      </c>
      <c r="G1285" s="177">
        <v>7.3963000000000001</v>
      </c>
      <c r="H1285" s="177">
        <v>6.8076999999999996</v>
      </c>
      <c r="I1285" s="177">
        <v>6.4356</v>
      </c>
      <c r="J1285" s="177">
        <v>5.8905000000000003</v>
      </c>
      <c r="K1285" s="177">
        <v>6.2058</v>
      </c>
      <c r="L1285" s="177">
        <v>5.1729000000000003</v>
      </c>
      <c r="M1285" s="177">
        <v>4.3535000000000004</v>
      </c>
      <c r="N1285" s="177">
        <v>4.0488</v>
      </c>
      <c r="O1285" s="177">
        <v>4.3710000000000004</v>
      </c>
      <c r="P1285" s="177">
        <v>5.5289000000000001</v>
      </c>
      <c r="Q1285" s="177">
        <v>5.6069000000000004</v>
      </c>
      <c r="R1285" s="177">
        <v>3.6879</v>
      </c>
      <c r="S1285" t="s">
        <v>1808</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939</v>
      </c>
      <c r="B1286" s="173" t="s">
        <v>971</v>
      </c>
      <c r="C1286" s="173">
        <v>118840</v>
      </c>
      <c r="D1286" s="176">
        <v>44958</v>
      </c>
      <c r="E1286" s="177">
        <v>2047.2407000000001</v>
      </c>
      <c r="F1286" s="177">
        <v>20.386199999999999</v>
      </c>
      <c r="G1286" s="177">
        <v>6.7805999999999997</v>
      </c>
      <c r="H1286" s="177">
        <v>6.2431999999999999</v>
      </c>
      <c r="I1286" s="177">
        <v>6.1752000000000002</v>
      </c>
      <c r="J1286" s="177">
        <v>6.3331</v>
      </c>
      <c r="K1286" s="177">
        <v>6.7195</v>
      </c>
      <c r="L1286" s="177">
        <v>5.8691000000000004</v>
      </c>
      <c r="M1286" s="177">
        <v>5.1574999999999998</v>
      </c>
      <c r="N1286" s="177">
        <v>4.9097</v>
      </c>
      <c r="O1286" s="177">
        <v>5.1718999999999999</v>
      </c>
      <c r="P1286" s="177">
        <v>5.9104999999999999</v>
      </c>
      <c r="Q1286" s="177">
        <v>6.8941999999999997</v>
      </c>
      <c r="R1286" s="177">
        <v>4.4257</v>
      </c>
      <c r="S1286" t="s">
        <v>1808</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939</v>
      </c>
      <c r="B1287" s="173" t="s">
        <v>972</v>
      </c>
      <c r="C1287" s="173">
        <v>107705</v>
      </c>
      <c r="D1287" s="176">
        <v>44958</v>
      </c>
      <c r="E1287" s="177">
        <v>1908.4169999999999</v>
      </c>
      <c r="F1287" s="177">
        <v>19.8308</v>
      </c>
      <c r="G1287" s="177">
        <v>6.2249999999999996</v>
      </c>
      <c r="H1287" s="177">
        <v>5.6904000000000003</v>
      </c>
      <c r="I1287" s="177">
        <v>5.6154999999999999</v>
      </c>
      <c r="J1287" s="177">
        <v>5.6849999999999996</v>
      </c>
      <c r="K1287" s="177">
        <v>6.0914999999999999</v>
      </c>
      <c r="L1287" s="177">
        <v>5.2430000000000003</v>
      </c>
      <c r="M1287" s="177">
        <v>4.5202999999999998</v>
      </c>
      <c r="N1287" s="177">
        <v>4.2657999999999996</v>
      </c>
      <c r="O1287" s="177">
        <v>4.5227000000000004</v>
      </c>
      <c r="P1287" s="177">
        <v>5.2355</v>
      </c>
      <c r="Q1287" s="177">
        <v>4.4265999999999996</v>
      </c>
      <c r="R1287" s="177">
        <v>3.7684000000000002</v>
      </c>
      <c r="S1287" t="s">
        <v>1808</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939</v>
      </c>
      <c r="B1288" s="173" t="s">
        <v>973</v>
      </c>
      <c r="C1288" s="173">
        <v>111753</v>
      </c>
      <c r="D1288" s="176">
        <v>44958</v>
      </c>
      <c r="E1288" s="177">
        <v>3157.1154000000001</v>
      </c>
      <c r="F1288" s="177">
        <v>14.770799999999999</v>
      </c>
      <c r="G1288" s="177">
        <v>6.1600999999999999</v>
      </c>
      <c r="H1288" s="177">
        <v>5.7220000000000004</v>
      </c>
      <c r="I1288" s="177">
        <v>5.6632999999999996</v>
      </c>
      <c r="J1288" s="177">
        <v>5.7206000000000001</v>
      </c>
      <c r="K1288" s="177">
        <v>6.4118000000000004</v>
      </c>
      <c r="L1288" s="177">
        <v>5.2927999999999997</v>
      </c>
      <c r="M1288" s="177">
        <v>4.5046999999999997</v>
      </c>
      <c r="N1288" s="177">
        <v>4.4256000000000002</v>
      </c>
      <c r="O1288" s="177">
        <v>5.0925000000000002</v>
      </c>
      <c r="P1288" s="177">
        <v>5.9798</v>
      </c>
      <c r="Q1288" s="177">
        <v>7.5071000000000003</v>
      </c>
      <c r="R1288" s="177">
        <v>4.343</v>
      </c>
      <c r="S1288" t="s">
        <v>1808</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939</v>
      </c>
      <c r="B1289" s="173" t="s">
        <v>974</v>
      </c>
      <c r="C1289" s="173">
        <v>118709</v>
      </c>
      <c r="D1289" s="176">
        <v>44958</v>
      </c>
      <c r="E1289" s="177">
        <v>3301.8995</v>
      </c>
      <c r="F1289" s="177">
        <v>15.4305</v>
      </c>
      <c r="G1289" s="177">
        <v>6.8205999999999998</v>
      </c>
      <c r="H1289" s="177">
        <v>6.3825000000000003</v>
      </c>
      <c r="I1289" s="177">
        <v>6.3250999999999999</v>
      </c>
      <c r="J1289" s="177">
        <v>6.3838999999999997</v>
      </c>
      <c r="K1289" s="177">
        <v>7.0823999999999998</v>
      </c>
      <c r="L1289" s="177">
        <v>5.9714999999999998</v>
      </c>
      <c r="M1289" s="177">
        <v>5.1887999999999996</v>
      </c>
      <c r="N1289" s="177">
        <v>5.1166999999999998</v>
      </c>
      <c r="O1289" s="177">
        <v>5.8117000000000001</v>
      </c>
      <c r="P1289" s="177">
        <v>6.5552999999999999</v>
      </c>
      <c r="Q1289" s="177">
        <v>7.6432000000000002</v>
      </c>
      <c r="R1289" s="177">
        <v>5.0476000000000001</v>
      </c>
      <c r="S1289" t="s">
        <v>1808</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939</v>
      </c>
      <c r="B1290" s="173" t="s">
        <v>975</v>
      </c>
      <c r="C1290" s="173">
        <v>138423</v>
      </c>
      <c r="D1290" s="176">
        <v>44958</v>
      </c>
      <c r="E1290" s="177">
        <v>24.986000000000001</v>
      </c>
      <c r="F1290" s="177">
        <v>16.368500000000001</v>
      </c>
      <c r="G1290" s="177">
        <v>6.6673999999999998</v>
      </c>
      <c r="H1290" s="177">
        <v>6.5610999999999997</v>
      </c>
      <c r="I1290" s="177">
        <v>5.8144999999999998</v>
      </c>
      <c r="J1290" s="177">
        <v>5.9279999999999999</v>
      </c>
      <c r="K1290" s="177">
        <v>6.1498999999999997</v>
      </c>
      <c r="L1290" s="177">
        <v>5.1871</v>
      </c>
      <c r="M1290" s="177">
        <v>4.4966999999999997</v>
      </c>
      <c r="N1290" s="177">
        <v>4.3761999999999999</v>
      </c>
      <c r="O1290" s="177">
        <v>3.1652999999999998</v>
      </c>
      <c r="P1290" s="177">
        <v>1.2990999999999999</v>
      </c>
      <c r="Q1290" s="177">
        <v>6.0359999999999996</v>
      </c>
      <c r="R1290" s="177">
        <v>3.8382000000000001</v>
      </c>
      <c r="S1290" t="s">
        <v>1808</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939</v>
      </c>
      <c r="B1291" s="173" t="s">
        <v>976</v>
      </c>
      <c r="C1291" s="173">
        <v>138443</v>
      </c>
      <c r="D1291" s="176">
        <v>44958</v>
      </c>
      <c r="E1291" s="177">
        <v>26.671800000000001</v>
      </c>
      <c r="F1291" s="177">
        <v>17.251100000000001</v>
      </c>
      <c r="G1291" s="177">
        <v>7.5343999999999998</v>
      </c>
      <c r="H1291" s="177">
        <v>7.4199000000000002</v>
      </c>
      <c r="I1291" s="177">
        <v>6.6540999999999997</v>
      </c>
      <c r="J1291" s="177">
        <v>6.7633000000000001</v>
      </c>
      <c r="K1291" s="177">
        <v>7.0317999999999996</v>
      </c>
      <c r="L1291" s="177">
        <v>6.0968</v>
      </c>
      <c r="M1291" s="177">
        <v>5.4157999999999999</v>
      </c>
      <c r="N1291" s="177">
        <v>5.3026999999999997</v>
      </c>
      <c r="O1291" s="177">
        <v>3.9636</v>
      </c>
      <c r="P1291" s="177">
        <v>2.0569999999999999</v>
      </c>
      <c r="Q1291" s="177">
        <v>5.6531000000000002</v>
      </c>
      <c r="R1291" s="177">
        <v>4.6654999999999998</v>
      </c>
      <c r="S1291" t="s">
        <v>1808</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939</v>
      </c>
      <c r="B1292" s="173" t="s">
        <v>1897</v>
      </c>
      <c r="C1292" s="173">
        <v>149806</v>
      </c>
      <c r="D1292" s="176"/>
      <c r="E1292" s="177"/>
      <c r="F1292" s="177"/>
      <c r="G1292" s="177"/>
      <c r="H1292" s="177"/>
      <c r="I1292" s="177"/>
      <c r="J1292" s="177"/>
      <c r="K1292" s="177"/>
      <c r="L1292" s="177"/>
      <c r="M1292" s="177"/>
      <c r="N1292" s="177"/>
      <c r="O1292" s="177"/>
      <c r="P1292" s="177"/>
      <c r="Q1292" s="177"/>
      <c r="R1292" s="177"/>
      <c r="S1292" t="s">
        <v>1808</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939</v>
      </c>
      <c r="B1293" s="173" t="s">
        <v>1898</v>
      </c>
      <c r="C1293" s="173">
        <v>149810</v>
      </c>
      <c r="D1293" s="176"/>
      <c r="E1293" s="177"/>
      <c r="F1293" s="177"/>
      <c r="G1293" s="177"/>
      <c r="H1293" s="177"/>
      <c r="I1293" s="177"/>
      <c r="J1293" s="177"/>
      <c r="K1293" s="177"/>
      <c r="L1293" s="177"/>
      <c r="M1293" s="177"/>
      <c r="N1293" s="177"/>
      <c r="O1293" s="177"/>
      <c r="P1293" s="177"/>
      <c r="Q1293" s="177"/>
      <c r="R1293" s="177"/>
      <c r="S1293" t="s">
        <v>1808</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939</v>
      </c>
      <c r="B1294" s="173" t="s">
        <v>977</v>
      </c>
      <c r="C1294" s="173">
        <v>119812</v>
      </c>
      <c r="D1294" s="176">
        <v>44958</v>
      </c>
      <c r="E1294" s="177">
        <v>3028.9115999999999</v>
      </c>
      <c r="F1294" s="177">
        <v>19.391200000000001</v>
      </c>
      <c r="G1294" s="177">
        <v>7.5320999999999998</v>
      </c>
      <c r="H1294" s="177">
        <v>6.5557999999999996</v>
      </c>
      <c r="I1294" s="177">
        <v>6.3178999999999998</v>
      </c>
      <c r="J1294" s="177">
        <v>6.4188000000000001</v>
      </c>
      <c r="K1294" s="177">
        <v>7.1360000000000001</v>
      </c>
      <c r="L1294" s="177">
        <v>6.0340999999999996</v>
      </c>
      <c r="M1294" s="177">
        <v>5.1017000000000001</v>
      </c>
      <c r="N1294" s="177">
        <v>4.8609999999999998</v>
      </c>
      <c r="O1294" s="177">
        <v>5.1969000000000003</v>
      </c>
      <c r="P1294" s="177">
        <v>6.3951000000000002</v>
      </c>
      <c r="Q1294" s="177">
        <v>7.3895999999999997</v>
      </c>
      <c r="R1294" s="177">
        <v>4.3810000000000002</v>
      </c>
      <c r="S1294" t="s">
        <v>1808</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939</v>
      </c>
      <c r="B1295" s="173" t="s">
        <v>1980</v>
      </c>
      <c r="C1295" s="173">
        <v>106212</v>
      </c>
      <c r="D1295" s="176">
        <v>44958</v>
      </c>
      <c r="E1295" s="177">
        <v>2950.2521000000002</v>
      </c>
      <c r="F1295" s="177">
        <v>18.831</v>
      </c>
      <c r="G1295" s="177">
        <v>6.9710000000000001</v>
      </c>
      <c r="H1295" s="177">
        <v>5.9947999999999997</v>
      </c>
      <c r="I1295" s="177">
        <v>5.7651000000000003</v>
      </c>
      <c r="J1295" s="177">
        <v>5.8590999999999998</v>
      </c>
      <c r="K1295" s="177">
        <v>6.5677000000000003</v>
      </c>
      <c r="L1295" s="177">
        <v>5.4584000000000001</v>
      </c>
      <c r="M1295" s="177">
        <v>4.5214999999999996</v>
      </c>
      <c r="N1295" s="177">
        <v>4.2919</v>
      </c>
      <c r="O1295" s="177">
        <v>4.6165000000000003</v>
      </c>
      <c r="P1295" s="177">
        <v>5.9287000000000001</v>
      </c>
      <c r="Q1295" s="177">
        <v>7.2141000000000002</v>
      </c>
      <c r="R1295" s="177">
        <v>3.8256999999999999</v>
      </c>
      <c r="S1295" t="s">
        <v>1808</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939</v>
      </c>
      <c r="B1296" s="173" t="s">
        <v>1865</v>
      </c>
      <c r="C1296" s="173">
        <v>149519</v>
      </c>
      <c r="D1296" s="176">
        <v>44958</v>
      </c>
      <c r="E1296" s="177">
        <v>2934.857</v>
      </c>
      <c r="F1296" s="177">
        <v>12.2331</v>
      </c>
      <c r="G1296" s="177">
        <v>6.3658999999999999</v>
      </c>
      <c r="H1296" s="177">
        <v>6.3928000000000003</v>
      </c>
      <c r="I1296" s="177">
        <v>6.3475000000000001</v>
      </c>
      <c r="J1296" s="177">
        <v>6.2710999999999997</v>
      </c>
      <c r="K1296" s="177">
        <v>6.5601000000000003</v>
      </c>
      <c r="L1296" s="177">
        <v>5.6120999999999999</v>
      </c>
      <c r="M1296" s="177">
        <v>4.6525999999999996</v>
      </c>
      <c r="N1296" s="177">
        <v>4.4649000000000001</v>
      </c>
      <c r="O1296" s="177">
        <v>4.1448999999999998</v>
      </c>
      <c r="P1296" s="177">
        <v>1.4716</v>
      </c>
      <c r="Q1296" s="177">
        <v>6.0278</v>
      </c>
      <c r="R1296" s="177">
        <v>4.0091999999999999</v>
      </c>
      <c r="S1296" t="s">
        <v>1808</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939</v>
      </c>
      <c r="B1297" s="173" t="s">
        <v>978</v>
      </c>
      <c r="C1297" s="173">
        <v>149526</v>
      </c>
      <c r="D1297" s="176">
        <v>44958</v>
      </c>
      <c r="E1297" s="177">
        <v>3089.9814999999999</v>
      </c>
      <c r="F1297" s="177">
        <v>13.185</v>
      </c>
      <c r="G1297" s="177">
        <v>7.3173000000000004</v>
      </c>
      <c r="H1297" s="177">
        <v>7.3449999999999998</v>
      </c>
      <c r="I1297" s="177">
        <v>7.3003999999999998</v>
      </c>
      <c r="J1297" s="177">
        <v>7.2270000000000003</v>
      </c>
      <c r="K1297" s="177">
        <v>7.4527000000000001</v>
      </c>
      <c r="L1297" s="177">
        <v>6.4023000000000003</v>
      </c>
      <c r="M1297" s="177">
        <v>5.4080000000000004</v>
      </c>
      <c r="N1297" s="177">
        <v>5.2102000000000004</v>
      </c>
      <c r="O1297" s="177">
        <v>4.6100000000000003</v>
      </c>
      <c r="P1297" s="177">
        <v>1.8654999999999999</v>
      </c>
      <c r="Q1297" s="177">
        <v>5.3593999999999999</v>
      </c>
      <c r="R1297" s="177">
        <v>4.5646000000000004</v>
      </c>
      <c r="S1297" t="s">
        <v>1808</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939</v>
      </c>
      <c r="B1298" s="173" t="s">
        <v>1866</v>
      </c>
      <c r="C1298" s="173">
        <v>119680</v>
      </c>
      <c r="D1298" s="176"/>
      <c r="E1298" s="177"/>
      <c r="F1298" s="177"/>
      <c r="G1298" s="177"/>
      <c r="H1298" s="177"/>
      <c r="I1298" s="177"/>
      <c r="J1298" s="177"/>
      <c r="K1298" s="177"/>
      <c r="L1298" s="177"/>
      <c r="M1298" s="177"/>
      <c r="N1298" s="177"/>
      <c r="O1298" s="177"/>
      <c r="P1298" s="177"/>
      <c r="Q1298" s="177"/>
      <c r="R1298" s="177"/>
      <c r="S1298" t="s">
        <v>1808</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939</v>
      </c>
      <c r="B1299" s="173" t="s">
        <v>1867</v>
      </c>
      <c r="C1299" s="173">
        <v>105563</v>
      </c>
      <c r="D1299" s="176"/>
      <c r="E1299" s="177"/>
      <c r="F1299" s="177"/>
      <c r="G1299" s="177"/>
      <c r="H1299" s="177"/>
      <c r="I1299" s="177"/>
      <c r="J1299" s="177"/>
      <c r="K1299" s="177"/>
      <c r="L1299" s="177"/>
      <c r="M1299" s="177"/>
      <c r="N1299" s="177"/>
      <c r="O1299" s="177"/>
      <c r="P1299" s="177"/>
      <c r="Q1299" s="177"/>
      <c r="R1299" s="177"/>
      <c r="S1299" t="s">
        <v>1808</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939</v>
      </c>
      <c r="B1300" s="173" t="s">
        <v>979</v>
      </c>
      <c r="C1300" s="173">
        <v>147399</v>
      </c>
      <c r="D1300" s="176"/>
      <c r="E1300" s="177"/>
      <c r="F1300" s="177"/>
      <c r="G1300" s="177"/>
      <c r="H1300" s="177"/>
      <c r="I1300" s="177"/>
      <c r="J1300" s="177"/>
      <c r="K1300" s="177"/>
      <c r="L1300" s="177"/>
      <c r="M1300" s="177"/>
      <c r="N1300" s="177"/>
      <c r="O1300" s="177"/>
      <c r="P1300" s="177"/>
      <c r="Q1300" s="177"/>
      <c r="R1300" s="177"/>
      <c r="S1300" t="s">
        <v>1808</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3" t="s">
        <v>939</v>
      </c>
      <c r="B1301" s="173" t="s">
        <v>980</v>
      </c>
      <c r="C1301" s="173">
        <v>119863</v>
      </c>
      <c r="D1301" s="176">
        <v>44958</v>
      </c>
      <c r="E1301" s="177">
        <v>3375.3937000000001</v>
      </c>
      <c r="F1301" s="177">
        <v>16.757899999999999</v>
      </c>
      <c r="G1301" s="177">
        <v>6.7766999999999999</v>
      </c>
      <c r="H1301" s="177">
        <v>6.8955000000000002</v>
      </c>
      <c r="I1301" s="177">
        <v>6.6547999999999998</v>
      </c>
      <c r="J1301" s="177">
        <v>6.1492000000000004</v>
      </c>
      <c r="K1301" s="177">
        <v>6.4325000000000001</v>
      </c>
      <c r="L1301" s="177">
        <v>5.5475000000000003</v>
      </c>
      <c r="M1301" s="177">
        <v>4.7515999999999998</v>
      </c>
      <c r="N1301" s="177">
        <v>4.6639999999999997</v>
      </c>
      <c r="O1301" s="177">
        <v>5.2717999999999998</v>
      </c>
      <c r="P1301" s="177">
        <v>5.1901000000000002</v>
      </c>
      <c r="Q1301" s="177">
        <v>6.9038000000000004</v>
      </c>
      <c r="R1301" s="177">
        <v>4.4104000000000001</v>
      </c>
      <c r="S1301" t="s">
        <v>1808</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3" t="s">
        <v>939</v>
      </c>
      <c r="B1302" s="173" t="s">
        <v>981</v>
      </c>
      <c r="C1302" s="173">
        <v>147396</v>
      </c>
      <c r="D1302" s="176"/>
      <c r="E1302" s="177"/>
      <c r="F1302" s="177"/>
      <c r="G1302" s="177"/>
      <c r="H1302" s="177"/>
      <c r="I1302" s="177"/>
      <c r="J1302" s="177"/>
      <c r="K1302" s="177"/>
      <c r="L1302" s="177"/>
      <c r="M1302" s="177"/>
      <c r="N1302" s="177"/>
      <c r="O1302" s="177"/>
      <c r="P1302" s="177"/>
      <c r="Q1302" s="177"/>
      <c r="R1302" s="177"/>
      <c r="S1302" t="s">
        <v>1808</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73" t="s">
        <v>939</v>
      </c>
      <c r="B1303" s="173" t="s">
        <v>2066</v>
      </c>
      <c r="C1303" s="173">
        <v>103159</v>
      </c>
      <c r="D1303" s="176">
        <v>44958</v>
      </c>
      <c r="E1303" s="177">
        <v>3309.6913</v>
      </c>
      <c r="F1303" s="177">
        <v>16.4604</v>
      </c>
      <c r="G1303" s="177">
        <v>6.1492000000000004</v>
      </c>
      <c r="H1303" s="177">
        <v>6.1271000000000004</v>
      </c>
      <c r="I1303" s="177">
        <v>5.7672999999999996</v>
      </c>
      <c r="J1303" s="177">
        <v>5.5922000000000001</v>
      </c>
      <c r="K1303" s="177">
        <v>6.0412999999999997</v>
      </c>
      <c r="L1303" s="177">
        <v>5.2038000000000002</v>
      </c>
      <c r="M1303" s="177">
        <v>4.4210000000000003</v>
      </c>
      <c r="N1303" s="177">
        <v>4.3362999999999996</v>
      </c>
      <c r="O1303" s="177">
        <v>5.0119999999999996</v>
      </c>
      <c r="P1303" s="177">
        <v>4.9535</v>
      </c>
      <c r="Q1303" s="177">
        <v>7.1135999999999999</v>
      </c>
      <c r="R1303" s="177">
        <v>4.1104000000000003</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3" t="s">
        <v>939</v>
      </c>
      <c r="B1304" s="173" t="s">
        <v>982</v>
      </c>
      <c r="C1304" s="173">
        <v>120735</v>
      </c>
      <c r="D1304" s="176">
        <v>44958</v>
      </c>
      <c r="E1304" s="177">
        <v>3011.4077000000002</v>
      </c>
      <c r="F1304" s="177">
        <v>18.8888</v>
      </c>
      <c r="G1304" s="177">
        <v>7.3815999999999997</v>
      </c>
      <c r="H1304" s="177">
        <v>6.8215000000000003</v>
      </c>
      <c r="I1304" s="177">
        <v>6.5434000000000001</v>
      </c>
      <c r="J1304" s="177">
        <v>6.5186999999999999</v>
      </c>
      <c r="K1304" s="177">
        <v>6.6376999999999997</v>
      </c>
      <c r="L1304" s="177">
        <v>5.7356999999999996</v>
      </c>
      <c r="M1304" s="177">
        <v>5.0858999999999996</v>
      </c>
      <c r="N1304" s="177">
        <v>4.9268999999999998</v>
      </c>
      <c r="O1304" s="177">
        <v>6.9871999999999996</v>
      </c>
      <c r="P1304" s="177">
        <v>4.7868000000000004</v>
      </c>
      <c r="Q1304" s="177">
        <v>6.7961999999999998</v>
      </c>
      <c r="R1304" s="177">
        <v>7.0918999999999999</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939</v>
      </c>
      <c r="B1305" s="173" t="s">
        <v>983</v>
      </c>
      <c r="C1305" s="173">
        <v>102544</v>
      </c>
      <c r="D1305" s="176">
        <v>44958</v>
      </c>
      <c r="E1305" s="177">
        <v>2970.944</v>
      </c>
      <c r="F1305" s="177">
        <v>18.778500000000001</v>
      </c>
      <c r="G1305" s="177">
        <v>7.2714999999999996</v>
      </c>
      <c r="H1305" s="177">
        <v>6.7112999999999996</v>
      </c>
      <c r="I1305" s="177">
        <v>6.4330999999999996</v>
      </c>
      <c r="J1305" s="177">
        <v>6.4080000000000004</v>
      </c>
      <c r="K1305" s="177">
        <v>6.5258000000000003</v>
      </c>
      <c r="L1305" s="177">
        <v>5.6226000000000003</v>
      </c>
      <c r="M1305" s="177">
        <v>4.9645999999999999</v>
      </c>
      <c r="N1305" s="177">
        <v>4.7961</v>
      </c>
      <c r="O1305" s="177">
        <v>6.8701999999999996</v>
      </c>
      <c r="P1305" s="177">
        <v>4.6597999999999997</v>
      </c>
      <c r="Q1305" s="177">
        <v>7.1398000000000001</v>
      </c>
      <c r="R1305" s="177">
        <v>6.9596999999999998</v>
      </c>
    </row>
    <row r="1306" spans="1:34" x14ac:dyDescent="0.3">
      <c r="A1306" s="178" t="s">
        <v>27</v>
      </c>
      <c r="B1306" s="173"/>
      <c r="C1306" s="173"/>
      <c r="D1306" s="173"/>
      <c r="E1306" s="173"/>
      <c r="F1306" s="179">
        <v>20.058006521739134</v>
      </c>
      <c r="G1306" s="179">
        <v>7.7844695652173916</v>
      </c>
      <c r="H1306" s="179">
        <v>7.3677782608695663</v>
      </c>
      <c r="I1306" s="179">
        <v>6.92035</v>
      </c>
      <c r="J1306" s="179">
        <v>6.8514499999999998</v>
      </c>
      <c r="K1306" s="179">
        <v>7.3047760869565233</v>
      </c>
      <c r="L1306" s="179">
        <v>5.2543086956521732</v>
      </c>
      <c r="M1306" s="179">
        <v>4.7458652173913034</v>
      </c>
      <c r="N1306" s="179">
        <v>4.635580952380951</v>
      </c>
      <c r="O1306" s="179">
        <v>5.3827785714285721</v>
      </c>
      <c r="P1306" s="179">
        <v>5.5460571428571432</v>
      </c>
      <c r="Q1306" s="179">
        <v>6.872482608695651</v>
      </c>
      <c r="R1306" s="179">
        <v>4.3858761904761909</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8" t="s">
        <v>407</v>
      </c>
      <c r="B1307" s="173"/>
      <c r="C1307" s="173"/>
      <c r="D1307" s="173"/>
      <c r="E1307" s="173"/>
      <c r="F1307" s="179">
        <v>18.62425</v>
      </c>
      <c r="G1307" s="179">
        <v>7.4191000000000003</v>
      </c>
      <c r="H1307" s="179">
        <v>6.7080500000000001</v>
      </c>
      <c r="I1307" s="179">
        <v>6.3362999999999996</v>
      </c>
      <c r="J1307" s="179">
        <v>6.1941500000000005</v>
      </c>
      <c r="K1307" s="179">
        <v>6.6349999999999998</v>
      </c>
      <c r="L1307" s="179">
        <v>5.6173500000000001</v>
      </c>
      <c r="M1307" s="179">
        <v>4.7671999999999999</v>
      </c>
      <c r="N1307" s="179">
        <v>4.6712499999999997</v>
      </c>
      <c r="O1307" s="179">
        <v>5.1094500000000007</v>
      </c>
      <c r="P1307" s="179">
        <v>5.9796999999999993</v>
      </c>
      <c r="Q1307" s="179">
        <v>7.1691000000000003</v>
      </c>
      <c r="R1307" s="179">
        <v>4.2962000000000007</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75" t="s">
        <v>984</v>
      </c>
      <c r="B1309" s="175"/>
      <c r="C1309" s="175"/>
      <c r="D1309" s="175"/>
      <c r="E1309" s="175"/>
      <c r="F1309" s="175"/>
      <c r="G1309" s="175"/>
      <c r="H1309" s="175"/>
      <c r="I1309" s="175"/>
      <c r="J1309" s="175"/>
      <c r="K1309" s="175"/>
      <c r="L1309" s="175"/>
      <c r="M1309" s="175"/>
      <c r="N1309" s="175"/>
      <c r="O1309" s="175"/>
      <c r="P1309" s="175"/>
      <c r="Q1309" s="175"/>
      <c r="R1309" s="175"/>
      <c r="T1309" s="106"/>
      <c r="U1309" s="107"/>
      <c r="V1309" s="107"/>
      <c r="W1309" s="107"/>
      <c r="X1309" s="107"/>
      <c r="Y1309" s="107"/>
      <c r="Z1309" s="107"/>
      <c r="AA1309" s="107"/>
      <c r="AB1309" s="107"/>
      <c r="AC1309" s="107"/>
      <c r="AD1309" s="107"/>
      <c r="AE1309" s="107"/>
      <c r="AF1309" s="107"/>
      <c r="AG1309" s="107"/>
      <c r="AH1309" s="107"/>
    </row>
    <row r="1310" spans="1:34" x14ac:dyDescent="0.3">
      <c r="A1310" s="173" t="s">
        <v>985</v>
      </c>
      <c r="B1310" s="173" t="s">
        <v>986</v>
      </c>
      <c r="C1310" s="173">
        <v>119539</v>
      </c>
      <c r="D1310" s="176">
        <v>44958</v>
      </c>
      <c r="E1310" s="177">
        <v>33.845799999999997</v>
      </c>
      <c r="F1310" s="177">
        <v>79.111500000000007</v>
      </c>
      <c r="G1310" s="177">
        <v>23.542100000000001</v>
      </c>
      <c r="H1310" s="177">
        <v>13.3139</v>
      </c>
      <c r="I1310" s="177">
        <v>7.8342999999999998</v>
      </c>
      <c r="J1310" s="177">
        <v>7.1835000000000004</v>
      </c>
      <c r="K1310" s="177">
        <v>8.3640000000000008</v>
      </c>
      <c r="L1310" s="177">
        <v>7.0388000000000002</v>
      </c>
      <c r="M1310" s="177">
        <v>27.107199999999999</v>
      </c>
      <c r="N1310" s="177">
        <v>26.555199999999999</v>
      </c>
      <c r="O1310" s="177">
        <v>13.877599999999999</v>
      </c>
      <c r="P1310" s="177">
        <v>8.6708999999999996</v>
      </c>
      <c r="Q1310" s="177">
        <v>9.5717999999999996</v>
      </c>
      <c r="R1310" s="177">
        <v>16.511900000000001</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985</v>
      </c>
      <c r="B1311" s="173" t="s">
        <v>987</v>
      </c>
      <c r="C1311" s="173">
        <v>111803</v>
      </c>
      <c r="D1311" s="176">
        <v>44958</v>
      </c>
      <c r="E1311" s="177">
        <v>31.663599999999999</v>
      </c>
      <c r="F1311" s="177">
        <v>78.439499999999995</v>
      </c>
      <c r="G1311" s="177">
        <v>22.849499999999999</v>
      </c>
      <c r="H1311" s="177">
        <v>12.628299999999999</v>
      </c>
      <c r="I1311" s="177">
        <v>7.1417999999999999</v>
      </c>
      <c r="J1311" s="177">
        <v>6.4827000000000004</v>
      </c>
      <c r="K1311" s="177">
        <v>7.6501000000000001</v>
      </c>
      <c r="L1311" s="177">
        <v>6.3156999999999996</v>
      </c>
      <c r="M1311" s="177">
        <v>26.2652</v>
      </c>
      <c r="N1311" s="177">
        <v>25.613299999999999</v>
      </c>
      <c r="O1311" s="177">
        <v>13.0991</v>
      </c>
      <c r="P1311" s="177">
        <v>7.9207000000000001</v>
      </c>
      <c r="Q1311" s="177">
        <v>8.6677</v>
      </c>
      <c r="R1311" s="177">
        <v>15.7529</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985</v>
      </c>
      <c r="B1312" s="173" t="s">
        <v>988</v>
      </c>
      <c r="C1312" s="173">
        <v>147816</v>
      </c>
      <c r="D1312" s="176"/>
      <c r="E1312" s="177"/>
      <c r="F1312" s="177"/>
      <c r="G1312" s="177"/>
      <c r="H1312" s="177"/>
      <c r="I1312" s="177"/>
      <c r="J1312" s="177"/>
      <c r="K1312" s="177"/>
      <c r="L1312" s="177"/>
      <c r="M1312" s="177"/>
      <c r="N1312" s="177"/>
      <c r="O1312" s="177"/>
      <c r="P1312" s="177"/>
      <c r="Q1312" s="177"/>
      <c r="R1312" s="177"/>
      <c r="T1312" s="106"/>
      <c r="U1312" s="107"/>
      <c r="V1312" s="107"/>
      <c r="W1312" s="107"/>
      <c r="X1312" s="107"/>
      <c r="Y1312" s="107"/>
      <c r="Z1312" s="107"/>
      <c r="AA1312" s="107"/>
      <c r="AB1312" s="107"/>
      <c r="AC1312" s="107"/>
      <c r="AD1312" s="107"/>
      <c r="AE1312" s="107"/>
      <c r="AF1312" s="107"/>
      <c r="AG1312" s="107"/>
      <c r="AH1312" s="107"/>
    </row>
    <row r="1313" spans="1:34" x14ac:dyDescent="0.3">
      <c r="A1313" s="173" t="s">
        <v>985</v>
      </c>
      <c r="B1313" s="173" t="s">
        <v>989</v>
      </c>
      <c r="C1313" s="173">
        <v>147820</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985</v>
      </c>
      <c r="B1314" s="173" t="s">
        <v>990</v>
      </c>
      <c r="C1314" s="173">
        <v>120475</v>
      </c>
      <c r="D1314" s="176">
        <v>44958</v>
      </c>
      <c r="E1314" s="177">
        <v>24.973800000000001</v>
      </c>
      <c r="F1314" s="177">
        <v>84.231999999999999</v>
      </c>
      <c r="G1314" s="177">
        <v>21.489100000000001</v>
      </c>
      <c r="H1314" s="177">
        <v>12.389799999999999</v>
      </c>
      <c r="I1314" s="177">
        <v>8.7147000000000006</v>
      </c>
      <c r="J1314" s="177">
        <v>8.7942999999999998</v>
      </c>
      <c r="K1314" s="177">
        <v>8.2393999999999998</v>
      </c>
      <c r="L1314" s="177">
        <v>6.3768000000000002</v>
      </c>
      <c r="M1314" s="177">
        <v>5.7618999999999998</v>
      </c>
      <c r="N1314" s="177">
        <v>5.3457999999999997</v>
      </c>
      <c r="O1314" s="177">
        <v>7.1627999999999998</v>
      </c>
      <c r="P1314" s="177">
        <v>7.4542000000000002</v>
      </c>
      <c r="Q1314" s="177">
        <v>8.6181999999999999</v>
      </c>
      <c r="R1314" s="177">
        <v>5.6543000000000001</v>
      </c>
      <c r="T1314" s="106"/>
      <c r="U1314" s="107"/>
      <c r="V1314" s="107"/>
      <c r="W1314" s="107"/>
      <c r="X1314" s="107"/>
      <c r="Y1314" s="107"/>
      <c r="Z1314" s="107"/>
      <c r="AA1314" s="107"/>
      <c r="AB1314" s="107"/>
      <c r="AC1314" s="107"/>
      <c r="AD1314" s="107"/>
      <c r="AE1314" s="107"/>
      <c r="AF1314" s="107"/>
      <c r="AG1314" s="107"/>
      <c r="AH1314" s="107"/>
    </row>
    <row r="1315" spans="1:34" x14ac:dyDescent="0.3">
      <c r="A1315" s="173" t="s">
        <v>985</v>
      </c>
      <c r="B1315" s="173" t="s">
        <v>991</v>
      </c>
      <c r="C1315" s="173">
        <v>116894</v>
      </c>
      <c r="D1315" s="176">
        <v>44958</v>
      </c>
      <c r="E1315" s="177">
        <v>23.093399999999999</v>
      </c>
      <c r="F1315" s="177">
        <v>83.643699999999995</v>
      </c>
      <c r="G1315" s="177">
        <v>20.7957</v>
      </c>
      <c r="H1315" s="177">
        <v>11.6996</v>
      </c>
      <c r="I1315" s="177">
        <v>8.0175999999999998</v>
      </c>
      <c r="J1315" s="177">
        <v>8.0955999999999992</v>
      </c>
      <c r="K1315" s="177">
        <v>7.5346000000000002</v>
      </c>
      <c r="L1315" s="177">
        <v>5.6632999999999996</v>
      </c>
      <c r="M1315" s="177">
        <v>5.0387000000000004</v>
      </c>
      <c r="N1315" s="177">
        <v>4.6246999999999998</v>
      </c>
      <c r="O1315" s="177">
        <v>6.4177</v>
      </c>
      <c r="P1315" s="177">
        <v>6.718</v>
      </c>
      <c r="Q1315" s="177">
        <v>8.0155999999999992</v>
      </c>
      <c r="R1315" s="177">
        <v>4.9214000000000002</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985</v>
      </c>
      <c r="B1316" s="173" t="s">
        <v>1926</v>
      </c>
      <c r="C1316" s="173">
        <v>150241</v>
      </c>
      <c r="D1316" s="176">
        <v>44958</v>
      </c>
      <c r="E1316" s="177">
        <v>16.8</v>
      </c>
      <c r="F1316" s="177">
        <v>42.8508</v>
      </c>
      <c r="G1316" s="177">
        <v>12.666600000000001</v>
      </c>
      <c r="H1316" s="177">
        <v>6.4016000000000002</v>
      </c>
      <c r="I1316" s="177">
        <v>6.3003</v>
      </c>
      <c r="J1316" s="177">
        <v>7.2363999999999997</v>
      </c>
      <c r="K1316" s="177">
        <v>7.9763000000000002</v>
      </c>
      <c r="L1316" s="177">
        <v>6.7759</v>
      </c>
      <c r="M1316" s="177">
        <v>5.1871</v>
      </c>
      <c r="N1316" s="177">
        <v>4.2474999999999996</v>
      </c>
      <c r="O1316" s="177">
        <v>4.7445000000000004</v>
      </c>
      <c r="P1316" s="177">
        <v>3.5716999999999999</v>
      </c>
      <c r="Q1316" s="177">
        <v>5.9825999999999997</v>
      </c>
      <c r="R1316" s="177">
        <v>3.7054999999999998</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985</v>
      </c>
      <c r="B1317" s="173" t="s">
        <v>1946</v>
      </c>
      <c r="C1317" s="173">
        <v>150240</v>
      </c>
      <c r="D1317" s="176">
        <v>44958</v>
      </c>
      <c r="E1317" s="177">
        <v>15.820399999999999</v>
      </c>
      <c r="F1317" s="177">
        <v>42.732199999999999</v>
      </c>
      <c r="G1317" s="177">
        <v>12.4336</v>
      </c>
      <c r="H1317" s="177">
        <v>6.1375999999999999</v>
      </c>
      <c r="I1317" s="177">
        <v>6.0289999999999999</v>
      </c>
      <c r="J1317" s="177">
        <v>6.9649999999999999</v>
      </c>
      <c r="K1317" s="177">
        <v>7.6947999999999999</v>
      </c>
      <c r="L1317" s="177">
        <v>6.4874000000000001</v>
      </c>
      <c r="M1317" s="177">
        <v>4.8750999999999998</v>
      </c>
      <c r="N1317" s="177">
        <v>3.8854000000000002</v>
      </c>
      <c r="O1317" s="177">
        <v>4.2577999999999996</v>
      </c>
      <c r="P1317" s="177">
        <v>2.9904000000000002</v>
      </c>
      <c r="Q1317" s="177">
        <v>5.2712000000000003</v>
      </c>
      <c r="R1317" s="177">
        <v>3.2343999999999999</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985</v>
      </c>
      <c r="B1318" s="173" t="s">
        <v>1944</v>
      </c>
      <c r="C1318" s="173">
        <v>150291</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985</v>
      </c>
      <c r="B1319" s="173" t="s">
        <v>1945</v>
      </c>
      <c r="C1319" s="173">
        <v>150294</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985</v>
      </c>
      <c r="B1320" s="173" t="s">
        <v>992</v>
      </c>
      <c r="C1320" s="173">
        <v>118924</v>
      </c>
      <c r="D1320" s="176">
        <v>44958</v>
      </c>
      <c r="E1320" s="177">
        <v>71.579899999999995</v>
      </c>
      <c r="F1320" s="177">
        <v>77.160600000000002</v>
      </c>
      <c r="G1320" s="177">
        <v>14.080500000000001</v>
      </c>
      <c r="H1320" s="177">
        <v>6.0823999999999998</v>
      </c>
      <c r="I1320" s="177">
        <v>5.6833999999999998</v>
      </c>
      <c r="J1320" s="177">
        <v>6.7111999999999998</v>
      </c>
      <c r="K1320" s="177">
        <v>8.3028999999999993</v>
      </c>
      <c r="L1320" s="177">
        <v>5.7382999999999997</v>
      </c>
      <c r="M1320" s="177">
        <v>4.6539000000000001</v>
      </c>
      <c r="N1320" s="177">
        <v>4.2232000000000003</v>
      </c>
      <c r="O1320" s="177">
        <v>5.6924999999999999</v>
      </c>
      <c r="P1320" s="177">
        <v>5.0410000000000004</v>
      </c>
      <c r="Q1320" s="177">
        <v>6.8891999999999998</v>
      </c>
      <c r="R1320" s="177">
        <v>3.9910000000000001</v>
      </c>
      <c r="T1320" s="106"/>
      <c r="U1320" s="107"/>
      <c r="V1320" s="107"/>
      <c r="W1320" s="107"/>
      <c r="X1320" s="107"/>
      <c r="Y1320" s="107"/>
      <c r="Z1320" s="107"/>
      <c r="AA1320" s="107"/>
      <c r="AB1320" s="107"/>
      <c r="AC1320" s="107"/>
      <c r="AD1320" s="107"/>
      <c r="AE1320" s="107"/>
      <c r="AF1320" s="107"/>
      <c r="AG1320" s="107"/>
      <c r="AH1320" s="107"/>
    </row>
    <row r="1321" spans="1:34" x14ac:dyDescent="0.3">
      <c r="A1321" s="173" t="s">
        <v>985</v>
      </c>
      <c r="B1321" s="173" t="s">
        <v>993</v>
      </c>
      <c r="C1321" s="173">
        <v>100078</v>
      </c>
      <c r="D1321" s="176">
        <v>44958</v>
      </c>
      <c r="E1321" s="177">
        <v>67.989900000000006</v>
      </c>
      <c r="F1321" s="177">
        <v>76.768799999999999</v>
      </c>
      <c r="G1321" s="177">
        <v>13.6614</v>
      </c>
      <c r="H1321" s="177">
        <v>5.6660000000000004</v>
      </c>
      <c r="I1321" s="177">
        <v>5.2717000000000001</v>
      </c>
      <c r="J1321" s="177">
        <v>6.2972000000000001</v>
      </c>
      <c r="K1321" s="177">
        <v>7.9249000000000001</v>
      </c>
      <c r="L1321" s="177">
        <v>5.3779000000000003</v>
      </c>
      <c r="M1321" s="177">
        <v>4.3029000000000002</v>
      </c>
      <c r="N1321" s="177">
        <v>3.8628999999999998</v>
      </c>
      <c r="O1321" s="177">
        <v>5.3159999999999998</v>
      </c>
      <c r="P1321" s="177">
        <v>4.6334999999999997</v>
      </c>
      <c r="Q1321" s="177">
        <v>7.7191000000000001</v>
      </c>
      <c r="R1321" s="177">
        <v>3.6179999999999999</v>
      </c>
      <c r="T1321" s="106"/>
      <c r="U1321" s="107"/>
      <c r="V1321" s="107"/>
      <c r="W1321" s="107"/>
      <c r="X1321" s="107"/>
      <c r="Y1321" s="107"/>
      <c r="Z1321" s="107"/>
      <c r="AA1321" s="107"/>
      <c r="AB1321" s="107"/>
      <c r="AC1321" s="107"/>
      <c r="AD1321" s="107"/>
      <c r="AE1321" s="107"/>
      <c r="AF1321" s="107"/>
      <c r="AG1321" s="107"/>
      <c r="AH1321" s="107"/>
    </row>
    <row r="1322" spans="1:34" x14ac:dyDescent="0.3">
      <c r="A1322" s="173" t="s">
        <v>985</v>
      </c>
      <c r="B1322" s="173" t="s">
        <v>1745</v>
      </c>
      <c r="C1322" s="173"/>
      <c r="D1322" s="176">
        <v>44958</v>
      </c>
      <c r="E1322" s="177">
        <v>67.989900000000006</v>
      </c>
      <c r="F1322" s="177">
        <v>76.768799999999999</v>
      </c>
      <c r="G1322" s="177">
        <v>13.6614</v>
      </c>
      <c r="H1322" s="177">
        <v>5.6660000000000004</v>
      </c>
      <c r="I1322" s="177">
        <v>5.2717000000000001</v>
      </c>
      <c r="J1322" s="177">
        <v>6.2972000000000001</v>
      </c>
      <c r="K1322" s="177">
        <v>7.9249000000000001</v>
      </c>
      <c r="L1322" s="177">
        <v>5.3779000000000003</v>
      </c>
      <c r="M1322" s="177">
        <v>4.3029000000000002</v>
      </c>
      <c r="N1322" s="177">
        <v>3.8628999999999998</v>
      </c>
      <c r="O1322" s="177">
        <v>5.3159999999999998</v>
      </c>
      <c r="P1322" s="177">
        <v>4.6334999999999997</v>
      </c>
      <c r="Q1322" s="177">
        <v>7.7191000000000001</v>
      </c>
      <c r="R1322" s="177">
        <v>3.6179999999999999</v>
      </c>
      <c r="T1322" s="106"/>
      <c r="U1322" s="107"/>
      <c r="V1322" s="107"/>
      <c r="W1322" s="107"/>
      <c r="X1322" s="107"/>
      <c r="Y1322" s="107"/>
      <c r="Z1322" s="107"/>
      <c r="AA1322" s="107"/>
      <c r="AB1322" s="107"/>
      <c r="AC1322" s="107"/>
      <c r="AD1322" s="107"/>
      <c r="AE1322" s="107"/>
      <c r="AF1322" s="107"/>
      <c r="AG1322" s="107"/>
      <c r="AH1322" s="107"/>
    </row>
    <row r="1323" spans="1:34" x14ac:dyDescent="0.3">
      <c r="A1323" s="173" t="s">
        <v>985</v>
      </c>
      <c r="B1323" s="173" t="s">
        <v>994</v>
      </c>
      <c r="C1323" s="173">
        <v>147962</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985</v>
      </c>
      <c r="B1324" s="173" t="s">
        <v>995</v>
      </c>
      <c r="C1324" s="173">
        <v>147963</v>
      </c>
      <c r="D1324" s="176"/>
      <c r="E1324" s="177"/>
      <c r="F1324" s="177"/>
      <c r="G1324" s="177"/>
      <c r="H1324" s="177"/>
      <c r="I1324" s="177"/>
      <c r="J1324" s="177"/>
      <c r="K1324" s="177"/>
      <c r="L1324" s="177"/>
      <c r="M1324" s="177"/>
      <c r="N1324" s="177"/>
      <c r="O1324" s="177"/>
      <c r="P1324" s="177"/>
      <c r="Q1324" s="177"/>
      <c r="R1324" s="177"/>
      <c r="T1324" s="106"/>
      <c r="U1324" s="107"/>
      <c r="V1324" s="107"/>
      <c r="W1324" s="107"/>
      <c r="X1324" s="107"/>
      <c r="Y1324" s="107"/>
      <c r="Z1324" s="107"/>
      <c r="AA1324" s="107"/>
      <c r="AB1324" s="107"/>
      <c r="AC1324" s="107"/>
      <c r="AD1324" s="107"/>
      <c r="AE1324" s="107"/>
      <c r="AF1324" s="107"/>
      <c r="AG1324" s="107"/>
      <c r="AH1324" s="107"/>
    </row>
    <row r="1325" spans="1:34" x14ac:dyDescent="0.3">
      <c r="A1325" s="173" t="s">
        <v>985</v>
      </c>
      <c r="B1325" s="173" t="s">
        <v>1650</v>
      </c>
      <c r="C1325" s="173">
        <v>147968</v>
      </c>
      <c r="D1325" s="176">
        <v>44958</v>
      </c>
      <c r="E1325" s="177">
        <v>0.50080000000000002</v>
      </c>
      <c r="F1325" s="177">
        <v>14.5825</v>
      </c>
      <c r="G1325" s="177">
        <v>14.6058</v>
      </c>
      <c r="H1325" s="177">
        <v>14.6175</v>
      </c>
      <c r="I1325" s="177">
        <v>14.6586</v>
      </c>
      <c r="J1325" s="177">
        <v>14.544600000000001</v>
      </c>
      <c r="K1325" s="177">
        <v>14.8767</v>
      </c>
      <c r="L1325" s="177">
        <v>0.31740000000000002</v>
      </c>
      <c r="M1325" s="177">
        <v>3.9426000000000001</v>
      </c>
      <c r="N1325" s="177"/>
      <c r="O1325" s="177"/>
      <c r="P1325" s="177"/>
      <c r="Q1325" s="177">
        <v>5.2530000000000001</v>
      </c>
      <c r="R1325" s="177"/>
      <c r="T1325" s="106"/>
      <c r="U1325" s="107"/>
      <c r="V1325" s="107"/>
      <c r="W1325" s="107"/>
      <c r="X1325" s="107"/>
      <c r="Y1325" s="107"/>
      <c r="Z1325" s="107"/>
      <c r="AA1325" s="107"/>
      <c r="AB1325" s="107"/>
      <c r="AC1325" s="107"/>
      <c r="AD1325" s="107"/>
      <c r="AE1325" s="107"/>
      <c r="AF1325" s="107"/>
      <c r="AG1325" s="107"/>
      <c r="AH1325" s="107"/>
    </row>
    <row r="1326" spans="1:34" x14ac:dyDescent="0.3">
      <c r="A1326" s="173" t="s">
        <v>985</v>
      </c>
      <c r="B1326" s="173" t="s">
        <v>1651</v>
      </c>
      <c r="C1326" s="173">
        <v>147966</v>
      </c>
      <c r="D1326" s="176">
        <v>44958</v>
      </c>
      <c r="E1326" s="177">
        <v>0.52949999999999997</v>
      </c>
      <c r="F1326" s="177">
        <v>13.7918</v>
      </c>
      <c r="G1326" s="177">
        <v>15.1968</v>
      </c>
      <c r="H1326" s="177">
        <v>14.8133</v>
      </c>
      <c r="I1326" s="177">
        <v>14.855499999999999</v>
      </c>
      <c r="J1326" s="177">
        <v>14.6036</v>
      </c>
      <c r="K1326" s="177">
        <v>14.927300000000001</v>
      </c>
      <c r="L1326" s="177">
        <v>0.3377</v>
      </c>
      <c r="M1326" s="177">
        <v>3.9592999999999998</v>
      </c>
      <c r="N1326" s="177"/>
      <c r="O1326" s="177"/>
      <c r="P1326" s="177"/>
      <c r="Q1326" s="177">
        <v>5.2702</v>
      </c>
      <c r="R1326" s="177"/>
      <c r="T1326" s="106"/>
      <c r="U1326" s="107"/>
      <c r="V1326" s="107"/>
      <c r="W1326" s="107"/>
      <c r="X1326" s="107"/>
      <c r="Y1326" s="107"/>
      <c r="Z1326" s="107"/>
      <c r="AA1326" s="107"/>
      <c r="AB1326" s="107"/>
      <c r="AC1326" s="107"/>
      <c r="AD1326" s="107"/>
      <c r="AE1326" s="107"/>
      <c r="AF1326" s="107"/>
      <c r="AG1326" s="107"/>
      <c r="AH1326" s="107"/>
    </row>
    <row r="1327" spans="1:34" x14ac:dyDescent="0.3">
      <c r="A1327" s="173" t="s">
        <v>985</v>
      </c>
      <c r="B1327" s="173" t="s">
        <v>996</v>
      </c>
      <c r="C1327" s="173">
        <v>112304</v>
      </c>
      <c r="D1327" s="176"/>
      <c r="E1327" s="177"/>
      <c r="F1327" s="177"/>
      <c r="G1327" s="177"/>
      <c r="H1327" s="177"/>
      <c r="I1327" s="177"/>
      <c r="J1327" s="177"/>
      <c r="K1327" s="177"/>
      <c r="L1327" s="177"/>
      <c r="M1327" s="177"/>
      <c r="N1327" s="177"/>
      <c r="O1327" s="177"/>
      <c r="P1327" s="177"/>
      <c r="Q1327" s="177"/>
      <c r="R1327" s="177"/>
      <c r="T1327" s="106"/>
      <c r="U1327" s="107"/>
      <c r="V1327" s="107"/>
      <c r="W1327" s="107"/>
      <c r="X1327" s="107"/>
      <c r="Y1327" s="107"/>
      <c r="Z1327" s="107"/>
      <c r="AA1327" s="107"/>
      <c r="AB1327" s="107"/>
      <c r="AC1327" s="107"/>
      <c r="AD1327" s="107"/>
      <c r="AE1327" s="107"/>
      <c r="AF1327" s="107"/>
      <c r="AG1327" s="107"/>
      <c r="AH1327" s="107"/>
    </row>
    <row r="1328" spans="1:34" x14ac:dyDescent="0.3">
      <c r="A1328" s="173" t="s">
        <v>985</v>
      </c>
      <c r="B1328" s="173" t="s">
        <v>997</v>
      </c>
      <c r="C1328" s="173">
        <v>118554</v>
      </c>
      <c r="D1328" s="176"/>
      <c r="E1328" s="177"/>
      <c r="F1328" s="177"/>
      <c r="G1328" s="177"/>
      <c r="H1328" s="177"/>
      <c r="I1328" s="177"/>
      <c r="J1328" s="177"/>
      <c r="K1328" s="177"/>
      <c r="L1328" s="177"/>
      <c r="M1328" s="177"/>
      <c r="N1328" s="177"/>
      <c r="O1328" s="177"/>
      <c r="P1328" s="177"/>
      <c r="Q1328" s="177"/>
      <c r="R1328" s="177"/>
      <c r="T1328" s="106"/>
      <c r="U1328" s="107"/>
      <c r="V1328" s="107"/>
      <c r="W1328" s="107"/>
      <c r="X1328" s="107"/>
      <c r="Y1328" s="107"/>
      <c r="Z1328" s="107"/>
      <c r="AA1328" s="107"/>
      <c r="AB1328" s="107"/>
      <c r="AC1328" s="107"/>
      <c r="AD1328" s="107"/>
      <c r="AE1328" s="107"/>
      <c r="AF1328" s="107"/>
      <c r="AG1328" s="107"/>
      <c r="AH1328" s="107"/>
    </row>
    <row r="1329" spans="1:34" x14ac:dyDescent="0.3">
      <c r="A1329" s="173" t="s">
        <v>985</v>
      </c>
      <c r="B1329" s="173" t="s">
        <v>998</v>
      </c>
      <c r="C1329" s="173">
        <v>101989</v>
      </c>
      <c r="D1329" s="176">
        <v>44958</v>
      </c>
      <c r="E1329" s="177">
        <v>46.968800000000002</v>
      </c>
      <c r="F1329" s="177">
        <v>66.9542</v>
      </c>
      <c r="G1329" s="177">
        <v>14.217700000000001</v>
      </c>
      <c r="H1329" s="177">
        <v>7.8049999999999997</v>
      </c>
      <c r="I1329" s="177">
        <v>4.9161999999999999</v>
      </c>
      <c r="J1329" s="177">
        <v>6.5735999999999999</v>
      </c>
      <c r="K1329" s="177">
        <v>7.3227000000000002</v>
      </c>
      <c r="L1329" s="177">
        <v>5.5632000000000001</v>
      </c>
      <c r="M1329" s="177">
        <v>4.2446000000000002</v>
      </c>
      <c r="N1329" s="177">
        <v>3.7052</v>
      </c>
      <c r="O1329" s="177">
        <v>5.8053999999999997</v>
      </c>
      <c r="P1329" s="177">
        <v>6.6143999999999998</v>
      </c>
      <c r="Q1329" s="177">
        <v>7.6443000000000003</v>
      </c>
      <c r="R1329" s="177">
        <v>4.3872999999999998</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985</v>
      </c>
      <c r="B1330" s="173" t="s">
        <v>999</v>
      </c>
      <c r="C1330" s="173">
        <v>119081</v>
      </c>
      <c r="D1330" s="176">
        <v>44958</v>
      </c>
      <c r="E1330" s="177">
        <v>50.144500000000001</v>
      </c>
      <c r="F1330" s="177">
        <v>67.747100000000003</v>
      </c>
      <c r="G1330" s="177">
        <v>14.9671</v>
      </c>
      <c r="H1330" s="177">
        <v>8.5616000000000003</v>
      </c>
      <c r="I1330" s="177">
        <v>5.6691000000000003</v>
      </c>
      <c r="J1330" s="177">
        <v>7.3093000000000004</v>
      </c>
      <c r="K1330" s="177">
        <v>8.0531000000000006</v>
      </c>
      <c r="L1330" s="177">
        <v>6.3095999999999997</v>
      </c>
      <c r="M1330" s="177">
        <v>4.9901999999999997</v>
      </c>
      <c r="N1330" s="177">
        <v>4.4344000000000001</v>
      </c>
      <c r="O1330" s="177">
        <v>6.6151</v>
      </c>
      <c r="P1330" s="177">
        <v>7.4462999999999999</v>
      </c>
      <c r="Q1330" s="177">
        <v>8.1812000000000005</v>
      </c>
      <c r="R1330" s="177">
        <v>5.1555</v>
      </c>
      <c r="S1330" t="s">
        <v>1807</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985</v>
      </c>
      <c r="B1331" s="173" t="s">
        <v>2041</v>
      </c>
      <c r="C1331" s="173">
        <v>151146</v>
      </c>
      <c r="D1331" s="176">
        <v>44958</v>
      </c>
      <c r="E1331" s="177">
        <v>18.191700000000001</v>
      </c>
      <c r="F1331" s="177">
        <v>84.262600000000006</v>
      </c>
      <c r="G1331" s="177">
        <v>22.1374</v>
      </c>
      <c r="H1331" s="177">
        <v>12.1815</v>
      </c>
      <c r="I1331" s="177">
        <v>7.8630000000000004</v>
      </c>
      <c r="J1331" s="177">
        <v>8.2817000000000007</v>
      </c>
      <c r="K1331" s="177">
        <v>8.7623999999999995</v>
      </c>
      <c r="L1331" s="177">
        <v>6.7506000000000004</v>
      </c>
      <c r="M1331" s="177">
        <v>4.8681999999999999</v>
      </c>
      <c r="N1331" s="177">
        <v>4.3467000000000002</v>
      </c>
      <c r="O1331" s="177">
        <v>6.3985000000000003</v>
      </c>
      <c r="P1331" s="177">
        <v>6.7717999999999998</v>
      </c>
      <c r="Q1331" s="177">
        <v>7.7637999999999998</v>
      </c>
      <c r="R1331" s="177">
        <v>4.9551999999999996</v>
      </c>
      <c r="S1331" t="s">
        <v>1807</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985</v>
      </c>
      <c r="B1332" s="173" t="s">
        <v>2042</v>
      </c>
      <c r="C1332" s="173">
        <v>151149</v>
      </c>
      <c r="D1332" s="176">
        <v>44958</v>
      </c>
      <c r="E1332" s="177">
        <v>16.9527</v>
      </c>
      <c r="F1332" s="177">
        <v>83.5137</v>
      </c>
      <c r="G1332" s="177">
        <v>21.464200000000002</v>
      </c>
      <c r="H1332" s="177">
        <v>11.497999999999999</v>
      </c>
      <c r="I1332" s="177">
        <v>7.1708999999999996</v>
      </c>
      <c r="J1332" s="177">
        <v>7.5542999999999996</v>
      </c>
      <c r="K1332" s="177">
        <v>7.9151999999999996</v>
      </c>
      <c r="L1332" s="177">
        <v>5.8634000000000004</v>
      </c>
      <c r="M1332" s="177">
        <v>3.9695</v>
      </c>
      <c r="N1332" s="177">
        <v>3.4407999999999999</v>
      </c>
      <c r="O1332" s="177">
        <v>5.4366000000000003</v>
      </c>
      <c r="P1332" s="177">
        <v>5.8243999999999998</v>
      </c>
      <c r="Q1332" s="177">
        <v>6.8181000000000003</v>
      </c>
      <c r="R1332" s="177">
        <v>4.03</v>
      </c>
      <c r="T1332" s="106"/>
      <c r="U1332" s="107"/>
      <c r="V1332" s="107"/>
      <c r="W1332" s="107"/>
      <c r="X1332" s="107"/>
      <c r="Y1332" s="107"/>
      <c r="Z1332" s="107"/>
      <c r="AA1332" s="107"/>
      <c r="AB1332" s="107"/>
      <c r="AC1332" s="107"/>
      <c r="AD1332" s="107"/>
      <c r="AE1332" s="107"/>
      <c r="AF1332" s="107"/>
      <c r="AG1332" s="107"/>
      <c r="AH1332" s="107"/>
    </row>
    <row r="1333" spans="1:34" x14ac:dyDescent="0.3">
      <c r="A1333" s="173" t="s">
        <v>985</v>
      </c>
      <c r="B1333" s="173" t="s">
        <v>1000</v>
      </c>
      <c r="C1333" s="173">
        <v>102741</v>
      </c>
      <c r="D1333" s="176">
        <v>44958</v>
      </c>
      <c r="E1333" s="177">
        <v>37.186199999999999</v>
      </c>
      <c r="F1333" s="177">
        <v>52.686900000000001</v>
      </c>
      <c r="G1333" s="177">
        <v>13.176500000000001</v>
      </c>
      <c r="H1333" s="177">
        <v>7.7797999999999998</v>
      </c>
      <c r="I1333" s="177">
        <v>5.9729999999999999</v>
      </c>
      <c r="J1333" s="177">
        <v>6.4622000000000002</v>
      </c>
      <c r="K1333" s="177">
        <v>7.0903</v>
      </c>
      <c r="L1333" s="177">
        <v>5.9227999999999996</v>
      </c>
      <c r="M1333" s="177">
        <v>5.4321000000000002</v>
      </c>
      <c r="N1333" s="177">
        <v>5.2313000000000001</v>
      </c>
      <c r="O1333" s="177">
        <v>6.5472999999999999</v>
      </c>
      <c r="P1333" s="177">
        <v>6.9577999999999998</v>
      </c>
      <c r="Q1333" s="177">
        <v>7.4020999999999999</v>
      </c>
      <c r="R1333" s="177">
        <v>5.1936999999999998</v>
      </c>
      <c r="T1333" s="106"/>
      <c r="U1333" s="107"/>
      <c r="V1333" s="107"/>
      <c r="W1333" s="107"/>
      <c r="X1333" s="107"/>
      <c r="Y1333" s="107"/>
      <c r="Z1333" s="107"/>
      <c r="AA1333" s="107"/>
      <c r="AB1333" s="107"/>
      <c r="AC1333" s="107"/>
      <c r="AD1333" s="107"/>
      <c r="AE1333" s="107"/>
      <c r="AF1333" s="107"/>
      <c r="AG1333" s="107"/>
      <c r="AH1333" s="107"/>
    </row>
    <row r="1334" spans="1:34" x14ac:dyDescent="0.3">
      <c r="A1334" s="173" t="s">
        <v>985</v>
      </c>
      <c r="B1334" s="173" t="s">
        <v>1001</v>
      </c>
      <c r="C1334" s="173">
        <v>120670</v>
      </c>
      <c r="D1334" s="176">
        <v>44958</v>
      </c>
      <c r="E1334" s="177">
        <v>40.206299999999999</v>
      </c>
      <c r="F1334" s="177">
        <v>53.366799999999998</v>
      </c>
      <c r="G1334" s="177">
        <v>13.806699999999999</v>
      </c>
      <c r="H1334" s="177">
        <v>8.4174000000000007</v>
      </c>
      <c r="I1334" s="177">
        <v>6.6113999999999997</v>
      </c>
      <c r="J1334" s="177">
        <v>7.1098999999999997</v>
      </c>
      <c r="K1334" s="177">
        <v>7.7464000000000004</v>
      </c>
      <c r="L1334" s="177">
        <v>6.5876999999999999</v>
      </c>
      <c r="M1334" s="177">
        <v>6.1154999999999999</v>
      </c>
      <c r="N1334" s="177">
        <v>5.9364999999999997</v>
      </c>
      <c r="O1334" s="177">
        <v>7.2689000000000004</v>
      </c>
      <c r="P1334" s="177">
        <v>7.6951000000000001</v>
      </c>
      <c r="Q1334" s="177">
        <v>8.5356000000000005</v>
      </c>
      <c r="R1334" s="177">
        <v>5.9188999999999998</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985</v>
      </c>
      <c r="B1335" s="173" t="s">
        <v>1002</v>
      </c>
      <c r="C1335" s="173">
        <v>118401</v>
      </c>
      <c r="D1335" s="176">
        <v>44958</v>
      </c>
      <c r="E1335" s="177">
        <v>41.310899999999997</v>
      </c>
      <c r="F1335" s="177">
        <v>120.381</v>
      </c>
      <c r="G1335" s="177">
        <v>26.157900000000001</v>
      </c>
      <c r="H1335" s="177">
        <v>10.839600000000001</v>
      </c>
      <c r="I1335" s="177">
        <v>8.1349999999999998</v>
      </c>
      <c r="J1335" s="177">
        <v>10.1813</v>
      </c>
      <c r="K1335" s="177">
        <v>9.4217999999999993</v>
      </c>
      <c r="L1335" s="177">
        <v>5.0643000000000002</v>
      </c>
      <c r="M1335" s="177">
        <v>3.8956</v>
      </c>
      <c r="N1335" s="177">
        <v>3.1871999999999998</v>
      </c>
      <c r="O1335" s="177">
        <v>5.5038</v>
      </c>
      <c r="P1335" s="177">
        <v>6.8093000000000004</v>
      </c>
      <c r="Q1335" s="177">
        <v>7.6311999999999998</v>
      </c>
      <c r="R1335" s="177">
        <v>3.4578000000000002</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985</v>
      </c>
      <c r="B1336" s="173" t="s">
        <v>1003</v>
      </c>
      <c r="C1336" s="173">
        <v>108728</v>
      </c>
      <c r="D1336" s="176">
        <v>44958</v>
      </c>
      <c r="E1336" s="177">
        <v>38.561500000000002</v>
      </c>
      <c r="F1336" s="177">
        <v>119.55970000000001</v>
      </c>
      <c r="G1336" s="177">
        <v>25.436699999999998</v>
      </c>
      <c r="H1336" s="177">
        <v>10.1205</v>
      </c>
      <c r="I1336" s="177">
        <v>7.4176000000000002</v>
      </c>
      <c r="J1336" s="177">
        <v>9.4625000000000004</v>
      </c>
      <c r="K1336" s="177">
        <v>8.6950000000000003</v>
      </c>
      <c r="L1336" s="177">
        <v>4.3379000000000003</v>
      </c>
      <c r="M1336" s="177">
        <v>3.1667999999999998</v>
      </c>
      <c r="N1336" s="177">
        <v>2.4546999999999999</v>
      </c>
      <c r="O1336" s="177">
        <v>4.7747000000000002</v>
      </c>
      <c r="P1336" s="177">
        <v>6.0880999999999998</v>
      </c>
      <c r="Q1336" s="177">
        <v>7.1349</v>
      </c>
      <c r="R1336" s="177">
        <v>2.7307000000000001</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985</v>
      </c>
      <c r="B1337" s="173" t="s">
        <v>1004</v>
      </c>
      <c r="C1337" s="173">
        <v>121153</v>
      </c>
      <c r="D1337" s="176"/>
      <c r="E1337" s="177"/>
      <c r="F1337" s="177"/>
      <c r="G1337" s="177"/>
      <c r="H1337" s="177"/>
      <c r="I1337" s="177"/>
      <c r="J1337" s="177"/>
      <c r="K1337" s="177"/>
      <c r="L1337" s="177"/>
      <c r="M1337" s="177"/>
      <c r="N1337" s="177"/>
      <c r="O1337" s="177"/>
      <c r="P1337" s="177"/>
      <c r="Q1337" s="177"/>
      <c r="R1337" s="177"/>
      <c r="T1337" s="106"/>
      <c r="U1337" s="107"/>
      <c r="V1337" s="107"/>
      <c r="W1337" s="107"/>
      <c r="X1337" s="107"/>
      <c r="Y1337" s="107"/>
      <c r="Z1337" s="107"/>
      <c r="AA1337" s="107"/>
      <c r="AB1337" s="107"/>
      <c r="AC1337" s="107"/>
      <c r="AD1337" s="107"/>
      <c r="AE1337" s="107"/>
      <c r="AF1337" s="107"/>
      <c r="AG1337" s="107"/>
      <c r="AH1337" s="107"/>
    </row>
    <row r="1338" spans="1:34" x14ac:dyDescent="0.3">
      <c r="A1338" s="173" t="s">
        <v>985</v>
      </c>
      <c r="B1338" s="173" t="s">
        <v>1005</v>
      </c>
      <c r="C1338" s="173">
        <v>121158</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985</v>
      </c>
      <c r="B1339" s="173" t="s">
        <v>1006</v>
      </c>
      <c r="C1339" s="173">
        <v>128009</v>
      </c>
      <c r="D1339" s="176">
        <v>44958</v>
      </c>
      <c r="E1339" s="177">
        <v>18.789400000000001</v>
      </c>
      <c r="F1339" s="177">
        <v>2.7198000000000002</v>
      </c>
      <c r="G1339" s="177">
        <v>-5.2023999999999999</v>
      </c>
      <c r="H1339" s="177">
        <v>-7.1776999999999997</v>
      </c>
      <c r="I1339" s="177">
        <v>-2.4952000000000001</v>
      </c>
      <c r="J1339" s="177">
        <v>2.5251999999999999</v>
      </c>
      <c r="K1339" s="177">
        <v>4.8365999999999998</v>
      </c>
      <c r="L1339" s="177">
        <v>4.4802999999999997</v>
      </c>
      <c r="M1339" s="177">
        <v>3.1564000000000001</v>
      </c>
      <c r="N1339" s="177">
        <v>3.3492000000000002</v>
      </c>
      <c r="O1339" s="177">
        <v>5.1337000000000002</v>
      </c>
      <c r="P1339" s="177">
        <v>5.7564000000000002</v>
      </c>
      <c r="Q1339" s="177">
        <v>7.3661000000000003</v>
      </c>
      <c r="R1339" s="177">
        <v>4.2024999999999997</v>
      </c>
      <c r="T1339" s="106"/>
      <c r="U1339" s="107"/>
      <c r="V1339" s="107"/>
      <c r="W1339" s="107"/>
      <c r="X1339" s="107"/>
      <c r="Y1339" s="107"/>
      <c r="Z1339" s="107"/>
      <c r="AA1339" s="107"/>
      <c r="AB1339" s="107"/>
      <c r="AC1339" s="107"/>
      <c r="AD1339" s="107"/>
      <c r="AE1339" s="107"/>
      <c r="AF1339" s="107"/>
      <c r="AG1339" s="107"/>
      <c r="AH1339" s="107"/>
    </row>
    <row r="1340" spans="1:34" x14ac:dyDescent="0.3">
      <c r="A1340" s="173" t="s">
        <v>985</v>
      </c>
      <c r="B1340" s="173" t="s">
        <v>1007</v>
      </c>
      <c r="C1340" s="173">
        <v>128006</v>
      </c>
      <c r="D1340" s="176">
        <v>44958</v>
      </c>
      <c r="E1340" s="177">
        <v>20.402699999999999</v>
      </c>
      <c r="F1340" s="177">
        <v>3.7572000000000001</v>
      </c>
      <c r="G1340" s="177">
        <v>-4.1837999999999997</v>
      </c>
      <c r="H1340" s="177">
        <v>-6.1519000000000004</v>
      </c>
      <c r="I1340" s="177">
        <v>-1.4815</v>
      </c>
      <c r="J1340" s="177">
        <v>3.5459000000000001</v>
      </c>
      <c r="K1340" s="177">
        <v>5.8705999999999996</v>
      </c>
      <c r="L1340" s="177">
        <v>5.5202999999999998</v>
      </c>
      <c r="M1340" s="177">
        <v>4.2279</v>
      </c>
      <c r="N1340" s="177">
        <v>4.4503000000000004</v>
      </c>
      <c r="O1340" s="177">
        <v>6.1970999999999998</v>
      </c>
      <c r="P1340" s="177">
        <v>6.7252999999999998</v>
      </c>
      <c r="Q1340" s="177">
        <v>8.3673000000000002</v>
      </c>
      <c r="R1340" s="177">
        <v>5.2807000000000004</v>
      </c>
      <c r="T1340" s="106"/>
      <c r="U1340" s="107"/>
      <c r="V1340" s="107"/>
      <c r="W1340" s="107"/>
      <c r="X1340" s="107"/>
      <c r="Y1340" s="107"/>
      <c r="Z1340" s="107"/>
      <c r="AA1340" s="107"/>
      <c r="AB1340" s="107"/>
      <c r="AC1340" s="107"/>
      <c r="AD1340" s="107"/>
      <c r="AE1340" s="107"/>
      <c r="AF1340" s="107"/>
      <c r="AG1340" s="107"/>
      <c r="AH1340" s="107"/>
    </row>
    <row r="1341" spans="1:34" x14ac:dyDescent="0.3">
      <c r="A1341" s="173" t="s">
        <v>985</v>
      </c>
      <c r="B1341" s="173" t="s">
        <v>1008</v>
      </c>
      <c r="C1341" s="173">
        <v>130037</v>
      </c>
      <c r="D1341" s="176">
        <v>44958</v>
      </c>
      <c r="E1341" s="177">
        <v>12.824</v>
      </c>
      <c r="F1341" s="177">
        <v>61.296599999999998</v>
      </c>
      <c r="G1341" s="177">
        <v>13.4018</v>
      </c>
      <c r="H1341" s="177">
        <v>7.5330000000000004</v>
      </c>
      <c r="I1341" s="177">
        <v>4.6231</v>
      </c>
      <c r="J1341" s="177">
        <v>4.8597999999999999</v>
      </c>
      <c r="K1341" s="177">
        <v>6.3014000000000001</v>
      </c>
      <c r="L1341" s="177">
        <v>4.7192999999999996</v>
      </c>
      <c r="M1341" s="177">
        <v>2.7233999999999998</v>
      </c>
      <c r="N1341" s="177">
        <v>2.6873</v>
      </c>
      <c r="O1341" s="177">
        <v>-2.9073000000000002</v>
      </c>
      <c r="P1341" s="177">
        <v>-1.4609000000000001</v>
      </c>
      <c r="Q1341" s="177">
        <v>2.9316</v>
      </c>
      <c r="R1341" s="177">
        <v>9.9291999999999998</v>
      </c>
      <c r="T1341" s="106"/>
      <c r="U1341" s="107"/>
      <c r="V1341" s="107"/>
      <c r="W1341" s="107"/>
      <c r="X1341" s="107"/>
      <c r="Y1341" s="107"/>
      <c r="Z1341" s="107"/>
      <c r="AA1341" s="107"/>
      <c r="AB1341" s="107"/>
      <c r="AC1341" s="107"/>
      <c r="AD1341" s="107"/>
      <c r="AE1341" s="107"/>
      <c r="AF1341" s="107"/>
      <c r="AG1341" s="107"/>
      <c r="AH1341" s="107"/>
    </row>
    <row r="1342" spans="1:34" x14ac:dyDescent="0.3">
      <c r="A1342" s="173" t="s">
        <v>985</v>
      </c>
      <c r="B1342" s="173" t="s">
        <v>1009</v>
      </c>
      <c r="C1342" s="173">
        <v>130050</v>
      </c>
      <c r="D1342" s="176">
        <v>44958</v>
      </c>
      <c r="E1342" s="177">
        <v>13.707700000000001</v>
      </c>
      <c r="F1342" s="177">
        <v>61.880200000000002</v>
      </c>
      <c r="G1342" s="177">
        <v>13.926</v>
      </c>
      <c r="H1342" s="177">
        <v>8.0768000000000004</v>
      </c>
      <c r="I1342" s="177">
        <v>5.1645000000000003</v>
      </c>
      <c r="J1342" s="177">
        <v>5.4164000000000003</v>
      </c>
      <c r="K1342" s="177">
        <v>6.8602999999999996</v>
      </c>
      <c r="L1342" s="177">
        <v>5.2816000000000001</v>
      </c>
      <c r="M1342" s="177">
        <v>3.2860999999999998</v>
      </c>
      <c r="N1342" s="177">
        <v>3.2532999999999999</v>
      </c>
      <c r="O1342" s="177">
        <v>-2.3605999999999998</v>
      </c>
      <c r="P1342" s="177">
        <v>-0.76249999999999996</v>
      </c>
      <c r="Q1342" s="177">
        <v>3.7315999999999998</v>
      </c>
      <c r="R1342" s="177">
        <v>10.5344</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985</v>
      </c>
      <c r="B1343" s="173" t="s">
        <v>1010</v>
      </c>
      <c r="C1343" s="173">
        <v>148083</v>
      </c>
      <c r="D1343" s="176"/>
      <c r="E1343" s="177"/>
      <c r="F1343" s="177"/>
      <c r="G1343" s="177"/>
      <c r="H1343" s="177"/>
      <c r="I1343" s="177"/>
      <c r="J1343" s="177"/>
      <c r="K1343" s="177"/>
      <c r="L1343" s="177"/>
      <c r="M1343" s="177"/>
      <c r="N1343" s="177"/>
      <c r="O1343" s="177"/>
      <c r="P1343" s="177"/>
      <c r="Q1343" s="177"/>
      <c r="R1343" s="177"/>
      <c r="T1343" s="106"/>
      <c r="U1343" s="107"/>
      <c r="V1343" s="107"/>
      <c r="W1343" s="107"/>
      <c r="X1343" s="107"/>
      <c r="Y1343" s="107"/>
      <c r="Z1343" s="107"/>
      <c r="AA1343" s="107"/>
      <c r="AB1343" s="107"/>
      <c r="AC1343" s="107"/>
      <c r="AD1343" s="107"/>
      <c r="AE1343" s="107"/>
      <c r="AF1343" s="107"/>
      <c r="AG1343" s="107"/>
      <c r="AH1343" s="107"/>
    </row>
    <row r="1344" spans="1:34" x14ac:dyDescent="0.3">
      <c r="A1344" s="173" t="s">
        <v>985</v>
      </c>
      <c r="B1344" s="173" t="s">
        <v>1011</v>
      </c>
      <c r="C1344" s="173">
        <v>148080</v>
      </c>
      <c r="D1344" s="176"/>
      <c r="E1344" s="177"/>
      <c r="F1344" s="177"/>
      <c r="G1344" s="177"/>
      <c r="H1344" s="177"/>
      <c r="I1344" s="177"/>
      <c r="J1344" s="177"/>
      <c r="K1344" s="177"/>
      <c r="L1344" s="177"/>
      <c r="M1344" s="177"/>
      <c r="N1344" s="177"/>
      <c r="O1344" s="177"/>
      <c r="P1344" s="177"/>
      <c r="Q1344" s="177"/>
      <c r="R1344" s="177"/>
      <c r="T1344" s="106"/>
      <c r="U1344" s="107"/>
      <c r="V1344" s="107"/>
      <c r="W1344" s="107"/>
      <c r="X1344" s="107"/>
      <c r="Y1344" s="107"/>
      <c r="Z1344" s="107"/>
      <c r="AA1344" s="107"/>
      <c r="AB1344" s="107"/>
      <c r="AC1344" s="107"/>
      <c r="AD1344" s="107"/>
      <c r="AE1344" s="107"/>
      <c r="AF1344" s="107"/>
      <c r="AG1344" s="107"/>
      <c r="AH1344" s="107"/>
    </row>
    <row r="1345" spans="1:34" x14ac:dyDescent="0.3">
      <c r="A1345" s="173" t="s">
        <v>985</v>
      </c>
      <c r="B1345" s="173" t="s">
        <v>1012</v>
      </c>
      <c r="C1345" s="173">
        <v>148286</v>
      </c>
      <c r="D1345" s="176"/>
      <c r="E1345" s="177"/>
      <c r="F1345" s="177"/>
      <c r="G1345" s="177"/>
      <c r="H1345" s="177"/>
      <c r="I1345" s="177"/>
      <c r="J1345" s="177"/>
      <c r="K1345" s="177"/>
      <c r="L1345" s="177"/>
      <c r="M1345" s="177"/>
      <c r="N1345" s="177"/>
      <c r="O1345" s="177"/>
      <c r="P1345" s="177"/>
      <c r="Q1345" s="177"/>
      <c r="R1345" s="177"/>
      <c r="T1345" s="106"/>
      <c r="U1345" s="107"/>
      <c r="V1345" s="107"/>
      <c r="W1345" s="107"/>
      <c r="X1345" s="107"/>
      <c r="Y1345" s="107"/>
      <c r="Z1345" s="107"/>
      <c r="AA1345" s="107"/>
      <c r="AB1345" s="107"/>
      <c r="AC1345" s="107"/>
      <c r="AD1345" s="107"/>
      <c r="AE1345" s="107"/>
      <c r="AF1345" s="107"/>
      <c r="AG1345" s="107"/>
      <c r="AH1345" s="107"/>
    </row>
    <row r="1346" spans="1:34" x14ac:dyDescent="0.3">
      <c r="A1346" s="173" t="s">
        <v>985</v>
      </c>
      <c r="B1346" s="173" t="s">
        <v>1013</v>
      </c>
      <c r="C1346" s="173">
        <v>148285</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985</v>
      </c>
      <c r="B1347" s="173" t="s">
        <v>1014</v>
      </c>
      <c r="C1347" s="173">
        <v>119824</v>
      </c>
      <c r="D1347" s="176">
        <v>44958</v>
      </c>
      <c r="E1347" s="177">
        <v>45.378900000000002</v>
      </c>
      <c r="F1347" s="177">
        <v>55.341799999999999</v>
      </c>
      <c r="G1347" s="177">
        <v>17.495999999999999</v>
      </c>
      <c r="H1347" s="177">
        <v>9.0702999999999996</v>
      </c>
      <c r="I1347" s="177">
        <v>7.0166000000000004</v>
      </c>
      <c r="J1347" s="177">
        <v>7.5758000000000001</v>
      </c>
      <c r="K1347" s="177">
        <v>8.6273999999999997</v>
      </c>
      <c r="L1347" s="177">
        <v>6.5514999999999999</v>
      </c>
      <c r="M1347" s="177">
        <v>5.2366000000000001</v>
      </c>
      <c r="N1347" s="177">
        <v>4.7484000000000002</v>
      </c>
      <c r="O1347" s="177">
        <v>6.8804999999999996</v>
      </c>
      <c r="P1347" s="177">
        <v>7.9870999999999999</v>
      </c>
      <c r="Q1347" s="177">
        <v>9.1173999999999999</v>
      </c>
      <c r="R1347" s="177">
        <v>4.7385999999999999</v>
      </c>
      <c r="T1347" s="106"/>
      <c r="U1347" s="107"/>
      <c r="V1347" s="107"/>
      <c r="W1347" s="107"/>
      <c r="X1347" s="107"/>
      <c r="Y1347" s="107"/>
      <c r="Z1347" s="107"/>
      <c r="AA1347" s="107"/>
      <c r="AB1347" s="107"/>
      <c r="AC1347" s="107"/>
      <c r="AD1347" s="107"/>
      <c r="AE1347" s="107"/>
      <c r="AF1347" s="107"/>
      <c r="AG1347" s="107"/>
      <c r="AH1347" s="107"/>
    </row>
    <row r="1348" spans="1:34" x14ac:dyDescent="0.3">
      <c r="A1348" s="173" t="s">
        <v>985</v>
      </c>
      <c r="B1348" s="173" t="s">
        <v>1015</v>
      </c>
      <c r="C1348" s="173">
        <v>102053</v>
      </c>
      <c r="D1348" s="176">
        <v>44958</v>
      </c>
      <c r="E1348" s="177">
        <v>42.520099999999999</v>
      </c>
      <c r="F1348" s="177">
        <v>54.763199999999998</v>
      </c>
      <c r="G1348" s="177">
        <v>16.967300000000002</v>
      </c>
      <c r="H1348" s="177">
        <v>8.5367999999999995</v>
      </c>
      <c r="I1348" s="177">
        <v>6.4848999999999997</v>
      </c>
      <c r="J1348" s="177">
        <v>7.0446</v>
      </c>
      <c r="K1348" s="177">
        <v>8.0869999999999997</v>
      </c>
      <c r="L1348" s="177">
        <v>6.0053000000000001</v>
      </c>
      <c r="M1348" s="177">
        <v>4.6924000000000001</v>
      </c>
      <c r="N1348" s="177">
        <v>4.1982999999999997</v>
      </c>
      <c r="O1348" s="177">
        <v>6.3339999999999996</v>
      </c>
      <c r="P1348" s="177">
        <v>7.4024000000000001</v>
      </c>
      <c r="Q1348" s="177">
        <v>7.8068</v>
      </c>
      <c r="R1348" s="177">
        <v>4.1798999999999999</v>
      </c>
      <c r="T1348" s="106"/>
      <c r="U1348" s="107"/>
      <c r="V1348" s="107"/>
      <c r="W1348" s="107"/>
      <c r="X1348" s="107"/>
      <c r="Y1348" s="107"/>
      <c r="Z1348" s="107"/>
      <c r="AA1348" s="107"/>
      <c r="AB1348" s="107"/>
      <c r="AC1348" s="107"/>
      <c r="AD1348" s="107"/>
      <c r="AE1348" s="107"/>
      <c r="AF1348" s="107"/>
      <c r="AG1348" s="107"/>
      <c r="AH1348" s="107"/>
    </row>
    <row r="1349" spans="1:34" x14ac:dyDescent="0.3">
      <c r="A1349" s="173" t="s">
        <v>985</v>
      </c>
      <c r="B1349" s="173" t="s">
        <v>1016</v>
      </c>
      <c r="C1349" s="173">
        <v>100603</v>
      </c>
      <c r="D1349" s="176">
        <v>44958</v>
      </c>
      <c r="E1349" s="177">
        <v>59.739199999999997</v>
      </c>
      <c r="F1349" s="177">
        <v>89.484399999999994</v>
      </c>
      <c r="G1349" s="177">
        <v>16.079899999999999</v>
      </c>
      <c r="H1349" s="177">
        <v>7.9725000000000001</v>
      </c>
      <c r="I1349" s="177">
        <v>5.8567999999999998</v>
      </c>
      <c r="J1349" s="177">
        <v>6.9194000000000004</v>
      </c>
      <c r="K1349" s="177">
        <v>6.7666000000000004</v>
      </c>
      <c r="L1349" s="177">
        <v>3.7376999999999998</v>
      </c>
      <c r="M1349" s="177">
        <v>2.6097999999999999</v>
      </c>
      <c r="N1349" s="177">
        <v>1.7818000000000001</v>
      </c>
      <c r="O1349" s="177">
        <v>2.8262</v>
      </c>
      <c r="P1349" s="177">
        <v>4.4271000000000003</v>
      </c>
      <c r="Q1349" s="177">
        <v>7.3686999999999996</v>
      </c>
      <c r="R1349" s="177">
        <v>1.8533999999999999</v>
      </c>
      <c r="T1349" s="106"/>
      <c r="U1349" s="107"/>
      <c r="V1349" s="107"/>
      <c r="W1349" s="107"/>
      <c r="X1349" s="107"/>
      <c r="Y1349" s="107"/>
      <c r="Z1349" s="107"/>
      <c r="AA1349" s="107"/>
      <c r="AB1349" s="107"/>
      <c r="AC1349" s="107"/>
      <c r="AD1349" s="107"/>
      <c r="AE1349" s="107"/>
      <c r="AF1349" s="107"/>
      <c r="AG1349" s="107"/>
      <c r="AH1349" s="107"/>
    </row>
    <row r="1350" spans="1:34" x14ac:dyDescent="0.3">
      <c r="A1350" s="173" t="s">
        <v>985</v>
      </c>
      <c r="B1350" s="173" t="s">
        <v>1017</v>
      </c>
      <c r="C1350" s="173">
        <v>119675</v>
      </c>
      <c r="D1350" s="176">
        <v>44958</v>
      </c>
      <c r="E1350" s="177">
        <v>65.349699999999999</v>
      </c>
      <c r="F1350" s="177">
        <v>90.538899999999998</v>
      </c>
      <c r="G1350" s="177">
        <v>17.12</v>
      </c>
      <c r="H1350" s="177">
        <v>9.0159000000000002</v>
      </c>
      <c r="I1350" s="177">
        <v>6.8960999999999997</v>
      </c>
      <c r="J1350" s="177">
        <v>7.9626999999999999</v>
      </c>
      <c r="K1350" s="177">
        <v>7.8231999999999999</v>
      </c>
      <c r="L1350" s="177">
        <v>4.7971000000000004</v>
      </c>
      <c r="M1350" s="177">
        <v>3.6415000000000002</v>
      </c>
      <c r="N1350" s="177">
        <v>2.8153999999999999</v>
      </c>
      <c r="O1350" s="177">
        <v>3.8329</v>
      </c>
      <c r="P1350" s="177">
        <v>5.4306000000000001</v>
      </c>
      <c r="Q1350" s="177">
        <v>6.8993000000000002</v>
      </c>
      <c r="R1350" s="177">
        <v>2.9047000000000001</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985</v>
      </c>
      <c r="B1351" s="173" t="s">
        <v>1018</v>
      </c>
      <c r="C1351" s="173">
        <v>119127</v>
      </c>
      <c r="D1351" s="176"/>
      <c r="E1351" s="177"/>
      <c r="F1351" s="177"/>
      <c r="G1351" s="177"/>
      <c r="H1351" s="177"/>
      <c r="I1351" s="177"/>
      <c r="J1351" s="177"/>
      <c r="K1351" s="177"/>
      <c r="L1351" s="177"/>
      <c r="M1351" s="177"/>
      <c r="N1351" s="177"/>
      <c r="O1351" s="177"/>
      <c r="P1351" s="177"/>
      <c r="Q1351" s="177"/>
      <c r="R1351" s="177"/>
      <c r="T1351" s="106"/>
      <c r="U1351" s="107"/>
      <c r="V1351" s="107"/>
      <c r="W1351" s="107"/>
      <c r="X1351" s="107"/>
      <c r="Y1351" s="107"/>
      <c r="Z1351" s="107"/>
      <c r="AA1351" s="107"/>
      <c r="AB1351" s="107"/>
      <c r="AC1351" s="107"/>
      <c r="AD1351" s="107"/>
      <c r="AE1351" s="107"/>
      <c r="AF1351" s="107"/>
      <c r="AG1351" s="107"/>
      <c r="AH1351" s="107"/>
    </row>
    <row r="1352" spans="1:34" x14ac:dyDescent="0.3">
      <c r="A1352" s="173" t="s">
        <v>985</v>
      </c>
      <c r="B1352" s="173" t="s">
        <v>1019</v>
      </c>
      <c r="C1352" s="173">
        <v>147385</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985</v>
      </c>
      <c r="B1353" s="173" t="s">
        <v>1020</v>
      </c>
      <c r="C1353" s="173">
        <v>101703</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985</v>
      </c>
      <c r="B1354" s="173" t="s">
        <v>1021</v>
      </c>
      <c r="C1354" s="173">
        <v>147384</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985</v>
      </c>
      <c r="B1355" s="173" t="s">
        <v>1746</v>
      </c>
      <c r="C1355" s="173">
        <v>148479</v>
      </c>
      <c r="D1355" s="176">
        <v>44958</v>
      </c>
      <c r="E1355" s="177">
        <v>10.908099999999999</v>
      </c>
      <c r="F1355" s="177">
        <v>96.287499999999994</v>
      </c>
      <c r="G1355" s="177">
        <v>20.1995</v>
      </c>
      <c r="H1355" s="177">
        <v>9.7698999999999998</v>
      </c>
      <c r="I1355" s="177">
        <v>6.8296000000000001</v>
      </c>
      <c r="J1355" s="177">
        <v>8.3569999999999993</v>
      </c>
      <c r="K1355" s="177">
        <v>8.0944000000000003</v>
      </c>
      <c r="L1355" s="177">
        <v>4.7903000000000002</v>
      </c>
      <c r="M1355" s="177">
        <v>3.4729000000000001</v>
      </c>
      <c r="N1355" s="177">
        <v>2.6808999999999998</v>
      </c>
      <c r="O1355" s="177"/>
      <c r="P1355" s="177"/>
      <c r="Q1355" s="177">
        <v>3.714</v>
      </c>
      <c r="R1355" s="177">
        <v>3.4188999999999998</v>
      </c>
      <c r="T1355" s="106"/>
      <c r="U1355" s="107"/>
      <c r="V1355" s="107"/>
      <c r="W1355" s="107"/>
      <c r="X1355" s="107"/>
      <c r="Y1355" s="107"/>
      <c r="Z1355" s="107"/>
      <c r="AA1355" s="107"/>
      <c r="AB1355" s="107"/>
      <c r="AC1355" s="107"/>
      <c r="AD1355" s="107"/>
      <c r="AE1355" s="107"/>
      <c r="AF1355" s="107"/>
      <c r="AG1355" s="107"/>
      <c r="AH1355" s="107"/>
    </row>
    <row r="1356" spans="1:34" x14ac:dyDescent="0.3">
      <c r="A1356" s="173" t="s">
        <v>985</v>
      </c>
      <c r="B1356" s="173" t="s">
        <v>1747</v>
      </c>
      <c r="C1356" s="173">
        <v>148477</v>
      </c>
      <c r="D1356" s="176">
        <v>44958</v>
      </c>
      <c r="E1356" s="177">
        <v>10.8179</v>
      </c>
      <c r="F1356" s="177">
        <v>96.414100000000005</v>
      </c>
      <c r="G1356" s="177">
        <v>20.097000000000001</v>
      </c>
      <c r="H1356" s="177">
        <v>9.7063000000000006</v>
      </c>
      <c r="I1356" s="177">
        <v>6.7897999999999996</v>
      </c>
      <c r="J1356" s="177">
        <v>8.2819000000000003</v>
      </c>
      <c r="K1356" s="177">
        <v>7.9341999999999997</v>
      </c>
      <c r="L1356" s="177">
        <v>4.5717999999999996</v>
      </c>
      <c r="M1356" s="177">
        <v>3.2345999999999999</v>
      </c>
      <c r="N1356" s="177">
        <v>2.4712999999999998</v>
      </c>
      <c r="O1356" s="177"/>
      <c r="P1356" s="177"/>
      <c r="Q1356" s="177">
        <v>3.3532999999999999</v>
      </c>
      <c r="R1356" s="177">
        <v>3.1006999999999998</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985</v>
      </c>
      <c r="B1357" s="173" t="s">
        <v>1022</v>
      </c>
      <c r="C1357" s="173">
        <v>148257</v>
      </c>
      <c r="D1357" s="176"/>
      <c r="E1357" s="177"/>
      <c r="F1357" s="177"/>
      <c r="G1357" s="177"/>
      <c r="H1357" s="177"/>
      <c r="I1357" s="177"/>
      <c r="J1357" s="177"/>
      <c r="K1357" s="177"/>
      <c r="L1357" s="177"/>
      <c r="M1357" s="177"/>
      <c r="N1357" s="177"/>
      <c r="O1357" s="177"/>
      <c r="P1357" s="177"/>
      <c r="Q1357" s="177"/>
      <c r="R1357" s="177"/>
      <c r="T1357" s="106"/>
      <c r="U1357" s="107"/>
      <c r="V1357" s="107"/>
      <c r="W1357" s="107"/>
      <c r="X1357" s="107"/>
      <c r="Y1357" s="107"/>
      <c r="Z1357" s="107"/>
      <c r="AA1357" s="107"/>
      <c r="AB1357" s="107"/>
      <c r="AC1357" s="107"/>
      <c r="AD1357" s="107"/>
      <c r="AE1357" s="107"/>
      <c r="AF1357" s="107"/>
      <c r="AG1357" s="107"/>
      <c r="AH1357" s="107"/>
    </row>
    <row r="1358" spans="1:34" x14ac:dyDescent="0.3">
      <c r="A1358" s="173" t="s">
        <v>985</v>
      </c>
      <c r="B1358" s="173" t="s">
        <v>1023</v>
      </c>
      <c r="C1358" s="173">
        <v>148252</v>
      </c>
      <c r="D1358" s="176"/>
      <c r="E1358" s="177"/>
      <c r="F1358" s="177"/>
      <c r="G1358" s="177"/>
      <c r="H1358" s="177"/>
      <c r="I1358" s="177"/>
      <c r="J1358" s="177"/>
      <c r="K1358" s="177"/>
      <c r="L1358" s="177"/>
      <c r="M1358" s="177"/>
      <c r="N1358" s="177"/>
      <c r="O1358" s="177"/>
      <c r="P1358" s="177"/>
      <c r="Q1358" s="177"/>
      <c r="R1358" s="17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3" t="s">
        <v>985</v>
      </c>
      <c r="B1359" s="173" t="s">
        <v>1024</v>
      </c>
      <c r="C1359" s="173">
        <v>148136</v>
      </c>
      <c r="D1359" s="176"/>
      <c r="E1359" s="177"/>
      <c r="F1359" s="177"/>
      <c r="G1359" s="177"/>
      <c r="H1359" s="177"/>
      <c r="I1359" s="177"/>
      <c r="J1359" s="177"/>
      <c r="K1359" s="177"/>
      <c r="L1359" s="177"/>
      <c r="M1359" s="177"/>
      <c r="N1359" s="177"/>
      <c r="O1359" s="177"/>
      <c r="P1359" s="177"/>
      <c r="Q1359" s="177"/>
      <c r="R1359" s="17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73" t="s">
        <v>985</v>
      </c>
      <c r="B1360" s="173" t="s">
        <v>1025</v>
      </c>
      <c r="C1360" s="173">
        <v>148138</v>
      </c>
      <c r="D1360" s="176"/>
      <c r="E1360" s="177"/>
      <c r="F1360" s="177"/>
      <c r="G1360" s="177"/>
      <c r="H1360" s="177"/>
      <c r="I1360" s="177"/>
      <c r="J1360" s="177"/>
      <c r="K1360" s="177"/>
      <c r="L1360" s="177"/>
      <c r="M1360" s="177"/>
      <c r="N1360" s="177"/>
      <c r="O1360" s="177"/>
      <c r="P1360" s="177"/>
      <c r="Q1360" s="177"/>
      <c r="R1360" s="177"/>
    </row>
    <row r="1361" spans="1:34" x14ac:dyDescent="0.3">
      <c r="A1361" s="173" t="s">
        <v>985</v>
      </c>
      <c r="B1361" s="173" t="s">
        <v>1026</v>
      </c>
      <c r="C1361" s="173">
        <v>134503</v>
      </c>
      <c r="D1361" s="176">
        <v>44958</v>
      </c>
      <c r="E1361" s="177">
        <v>16.254000000000001</v>
      </c>
      <c r="F1361" s="177">
        <v>89.82</v>
      </c>
      <c r="G1361" s="177">
        <v>22.028300000000002</v>
      </c>
      <c r="H1361" s="177">
        <v>12.0578</v>
      </c>
      <c r="I1361" s="177">
        <v>7.3186999999999998</v>
      </c>
      <c r="J1361" s="177">
        <v>7.9573</v>
      </c>
      <c r="K1361" s="177">
        <v>8.0235000000000003</v>
      </c>
      <c r="L1361" s="177">
        <v>6.0182000000000002</v>
      </c>
      <c r="M1361" s="177">
        <v>4.7264999999999997</v>
      </c>
      <c r="N1361" s="177">
        <v>3.8481000000000001</v>
      </c>
      <c r="O1361" s="177">
        <v>3.8191999999999999</v>
      </c>
      <c r="P1361" s="177">
        <v>4.7679</v>
      </c>
      <c r="Q1361" s="177">
        <v>6.3863000000000003</v>
      </c>
      <c r="R1361" s="177">
        <v>5.6086999999999998</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985</v>
      </c>
      <c r="B1362" s="173" t="s">
        <v>1027</v>
      </c>
      <c r="C1362" s="173">
        <v>134499</v>
      </c>
      <c r="D1362" s="176">
        <v>44958</v>
      </c>
      <c r="E1362" s="177">
        <v>15.399900000000001</v>
      </c>
      <c r="F1362" s="177">
        <v>89.097399999999993</v>
      </c>
      <c r="G1362" s="177">
        <v>21.3461</v>
      </c>
      <c r="H1362" s="177">
        <v>11.435600000000001</v>
      </c>
      <c r="I1362" s="177">
        <v>6.7043999999999997</v>
      </c>
      <c r="J1362" s="177">
        <v>7.3384</v>
      </c>
      <c r="K1362" s="177">
        <v>7.4405999999999999</v>
      </c>
      <c r="L1362" s="177">
        <v>5.4611000000000001</v>
      </c>
      <c r="M1362" s="177">
        <v>4.1567999999999996</v>
      </c>
      <c r="N1362" s="177">
        <v>3.2587000000000002</v>
      </c>
      <c r="O1362" s="177">
        <v>3.1890000000000001</v>
      </c>
      <c r="P1362" s="177">
        <v>4.09</v>
      </c>
      <c r="Q1362" s="177">
        <v>5.6569000000000003</v>
      </c>
      <c r="R1362" s="177">
        <v>4.9344999999999999</v>
      </c>
      <c r="S1362" t="s">
        <v>1807</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8" t="s">
        <v>27</v>
      </c>
      <c r="B1363" s="173"/>
      <c r="C1363" s="173"/>
      <c r="D1363" s="173"/>
      <c r="E1363" s="173"/>
      <c r="F1363" s="179">
        <v>68.063074193548388</v>
      </c>
      <c r="G1363" s="179">
        <v>16.310399999999994</v>
      </c>
      <c r="H1363" s="179">
        <v>8.5956354838709661</v>
      </c>
      <c r="I1363" s="179">
        <v>6.5562129032258056</v>
      </c>
      <c r="J1363" s="179">
        <v>7.5461451612903243</v>
      </c>
      <c r="K1363" s="179">
        <v>8.1641483870967733</v>
      </c>
      <c r="L1363" s="179">
        <v>5.2948741935483872</v>
      </c>
      <c r="M1363" s="179">
        <v>5.7175548387096775</v>
      </c>
      <c r="N1363" s="179">
        <v>5.327610344827586</v>
      </c>
      <c r="O1363" s="179">
        <v>5.4510740740740733</v>
      </c>
      <c r="P1363" s="179">
        <v>5.5631296296296293</v>
      </c>
      <c r="Q1363" s="179">
        <v>6.8641354838709674</v>
      </c>
      <c r="R1363" s="179">
        <v>5.43181724137931</v>
      </c>
      <c r="S1363" t="s">
        <v>1807</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8" t="s">
        <v>407</v>
      </c>
      <c r="B1364" s="173"/>
      <c r="C1364" s="173"/>
      <c r="D1364" s="173"/>
      <c r="E1364" s="173"/>
      <c r="F1364" s="179">
        <v>76.768799999999999</v>
      </c>
      <c r="G1364" s="179">
        <v>16.079899999999999</v>
      </c>
      <c r="H1364" s="179">
        <v>9.0159000000000002</v>
      </c>
      <c r="I1364" s="179">
        <v>6.7043999999999997</v>
      </c>
      <c r="J1364" s="179">
        <v>7.2363999999999997</v>
      </c>
      <c r="K1364" s="179">
        <v>7.9249000000000001</v>
      </c>
      <c r="L1364" s="179">
        <v>5.5632000000000001</v>
      </c>
      <c r="M1364" s="179">
        <v>4.3029000000000002</v>
      </c>
      <c r="N1364" s="179">
        <v>3.8628999999999998</v>
      </c>
      <c r="O1364" s="179">
        <v>5.5038</v>
      </c>
      <c r="P1364" s="179">
        <v>6.0880999999999998</v>
      </c>
      <c r="Q1364" s="179">
        <v>7.3686999999999996</v>
      </c>
      <c r="R1364" s="179">
        <v>4.3872999999999998</v>
      </c>
      <c r="S1364" t="s">
        <v>1807</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1807</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5" t="s">
        <v>1028</v>
      </c>
      <c r="B1366" s="175"/>
      <c r="C1366" s="175"/>
      <c r="D1366" s="175"/>
      <c r="E1366" s="175"/>
      <c r="F1366" s="175"/>
      <c r="G1366" s="175"/>
      <c r="H1366" s="175"/>
      <c r="I1366" s="175"/>
      <c r="J1366" s="175"/>
      <c r="K1366" s="175"/>
      <c r="L1366" s="175"/>
      <c r="M1366" s="175"/>
      <c r="N1366" s="175"/>
      <c r="O1366" s="175"/>
      <c r="P1366" s="175"/>
      <c r="Q1366" s="175"/>
      <c r="R1366" s="175"/>
      <c r="T1366" s="106"/>
      <c r="U1366" s="107"/>
      <c r="V1366" s="107"/>
      <c r="W1366" s="107"/>
      <c r="X1366" s="107"/>
      <c r="Y1366" s="107"/>
      <c r="Z1366" s="107"/>
      <c r="AA1366" s="107"/>
      <c r="AB1366" s="107"/>
      <c r="AC1366" s="107"/>
      <c r="AD1366" s="107"/>
      <c r="AE1366" s="107"/>
      <c r="AF1366" s="107"/>
      <c r="AG1366" s="107"/>
      <c r="AH1366" s="107"/>
    </row>
    <row r="1367" spans="1:34" x14ac:dyDescent="0.3">
      <c r="A1367" s="173" t="s">
        <v>1029</v>
      </c>
      <c r="B1367" s="173" t="s">
        <v>1030</v>
      </c>
      <c r="C1367" s="173">
        <v>100038</v>
      </c>
      <c r="D1367" s="176">
        <v>44958</v>
      </c>
      <c r="E1367" s="177">
        <v>105.2165</v>
      </c>
      <c r="F1367" s="177">
        <v>124.9299</v>
      </c>
      <c r="G1367" s="177">
        <v>29.879200000000001</v>
      </c>
      <c r="H1367" s="177">
        <v>15.213900000000001</v>
      </c>
      <c r="I1367" s="177">
        <v>8.8338000000000001</v>
      </c>
      <c r="J1367" s="177">
        <v>8.9975000000000005</v>
      </c>
      <c r="K1367" s="177">
        <v>8.5569000000000006</v>
      </c>
      <c r="L1367" s="177">
        <v>5.6501999999999999</v>
      </c>
      <c r="M1367" s="177">
        <v>4.0922000000000001</v>
      </c>
      <c r="N1367" s="177">
        <v>3.5716000000000001</v>
      </c>
      <c r="O1367" s="177">
        <v>6.3419999999999996</v>
      </c>
      <c r="P1367" s="177">
        <v>7.1470000000000002</v>
      </c>
      <c r="Q1367" s="177">
        <v>9.0027000000000008</v>
      </c>
      <c r="R1367" s="177">
        <v>4.0037000000000003</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1029</v>
      </c>
      <c r="B1368" s="173" t="s">
        <v>1031</v>
      </c>
      <c r="C1368" s="173">
        <v>119657</v>
      </c>
      <c r="D1368" s="176">
        <v>44958</v>
      </c>
      <c r="E1368" s="177">
        <v>112.28579999999999</v>
      </c>
      <c r="F1368" s="177">
        <v>125.3509</v>
      </c>
      <c r="G1368" s="177">
        <v>30.284500000000001</v>
      </c>
      <c r="H1368" s="177">
        <v>15.6172</v>
      </c>
      <c r="I1368" s="177">
        <v>9.2364999999999995</v>
      </c>
      <c r="J1368" s="177">
        <v>9.4618000000000002</v>
      </c>
      <c r="K1368" s="177">
        <v>8.9878</v>
      </c>
      <c r="L1368" s="177">
        <v>6.0838000000000001</v>
      </c>
      <c r="M1368" s="177">
        <v>4.5199999999999996</v>
      </c>
      <c r="N1368" s="177">
        <v>4.0388000000000002</v>
      </c>
      <c r="O1368" s="177">
        <v>6.8089000000000004</v>
      </c>
      <c r="P1368" s="177">
        <v>7.7712000000000003</v>
      </c>
      <c r="Q1368" s="177">
        <v>7.9515000000000002</v>
      </c>
      <c r="R1368" s="177">
        <v>4.4462999999999999</v>
      </c>
      <c r="S1368" t="s">
        <v>1807</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1029</v>
      </c>
      <c r="B1369" s="173" t="s">
        <v>1032</v>
      </c>
      <c r="C1369" s="173">
        <v>118282</v>
      </c>
      <c r="D1369" s="176">
        <v>44958</v>
      </c>
      <c r="E1369" s="177">
        <v>51.711500000000001</v>
      </c>
      <c r="F1369" s="177">
        <v>121.5253</v>
      </c>
      <c r="G1369" s="177">
        <v>31.146899999999999</v>
      </c>
      <c r="H1369" s="177">
        <v>12.938800000000001</v>
      </c>
      <c r="I1369" s="177">
        <v>6.5910000000000002</v>
      </c>
      <c r="J1369" s="177">
        <v>9.0482999999999993</v>
      </c>
      <c r="K1369" s="177">
        <v>8.7566000000000006</v>
      </c>
      <c r="L1369" s="177">
        <v>5.9329000000000001</v>
      </c>
      <c r="M1369" s="177">
        <v>5.0934999999999997</v>
      </c>
      <c r="N1369" s="177">
        <v>4.3947000000000003</v>
      </c>
      <c r="O1369" s="177">
        <v>5.6703000000000001</v>
      </c>
      <c r="P1369" s="177">
        <v>7.1501000000000001</v>
      </c>
      <c r="Q1369" s="177">
        <v>7.8394000000000004</v>
      </c>
      <c r="R1369" s="177">
        <v>3.6568999999999998</v>
      </c>
      <c r="S1369" t="s">
        <v>1807</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1029</v>
      </c>
      <c r="B1370" s="173" t="s">
        <v>1033</v>
      </c>
      <c r="C1370" s="173">
        <v>101588</v>
      </c>
      <c r="D1370" s="176">
        <v>44958</v>
      </c>
      <c r="E1370" s="177">
        <v>47.387999999999998</v>
      </c>
      <c r="F1370" s="177">
        <v>120.32129999999999</v>
      </c>
      <c r="G1370" s="177">
        <v>30.008099999999999</v>
      </c>
      <c r="H1370" s="177">
        <v>11.8003</v>
      </c>
      <c r="I1370" s="177">
        <v>5.4526000000000003</v>
      </c>
      <c r="J1370" s="177">
        <v>7.9032</v>
      </c>
      <c r="K1370" s="177">
        <v>7.5937999999999999</v>
      </c>
      <c r="L1370" s="177">
        <v>4.7496</v>
      </c>
      <c r="M1370" s="177">
        <v>3.9064000000000001</v>
      </c>
      <c r="N1370" s="177">
        <v>3.2105999999999999</v>
      </c>
      <c r="O1370" s="177">
        <v>4.4961000000000002</v>
      </c>
      <c r="P1370" s="177">
        <v>6.0197000000000003</v>
      </c>
      <c r="Q1370" s="177">
        <v>7.9314</v>
      </c>
      <c r="R1370" s="177">
        <v>2.4908000000000001</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1029</v>
      </c>
      <c r="B1371" s="173" t="s">
        <v>1034</v>
      </c>
      <c r="C1371" s="173">
        <v>100124</v>
      </c>
      <c r="D1371" s="176">
        <v>44958</v>
      </c>
      <c r="E1371" s="177">
        <v>48.541699999999999</v>
      </c>
      <c r="F1371" s="177">
        <v>117.8308</v>
      </c>
      <c r="G1371" s="177">
        <v>27.230899999999998</v>
      </c>
      <c r="H1371" s="177">
        <v>11.5947</v>
      </c>
      <c r="I1371" s="177">
        <v>4.8913000000000002</v>
      </c>
      <c r="J1371" s="177">
        <v>6.3201999999999998</v>
      </c>
      <c r="K1371" s="177">
        <v>6.7419000000000002</v>
      </c>
      <c r="L1371" s="177">
        <v>5.5304000000000002</v>
      </c>
      <c r="M1371" s="177">
        <v>3.4897</v>
      </c>
      <c r="N1371" s="177">
        <v>2.8708999999999998</v>
      </c>
      <c r="O1371" s="177">
        <v>4.0458999999999996</v>
      </c>
      <c r="P1371" s="177">
        <v>5.2245999999999997</v>
      </c>
      <c r="Q1371" s="177">
        <v>7.3056999999999999</v>
      </c>
      <c r="R1371" s="177">
        <v>2.1156000000000001</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1029</v>
      </c>
      <c r="B1372" s="173" t="s">
        <v>1035</v>
      </c>
      <c r="C1372" s="173">
        <v>119069</v>
      </c>
      <c r="D1372" s="176">
        <v>44958</v>
      </c>
      <c r="E1372" s="177">
        <v>52.7956</v>
      </c>
      <c r="F1372" s="177">
        <v>119.36969999999999</v>
      </c>
      <c r="G1372" s="177">
        <v>28.790099999999999</v>
      </c>
      <c r="H1372" s="177">
        <v>13.138999999999999</v>
      </c>
      <c r="I1372" s="177">
        <v>6.4355000000000002</v>
      </c>
      <c r="J1372" s="177">
        <v>7.8975</v>
      </c>
      <c r="K1372" s="177">
        <v>8.3400999999999996</v>
      </c>
      <c r="L1372" s="177">
        <v>7.1405000000000003</v>
      </c>
      <c r="M1372" s="177">
        <v>5.0983999999999998</v>
      </c>
      <c r="N1372" s="177">
        <v>4.4718999999999998</v>
      </c>
      <c r="O1372" s="177">
        <v>5.1657000000000002</v>
      </c>
      <c r="P1372" s="177">
        <v>6.1139000000000001</v>
      </c>
      <c r="Q1372" s="177">
        <v>7.0811000000000002</v>
      </c>
      <c r="R1372" s="177">
        <v>3.4799000000000002</v>
      </c>
      <c r="S1372" t="s">
        <v>1807</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1029</v>
      </c>
      <c r="B1373" s="173" t="s">
        <v>2043</v>
      </c>
      <c r="C1373" s="173">
        <v>101685</v>
      </c>
      <c r="D1373" s="176">
        <v>44958</v>
      </c>
      <c r="E1373" s="177">
        <v>35.840000000000003</v>
      </c>
      <c r="F1373" s="177">
        <v>147.24340000000001</v>
      </c>
      <c r="G1373" s="177">
        <v>28.750599999999999</v>
      </c>
      <c r="H1373" s="177">
        <v>15.277200000000001</v>
      </c>
      <c r="I1373" s="177">
        <v>8.8757999999999999</v>
      </c>
      <c r="J1373" s="177">
        <v>8.9725000000000001</v>
      </c>
      <c r="K1373" s="177">
        <v>8.2477999999999998</v>
      </c>
      <c r="L1373" s="177">
        <v>4.3040000000000003</v>
      </c>
      <c r="M1373" s="177">
        <v>3.5876999999999999</v>
      </c>
      <c r="N1373" s="177">
        <v>2.1583000000000001</v>
      </c>
      <c r="O1373" s="177">
        <v>3.8683999999999998</v>
      </c>
      <c r="P1373" s="177">
        <v>5.6768999999999998</v>
      </c>
      <c r="Q1373" s="177">
        <v>6.5369000000000002</v>
      </c>
      <c r="R1373" s="177">
        <v>1.9663999999999999</v>
      </c>
      <c r="S1373" t="s">
        <v>1807</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1029</v>
      </c>
      <c r="B1374" s="173" t="s">
        <v>2044</v>
      </c>
      <c r="C1374" s="173">
        <v>120059</v>
      </c>
      <c r="D1374" s="176">
        <v>44958</v>
      </c>
      <c r="E1374" s="177">
        <v>38.851700000000001</v>
      </c>
      <c r="F1374" s="177">
        <v>148.47409999999999</v>
      </c>
      <c r="G1374" s="177">
        <v>29.997900000000001</v>
      </c>
      <c r="H1374" s="177">
        <v>16.5197</v>
      </c>
      <c r="I1374" s="177">
        <v>10.111499999999999</v>
      </c>
      <c r="J1374" s="177">
        <v>10.161899999999999</v>
      </c>
      <c r="K1374" s="177">
        <v>9.2169000000000008</v>
      </c>
      <c r="L1374" s="177">
        <v>5.2229999999999999</v>
      </c>
      <c r="M1374" s="177">
        <v>4.4939</v>
      </c>
      <c r="N1374" s="177">
        <v>3.0503</v>
      </c>
      <c r="O1374" s="177">
        <v>4.7523999999999997</v>
      </c>
      <c r="P1374" s="177">
        <v>6.5452000000000004</v>
      </c>
      <c r="Q1374" s="177">
        <v>6.7933000000000003</v>
      </c>
      <c r="R1374" s="177">
        <v>2.8391999999999999</v>
      </c>
      <c r="S1374" t="s">
        <v>1807</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1029</v>
      </c>
      <c r="B1375" s="173" t="s">
        <v>1036</v>
      </c>
      <c r="C1375" s="173">
        <v>109740</v>
      </c>
      <c r="D1375" s="176">
        <v>44958</v>
      </c>
      <c r="E1375" s="177">
        <v>33.057099999999998</v>
      </c>
      <c r="F1375" s="177">
        <v>87.547799999999995</v>
      </c>
      <c r="G1375" s="177">
        <v>22.883199999999999</v>
      </c>
      <c r="H1375" s="177">
        <v>12.0631</v>
      </c>
      <c r="I1375" s="177">
        <v>6.6497000000000002</v>
      </c>
      <c r="J1375" s="177">
        <v>6.5496999999999996</v>
      </c>
      <c r="K1375" s="177">
        <v>7.1585999999999999</v>
      </c>
      <c r="L1375" s="177">
        <v>6.3137999999999996</v>
      </c>
      <c r="M1375" s="177">
        <v>5.3888999999999996</v>
      </c>
      <c r="N1375" s="177">
        <v>5.0506000000000002</v>
      </c>
      <c r="O1375" s="177">
        <v>5.7236000000000002</v>
      </c>
      <c r="P1375" s="177">
        <v>6.6946000000000003</v>
      </c>
      <c r="Q1375" s="177">
        <v>8.6166</v>
      </c>
      <c r="R1375" s="177">
        <v>3.7061000000000002</v>
      </c>
      <c r="S1375" t="s">
        <v>1807</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1029</v>
      </c>
      <c r="B1376" s="173" t="s">
        <v>1037</v>
      </c>
      <c r="C1376" s="173">
        <v>120619</v>
      </c>
      <c r="D1376" s="176">
        <v>44958</v>
      </c>
      <c r="E1376" s="177">
        <v>34.679099999999998</v>
      </c>
      <c r="F1376" s="177">
        <v>88.096500000000006</v>
      </c>
      <c r="G1376" s="177">
        <v>23.398299999999999</v>
      </c>
      <c r="H1376" s="177">
        <v>12.5852</v>
      </c>
      <c r="I1376" s="177">
        <v>7.1616</v>
      </c>
      <c r="J1376" s="177">
        <v>7.0614999999999997</v>
      </c>
      <c r="K1376" s="177">
        <v>7.7112999999999996</v>
      </c>
      <c r="L1376" s="177">
        <v>6.9146000000000001</v>
      </c>
      <c r="M1376" s="177">
        <v>6.0094000000000003</v>
      </c>
      <c r="N1376" s="177">
        <v>5.6835000000000004</v>
      </c>
      <c r="O1376" s="177">
        <v>6.3550000000000004</v>
      </c>
      <c r="P1376" s="177">
        <v>7.3194999999999997</v>
      </c>
      <c r="Q1376" s="177">
        <v>8.0746000000000002</v>
      </c>
      <c r="R1376" s="177">
        <v>4.3513999999999999</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1029</v>
      </c>
      <c r="B1377" s="173" t="s">
        <v>1038</v>
      </c>
      <c r="C1377" s="173">
        <v>118394</v>
      </c>
      <c r="D1377" s="176">
        <v>44958</v>
      </c>
      <c r="E1377" s="177">
        <v>59.565199999999997</v>
      </c>
      <c r="F1377" s="177">
        <v>157.67080000000001</v>
      </c>
      <c r="G1377" s="177">
        <v>39.441699999999997</v>
      </c>
      <c r="H1377" s="177">
        <v>18.924399999999999</v>
      </c>
      <c r="I1377" s="177">
        <v>10.1281</v>
      </c>
      <c r="J1377" s="177">
        <v>10.340199999999999</v>
      </c>
      <c r="K1377" s="177">
        <v>9.1709999999999994</v>
      </c>
      <c r="L1377" s="177">
        <v>4.8623000000000003</v>
      </c>
      <c r="M1377" s="177">
        <v>3.7469000000000001</v>
      </c>
      <c r="N1377" s="177">
        <v>2.7766000000000002</v>
      </c>
      <c r="O1377" s="177">
        <v>5.2747000000000002</v>
      </c>
      <c r="P1377" s="177">
        <v>7.0625999999999998</v>
      </c>
      <c r="Q1377" s="177">
        <v>7.9221000000000004</v>
      </c>
      <c r="R1377" s="177">
        <v>2.7694000000000001</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1029</v>
      </c>
      <c r="B1378" s="173" t="s">
        <v>1039</v>
      </c>
      <c r="C1378" s="173">
        <v>108765</v>
      </c>
      <c r="D1378" s="176">
        <v>44958</v>
      </c>
      <c r="E1378" s="177">
        <v>55.320300000000003</v>
      </c>
      <c r="F1378" s="177">
        <v>156.9109</v>
      </c>
      <c r="G1378" s="177">
        <v>38.763100000000001</v>
      </c>
      <c r="H1378" s="177">
        <v>18.245699999999999</v>
      </c>
      <c r="I1378" s="177">
        <v>9.4597999999999995</v>
      </c>
      <c r="J1378" s="177">
        <v>9.6668000000000003</v>
      </c>
      <c r="K1378" s="177">
        <v>8.4906000000000006</v>
      </c>
      <c r="L1378" s="177">
        <v>4.1825000000000001</v>
      </c>
      <c r="M1378" s="177">
        <v>3.0644</v>
      </c>
      <c r="N1378" s="177">
        <v>2.0979000000000001</v>
      </c>
      <c r="O1378" s="177">
        <v>4.5949999999999998</v>
      </c>
      <c r="P1378" s="177">
        <v>6.3712999999999997</v>
      </c>
      <c r="Q1378" s="177">
        <v>7.8745000000000003</v>
      </c>
      <c r="R1378" s="177">
        <v>2.0931000000000002</v>
      </c>
      <c r="S1378" t="s">
        <v>1807</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1029</v>
      </c>
      <c r="B1379" s="173" t="s">
        <v>1947</v>
      </c>
      <c r="C1379" s="173">
        <v>120430</v>
      </c>
      <c r="D1379" s="176">
        <v>44958</v>
      </c>
      <c r="E1379" s="177">
        <v>57.128399999999999</v>
      </c>
      <c r="F1379" s="177">
        <v>156.75649999999999</v>
      </c>
      <c r="G1379" s="177">
        <v>41.947800000000001</v>
      </c>
      <c r="H1379" s="177">
        <v>20.6084</v>
      </c>
      <c r="I1379" s="177">
        <v>11.233700000000001</v>
      </c>
      <c r="J1379" s="177">
        <v>10.1858</v>
      </c>
      <c r="K1379" s="177">
        <v>9.1466999999999992</v>
      </c>
      <c r="L1379" s="177">
        <v>5.0849000000000002</v>
      </c>
      <c r="M1379" s="177">
        <v>4.3913000000000002</v>
      </c>
      <c r="N1379" s="177">
        <v>2.9171999999999998</v>
      </c>
      <c r="O1379" s="177">
        <v>5.1436000000000002</v>
      </c>
      <c r="P1379" s="177">
        <v>3.2187999999999999</v>
      </c>
      <c r="Q1379" s="177">
        <v>5.2190000000000003</v>
      </c>
      <c r="R1379" s="177">
        <v>2.7505000000000002</v>
      </c>
      <c r="S1379" t="s">
        <v>1807</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1029</v>
      </c>
      <c r="B1380" s="173" t="s">
        <v>1948</v>
      </c>
      <c r="C1380" s="173">
        <v>100223</v>
      </c>
      <c r="D1380" s="176">
        <v>44958</v>
      </c>
      <c r="E1380" s="177">
        <v>51.912700000000001</v>
      </c>
      <c r="F1380" s="177">
        <v>156.12110000000001</v>
      </c>
      <c r="G1380" s="177">
        <v>41.378799999999998</v>
      </c>
      <c r="H1380" s="177">
        <v>20.055</v>
      </c>
      <c r="I1380" s="177">
        <v>10.6755</v>
      </c>
      <c r="J1380" s="177">
        <v>9.6282999999999994</v>
      </c>
      <c r="K1380" s="177">
        <v>8.5838999999999999</v>
      </c>
      <c r="L1380" s="177">
        <v>4.5214999999999996</v>
      </c>
      <c r="M1380" s="177">
        <v>3.8237999999999999</v>
      </c>
      <c r="N1380" s="177">
        <v>2.3523000000000001</v>
      </c>
      <c r="O1380" s="177">
        <v>4.2693000000000003</v>
      </c>
      <c r="P1380" s="177">
        <v>2.2930999999999999</v>
      </c>
      <c r="Q1380" s="177">
        <v>6.0541999999999998</v>
      </c>
      <c r="R1380" s="177">
        <v>1.9805999999999999</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1029</v>
      </c>
      <c r="B1381" s="173" t="s">
        <v>1040</v>
      </c>
      <c r="C1381" s="173">
        <v>119735</v>
      </c>
      <c r="D1381" s="176">
        <v>44958</v>
      </c>
      <c r="E1381" s="177">
        <v>70.287199999999999</v>
      </c>
      <c r="F1381" s="177">
        <v>104.6782</v>
      </c>
      <c r="G1381" s="177">
        <v>24.143899999999999</v>
      </c>
      <c r="H1381" s="177">
        <v>13.559200000000001</v>
      </c>
      <c r="I1381" s="177">
        <v>7.3762999999999996</v>
      </c>
      <c r="J1381" s="177">
        <v>7.3502000000000001</v>
      </c>
      <c r="K1381" s="177">
        <v>7.6180000000000003</v>
      </c>
      <c r="L1381" s="177">
        <v>6.8617999999999997</v>
      </c>
      <c r="M1381" s="177">
        <v>5.3994999999999997</v>
      </c>
      <c r="N1381" s="177">
        <v>4.2771999999999997</v>
      </c>
      <c r="O1381" s="177">
        <v>6.5890000000000004</v>
      </c>
      <c r="P1381" s="177">
        <v>7.6809000000000003</v>
      </c>
      <c r="Q1381" s="177">
        <v>7.6794000000000002</v>
      </c>
      <c r="R1381" s="177">
        <v>3.7930000000000001</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1029</v>
      </c>
      <c r="B1382" s="173" t="s">
        <v>1041</v>
      </c>
      <c r="C1382" s="173">
        <v>100299</v>
      </c>
      <c r="D1382" s="176">
        <v>44958</v>
      </c>
      <c r="E1382" s="177">
        <v>64.188599999999994</v>
      </c>
      <c r="F1382" s="177">
        <v>103.5574</v>
      </c>
      <c r="G1382" s="177">
        <v>22.988199999999999</v>
      </c>
      <c r="H1382" s="177">
        <v>12.401300000000001</v>
      </c>
      <c r="I1382" s="177">
        <v>6.2129000000000003</v>
      </c>
      <c r="J1382" s="177">
        <v>6.1756000000000002</v>
      </c>
      <c r="K1382" s="177">
        <v>6.4362000000000004</v>
      </c>
      <c r="L1382" s="177">
        <v>5.6689999999999996</v>
      </c>
      <c r="M1382" s="177">
        <v>4.1894</v>
      </c>
      <c r="N1382" s="177">
        <v>3.0684999999999998</v>
      </c>
      <c r="O1382" s="177">
        <v>5.4374000000000002</v>
      </c>
      <c r="P1382" s="177">
        <v>6.5697999999999999</v>
      </c>
      <c r="Q1382" s="177">
        <v>8.3428000000000004</v>
      </c>
      <c r="R1382" s="177">
        <v>2.6692999999999998</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1029</v>
      </c>
      <c r="B1383" s="173" t="s">
        <v>1042</v>
      </c>
      <c r="C1383" s="173">
        <v>120279</v>
      </c>
      <c r="D1383" s="176">
        <v>44958</v>
      </c>
      <c r="E1383" s="177">
        <v>63.2652</v>
      </c>
      <c r="F1383" s="177">
        <v>143.58519999999999</v>
      </c>
      <c r="G1383" s="177">
        <v>34.268599999999999</v>
      </c>
      <c r="H1383" s="177">
        <v>20.794599999999999</v>
      </c>
      <c r="I1383" s="177">
        <v>8.4339999999999993</v>
      </c>
      <c r="J1383" s="177">
        <v>8.5074000000000005</v>
      </c>
      <c r="K1383" s="177">
        <v>9.2767999999999997</v>
      </c>
      <c r="L1383" s="177">
        <v>7.3940000000000001</v>
      </c>
      <c r="M1383" s="177">
        <v>6.0427</v>
      </c>
      <c r="N1383" s="177">
        <v>4.4320000000000004</v>
      </c>
      <c r="O1383" s="177">
        <v>4.8906999999999998</v>
      </c>
      <c r="P1383" s="177">
        <v>6.3682999999999996</v>
      </c>
      <c r="Q1383" s="177">
        <v>6.9057000000000004</v>
      </c>
      <c r="R1383" s="177">
        <v>3.3395000000000001</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1029</v>
      </c>
      <c r="B1384" s="173" t="s">
        <v>1835</v>
      </c>
      <c r="C1384" s="173">
        <v>100315</v>
      </c>
      <c r="D1384" s="176">
        <v>44958</v>
      </c>
      <c r="E1384" s="177">
        <v>60.010899999999999</v>
      </c>
      <c r="F1384" s="177">
        <v>143.12649999999999</v>
      </c>
      <c r="G1384" s="177">
        <v>33.778100000000002</v>
      </c>
      <c r="H1384" s="177">
        <v>20.297799999999999</v>
      </c>
      <c r="I1384" s="177">
        <v>7.9309000000000003</v>
      </c>
      <c r="J1384" s="177">
        <v>8.0030999999999999</v>
      </c>
      <c r="K1384" s="177">
        <v>8.7632999999999992</v>
      </c>
      <c r="L1384" s="177">
        <v>6.8773</v>
      </c>
      <c r="M1384" s="177">
        <v>5.4897999999999998</v>
      </c>
      <c r="N1384" s="177">
        <v>3.8822000000000001</v>
      </c>
      <c r="O1384" s="177">
        <v>4.3499999999999996</v>
      </c>
      <c r="P1384" s="177">
        <v>5.8002000000000002</v>
      </c>
      <c r="Q1384" s="177">
        <v>7.7523999999999997</v>
      </c>
      <c r="R1384" s="177">
        <v>2.9725000000000001</v>
      </c>
      <c r="S1384" t="s">
        <v>1807</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1029</v>
      </c>
      <c r="B1385" s="173" t="s">
        <v>1043</v>
      </c>
      <c r="C1385" s="173">
        <v>100387</v>
      </c>
      <c r="D1385" s="176">
        <v>44958</v>
      </c>
      <c r="E1385" s="177">
        <v>75.174300000000002</v>
      </c>
      <c r="F1385" s="177">
        <v>144.87469999999999</v>
      </c>
      <c r="G1385" s="177">
        <v>39.600499999999997</v>
      </c>
      <c r="H1385" s="177">
        <v>18.823399999999999</v>
      </c>
      <c r="I1385" s="177">
        <v>7.6452999999999998</v>
      </c>
      <c r="J1385" s="177">
        <v>8.0399999999999991</v>
      </c>
      <c r="K1385" s="177">
        <v>7.5129000000000001</v>
      </c>
      <c r="L1385" s="177">
        <v>8.4962</v>
      </c>
      <c r="M1385" s="177">
        <v>5.5670000000000002</v>
      </c>
      <c r="N1385" s="177">
        <v>4.3708</v>
      </c>
      <c r="O1385" s="177">
        <v>5.1302000000000003</v>
      </c>
      <c r="P1385" s="177">
        <v>6.9264000000000001</v>
      </c>
      <c r="Q1385" s="177">
        <v>8.3810000000000002</v>
      </c>
      <c r="R1385" s="177">
        <v>3.2105999999999999</v>
      </c>
      <c r="S1385" t="s">
        <v>1807</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1029</v>
      </c>
      <c r="B1386" s="173" t="s">
        <v>1044</v>
      </c>
      <c r="C1386" s="173">
        <v>118687</v>
      </c>
      <c r="D1386" s="176">
        <v>44958</v>
      </c>
      <c r="E1386" s="177">
        <v>82.320499999999996</v>
      </c>
      <c r="F1386" s="177">
        <v>146.05799999999999</v>
      </c>
      <c r="G1386" s="177">
        <v>40.7879</v>
      </c>
      <c r="H1386" s="177">
        <v>20.016400000000001</v>
      </c>
      <c r="I1386" s="177">
        <v>8.8343000000000007</v>
      </c>
      <c r="J1386" s="177">
        <v>9.2152999999999992</v>
      </c>
      <c r="K1386" s="177">
        <v>8.6796000000000006</v>
      </c>
      <c r="L1386" s="177">
        <v>9.6812000000000005</v>
      </c>
      <c r="M1386" s="177">
        <v>6.7465999999999999</v>
      </c>
      <c r="N1386" s="177">
        <v>5.5532000000000004</v>
      </c>
      <c r="O1386" s="177">
        <v>6.2426000000000004</v>
      </c>
      <c r="P1386" s="177">
        <v>7.9321999999999999</v>
      </c>
      <c r="Q1386" s="177">
        <v>7.9955999999999996</v>
      </c>
      <c r="R1386" s="177">
        <v>4.38</v>
      </c>
      <c r="T1386" s="106"/>
      <c r="U1386" s="107"/>
      <c r="V1386" s="107"/>
      <c r="W1386" s="107"/>
      <c r="X1386" s="107"/>
      <c r="Y1386" s="107"/>
      <c r="Z1386" s="107"/>
      <c r="AA1386" s="107"/>
      <c r="AB1386" s="107"/>
      <c r="AC1386" s="107"/>
      <c r="AD1386" s="107"/>
      <c r="AE1386" s="107"/>
      <c r="AF1386" s="107"/>
      <c r="AG1386" s="107"/>
      <c r="AH1386" s="107"/>
    </row>
    <row r="1387" spans="1:34" x14ac:dyDescent="0.3">
      <c r="A1387" s="173" t="s">
        <v>1029</v>
      </c>
      <c r="B1387" s="173" t="s">
        <v>1045</v>
      </c>
      <c r="C1387" s="173">
        <v>119714</v>
      </c>
      <c r="D1387" s="176">
        <v>44958</v>
      </c>
      <c r="E1387" s="177">
        <v>62.490299999999998</v>
      </c>
      <c r="F1387" s="177">
        <v>85.711699999999993</v>
      </c>
      <c r="G1387" s="177">
        <v>24.9556</v>
      </c>
      <c r="H1387" s="177">
        <v>8.7760999999999996</v>
      </c>
      <c r="I1387" s="177">
        <v>4.8235000000000001</v>
      </c>
      <c r="J1387" s="177">
        <v>8.1824999999999992</v>
      </c>
      <c r="K1387" s="177">
        <v>9.0076999999999998</v>
      </c>
      <c r="L1387" s="177">
        <v>7.0239000000000003</v>
      </c>
      <c r="M1387" s="177">
        <v>5.7530000000000001</v>
      </c>
      <c r="N1387" s="177">
        <v>5.1077000000000004</v>
      </c>
      <c r="O1387" s="177">
        <v>6.6368999999999998</v>
      </c>
      <c r="P1387" s="177">
        <v>7.8064</v>
      </c>
      <c r="Q1387" s="177">
        <v>8.1310000000000002</v>
      </c>
      <c r="R1387" s="177">
        <v>4.6336000000000004</v>
      </c>
      <c r="T1387" s="106"/>
      <c r="U1387" s="107"/>
      <c r="V1387" s="107"/>
      <c r="W1387" s="107"/>
      <c r="X1387" s="107"/>
      <c r="Y1387" s="107"/>
      <c r="Z1387" s="107"/>
      <c r="AA1387" s="107"/>
      <c r="AB1387" s="107"/>
      <c r="AC1387" s="107"/>
      <c r="AD1387" s="107"/>
      <c r="AE1387" s="107"/>
      <c r="AF1387" s="107"/>
      <c r="AG1387" s="107"/>
      <c r="AH1387" s="107"/>
    </row>
    <row r="1388" spans="1:34" x14ac:dyDescent="0.3">
      <c r="A1388" s="173" t="s">
        <v>1029</v>
      </c>
      <c r="B1388" s="173" t="s">
        <v>1046</v>
      </c>
      <c r="C1388" s="173">
        <v>100639</v>
      </c>
      <c r="D1388" s="176">
        <v>44958</v>
      </c>
      <c r="E1388" s="177">
        <v>58.869</v>
      </c>
      <c r="F1388" s="177">
        <v>85.078699999999998</v>
      </c>
      <c r="G1388" s="177">
        <v>24.2986</v>
      </c>
      <c r="H1388" s="177">
        <v>8.1172000000000004</v>
      </c>
      <c r="I1388" s="177">
        <v>4.1696999999999997</v>
      </c>
      <c r="J1388" s="177">
        <v>7.5210999999999997</v>
      </c>
      <c r="K1388" s="177">
        <v>8.3369999999999997</v>
      </c>
      <c r="L1388" s="177">
        <v>6.3489000000000004</v>
      </c>
      <c r="M1388" s="177">
        <v>5.0719000000000003</v>
      </c>
      <c r="N1388" s="177">
        <v>4.4210000000000003</v>
      </c>
      <c r="O1388" s="177">
        <v>5.9545000000000003</v>
      </c>
      <c r="P1388" s="177">
        <v>7.0758000000000001</v>
      </c>
      <c r="Q1388" s="177">
        <v>7.5732999999999997</v>
      </c>
      <c r="R1388" s="177">
        <v>3.9481000000000002</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1029</v>
      </c>
      <c r="B1389" s="173" t="s">
        <v>1047</v>
      </c>
      <c r="C1389" s="173">
        <v>119876</v>
      </c>
      <c r="D1389" s="176"/>
      <c r="E1389" s="177"/>
      <c r="F1389" s="177"/>
      <c r="G1389" s="177"/>
      <c r="H1389" s="177"/>
      <c r="I1389" s="177"/>
      <c r="J1389" s="177"/>
      <c r="K1389" s="177"/>
      <c r="L1389" s="177"/>
      <c r="M1389" s="177"/>
      <c r="N1389" s="177"/>
      <c r="O1389" s="177"/>
      <c r="P1389" s="177"/>
      <c r="Q1389" s="177"/>
      <c r="R1389" s="177"/>
      <c r="T1389" s="106"/>
      <c r="U1389" s="107"/>
      <c r="V1389" s="107"/>
      <c r="W1389" s="107"/>
      <c r="X1389" s="107"/>
      <c r="Y1389" s="107"/>
      <c r="Z1389" s="107"/>
      <c r="AA1389" s="107"/>
      <c r="AB1389" s="107"/>
      <c r="AC1389" s="107"/>
      <c r="AD1389" s="107"/>
      <c r="AE1389" s="107"/>
      <c r="AF1389" s="107"/>
      <c r="AG1389" s="107"/>
      <c r="AH1389" s="107"/>
    </row>
    <row r="1390" spans="1:34" x14ac:dyDescent="0.3">
      <c r="A1390" s="173" t="s">
        <v>1029</v>
      </c>
      <c r="B1390" s="173" t="s">
        <v>1048</v>
      </c>
      <c r="C1390" s="173">
        <v>100418</v>
      </c>
      <c r="D1390" s="176"/>
      <c r="E1390" s="177"/>
      <c r="F1390" s="177"/>
      <c r="G1390" s="177"/>
      <c r="H1390" s="177"/>
      <c r="I1390" s="177"/>
      <c r="J1390" s="177"/>
      <c r="K1390" s="177"/>
      <c r="L1390" s="177"/>
      <c r="M1390" s="177"/>
      <c r="N1390" s="177"/>
      <c r="O1390" s="177"/>
      <c r="P1390" s="177"/>
      <c r="Q1390" s="177"/>
      <c r="R1390" s="17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3" t="s">
        <v>1029</v>
      </c>
      <c r="B1391" s="173" t="s">
        <v>1049</v>
      </c>
      <c r="C1391" s="173">
        <v>148086</v>
      </c>
      <c r="D1391" s="176"/>
      <c r="E1391" s="177"/>
      <c r="F1391" s="177"/>
      <c r="G1391" s="177"/>
      <c r="H1391" s="177"/>
      <c r="I1391" s="177"/>
      <c r="J1391" s="177"/>
      <c r="K1391" s="177"/>
      <c r="L1391" s="177"/>
      <c r="M1391" s="177"/>
      <c r="N1391" s="177"/>
      <c r="O1391" s="177"/>
      <c r="P1391" s="177"/>
      <c r="Q1391" s="177"/>
      <c r="R1391" s="17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73" t="s">
        <v>1029</v>
      </c>
      <c r="B1392" s="173" t="s">
        <v>1050</v>
      </c>
      <c r="C1392" s="173">
        <v>148085</v>
      </c>
      <c r="D1392" s="176"/>
      <c r="E1392" s="177"/>
      <c r="F1392" s="177"/>
      <c r="G1392" s="177"/>
      <c r="H1392" s="177"/>
      <c r="I1392" s="177"/>
      <c r="J1392" s="177"/>
      <c r="K1392" s="177"/>
      <c r="L1392" s="177"/>
      <c r="M1392" s="177"/>
      <c r="N1392" s="177"/>
      <c r="O1392" s="177"/>
      <c r="P1392" s="177"/>
      <c r="Q1392" s="177"/>
      <c r="R1392" s="177"/>
    </row>
    <row r="1393" spans="1:34" x14ac:dyDescent="0.3">
      <c r="A1393" s="173" t="s">
        <v>1029</v>
      </c>
      <c r="B1393" s="173" t="s">
        <v>1051</v>
      </c>
      <c r="C1393" s="173">
        <v>120689</v>
      </c>
      <c r="D1393" s="176">
        <v>44958</v>
      </c>
      <c r="E1393" s="177">
        <v>66.259900000000002</v>
      </c>
      <c r="F1393" s="177">
        <v>103.9674</v>
      </c>
      <c r="G1393" s="177">
        <v>26.4709</v>
      </c>
      <c r="H1393" s="177">
        <v>11.4673</v>
      </c>
      <c r="I1393" s="177">
        <v>7.1254999999999997</v>
      </c>
      <c r="J1393" s="177">
        <v>8.2250999999999994</v>
      </c>
      <c r="K1393" s="177">
        <v>8.1870999999999992</v>
      </c>
      <c r="L1393" s="177">
        <v>6.55</v>
      </c>
      <c r="M1393" s="177">
        <v>15.712999999999999</v>
      </c>
      <c r="N1393" s="177">
        <v>11.5502</v>
      </c>
      <c r="O1393" s="177">
        <v>9.0533999999999999</v>
      </c>
      <c r="P1393" s="177">
        <v>4.4676999999999998</v>
      </c>
      <c r="Q1393" s="177">
        <v>6.7885</v>
      </c>
      <c r="R1393" s="177">
        <v>10.752800000000001</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1029</v>
      </c>
      <c r="B1394" s="173" t="s">
        <v>1052</v>
      </c>
      <c r="C1394" s="173">
        <v>100741</v>
      </c>
      <c r="D1394" s="176">
        <v>44958</v>
      </c>
      <c r="E1394" s="177">
        <v>61.381399999999999</v>
      </c>
      <c r="F1394" s="177">
        <v>103.5826</v>
      </c>
      <c r="G1394" s="177">
        <v>26.1266</v>
      </c>
      <c r="H1394" s="177">
        <v>11.118</v>
      </c>
      <c r="I1394" s="177">
        <v>6.7838000000000003</v>
      </c>
      <c r="J1394" s="177">
        <v>7.8815999999999997</v>
      </c>
      <c r="K1394" s="177">
        <v>7.8436000000000003</v>
      </c>
      <c r="L1394" s="177">
        <v>6.2061000000000002</v>
      </c>
      <c r="M1394" s="177">
        <v>15.349299999999999</v>
      </c>
      <c r="N1394" s="177">
        <v>11.1974</v>
      </c>
      <c r="O1394" s="177">
        <v>8.6015999999999995</v>
      </c>
      <c r="P1394" s="177">
        <v>3.8521000000000001</v>
      </c>
      <c r="Q1394" s="177">
        <v>7.6407999999999996</v>
      </c>
      <c r="R1394" s="177">
        <v>10.3757</v>
      </c>
      <c r="T1394" s="106"/>
      <c r="U1394" s="107"/>
      <c r="V1394" s="107"/>
      <c r="W1394" s="107"/>
      <c r="X1394" s="107"/>
      <c r="Y1394" s="107"/>
      <c r="Z1394" s="107"/>
      <c r="AA1394" s="107"/>
      <c r="AB1394" s="107"/>
      <c r="AC1394" s="107"/>
      <c r="AD1394" s="107"/>
      <c r="AE1394" s="107"/>
      <c r="AF1394" s="107"/>
      <c r="AG1394" s="107"/>
      <c r="AH1394" s="107"/>
    </row>
    <row r="1395" spans="1:34" x14ac:dyDescent="0.3">
      <c r="A1395" s="178" t="s">
        <v>27</v>
      </c>
      <c r="B1395" s="173"/>
      <c r="C1395" s="173"/>
      <c r="D1395" s="173"/>
      <c r="E1395" s="173"/>
      <c r="F1395" s="179">
        <v>124.68205833333333</v>
      </c>
      <c r="G1395" s="179">
        <v>30.888333333333335</v>
      </c>
      <c r="H1395" s="179">
        <v>14.998079166666665</v>
      </c>
      <c r="I1395" s="179">
        <v>7.7113583333333331</v>
      </c>
      <c r="J1395" s="179">
        <v>8.3873791666666637</v>
      </c>
      <c r="K1395" s="179">
        <v>8.265254166666665</v>
      </c>
      <c r="L1395" s="179">
        <v>6.1501000000000019</v>
      </c>
      <c r="M1395" s="179">
        <v>5.6678625000000009</v>
      </c>
      <c r="N1395" s="179">
        <v>4.4377250000000013</v>
      </c>
      <c r="O1395" s="179">
        <v>5.6415499999999987</v>
      </c>
      <c r="P1395" s="179">
        <v>6.212012500000001</v>
      </c>
      <c r="Q1395" s="179">
        <v>7.5580624999999992</v>
      </c>
      <c r="R1395" s="179">
        <v>3.8635416666666664</v>
      </c>
      <c r="T1395" s="106"/>
      <c r="U1395" s="107"/>
      <c r="V1395" s="107"/>
      <c r="W1395" s="107"/>
      <c r="X1395" s="107"/>
      <c r="Y1395" s="107"/>
      <c r="Z1395" s="107"/>
      <c r="AA1395" s="107"/>
      <c r="AB1395" s="107"/>
      <c r="AC1395" s="107"/>
      <c r="AD1395" s="107"/>
      <c r="AE1395" s="107"/>
      <c r="AF1395" s="107"/>
      <c r="AG1395" s="107"/>
      <c r="AH1395" s="107"/>
    </row>
    <row r="1396" spans="1:34" x14ac:dyDescent="0.3">
      <c r="A1396" s="178" t="s">
        <v>407</v>
      </c>
      <c r="B1396" s="173"/>
      <c r="C1396" s="173"/>
      <c r="D1396" s="173"/>
      <c r="E1396" s="173"/>
      <c r="F1396" s="179">
        <v>123.2276</v>
      </c>
      <c r="G1396" s="179">
        <v>29.938549999999999</v>
      </c>
      <c r="H1396" s="179">
        <v>14.38655</v>
      </c>
      <c r="I1396" s="179">
        <v>7.5107999999999997</v>
      </c>
      <c r="J1396" s="179">
        <v>8.2037999999999993</v>
      </c>
      <c r="K1396" s="179">
        <v>8.4153500000000001</v>
      </c>
      <c r="L1396" s="179">
        <v>6.1449499999999997</v>
      </c>
      <c r="M1396" s="179">
        <v>5.0827</v>
      </c>
      <c r="N1396" s="179">
        <v>4.1579999999999995</v>
      </c>
      <c r="O1396" s="179">
        <v>5.3560499999999998</v>
      </c>
      <c r="P1396" s="179">
        <v>6.5575000000000001</v>
      </c>
      <c r="Q1396" s="179">
        <v>7.7958999999999996</v>
      </c>
      <c r="R1396" s="179">
        <v>3.4097</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75" t="s">
        <v>1053</v>
      </c>
      <c r="B1398" s="175"/>
      <c r="C1398" s="175"/>
      <c r="D1398" s="175"/>
      <c r="E1398" s="175"/>
      <c r="F1398" s="175"/>
      <c r="G1398" s="175"/>
      <c r="H1398" s="175"/>
      <c r="I1398" s="175"/>
      <c r="J1398" s="175"/>
      <c r="K1398" s="175"/>
      <c r="L1398" s="175"/>
      <c r="M1398" s="175"/>
      <c r="N1398" s="175"/>
      <c r="O1398" s="175"/>
      <c r="P1398" s="175"/>
      <c r="Q1398" s="175"/>
      <c r="R1398" s="175"/>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1054</v>
      </c>
      <c r="B1399" s="173" t="s">
        <v>1055</v>
      </c>
      <c r="C1399" s="173">
        <v>101592</v>
      </c>
      <c r="D1399" s="176">
        <v>44958</v>
      </c>
      <c r="E1399" s="177">
        <v>442.65</v>
      </c>
      <c r="F1399" s="177">
        <v>-0.56379999999999997</v>
      </c>
      <c r="G1399" s="177">
        <v>1.4391</v>
      </c>
      <c r="H1399" s="177">
        <v>0.55879999999999996</v>
      </c>
      <c r="I1399" s="177">
        <v>-1.3394999999999999</v>
      </c>
      <c r="J1399" s="177">
        <v>-1.984</v>
      </c>
      <c r="K1399" s="177">
        <v>-5.6464999999999996</v>
      </c>
      <c r="L1399" s="177">
        <v>-3.6145999999999998</v>
      </c>
      <c r="M1399" s="177">
        <v>-4.2111000000000001</v>
      </c>
      <c r="N1399" s="177">
        <v>-7.2868000000000004</v>
      </c>
      <c r="O1399" s="177">
        <v>15.2334</v>
      </c>
      <c r="P1399" s="177">
        <v>6.1647999999999996</v>
      </c>
      <c r="Q1399" s="177">
        <v>20.477699999999999</v>
      </c>
      <c r="R1399" s="177">
        <v>17.219899999999999</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1054</v>
      </c>
      <c r="B1400" s="173" t="s">
        <v>1056</v>
      </c>
      <c r="C1400" s="173">
        <v>119620</v>
      </c>
      <c r="D1400" s="176">
        <v>44958</v>
      </c>
      <c r="E1400" s="177">
        <v>482.98</v>
      </c>
      <c r="F1400" s="177">
        <v>-0.56210000000000004</v>
      </c>
      <c r="G1400" s="177">
        <v>1.4515</v>
      </c>
      <c r="H1400" s="177">
        <v>0.57469999999999999</v>
      </c>
      <c r="I1400" s="177">
        <v>-1.3078000000000001</v>
      </c>
      <c r="J1400" s="177">
        <v>-1.9071</v>
      </c>
      <c r="K1400" s="177">
        <v>-5.4390000000000001</v>
      </c>
      <c r="L1400" s="177">
        <v>-3.1503000000000001</v>
      </c>
      <c r="M1400" s="177">
        <v>-3.5352000000000001</v>
      </c>
      <c r="N1400" s="177">
        <v>-6.4446000000000003</v>
      </c>
      <c r="O1400" s="177">
        <v>16.301600000000001</v>
      </c>
      <c r="P1400" s="177">
        <v>7.1306000000000003</v>
      </c>
      <c r="Q1400" s="177">
        <v>14.8033</v>
      </c>
      <c r="R1400" s="177">
        <v>18.2712</v>
      </c>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1054</v>
      </c>
      <c r="B1401" s="173" t="s">
        <v>1057</v>
      </c>
      <c r="C1401" s="173">
        <v>120505</v>
      </c>
      <c r="D1401" s="176">
        <v>44958</v>
      </c>
      <c r="E1401" s="177">
        <v>73.69</v>
      </c>
      <c r="F1401" s="177">
        <v>0.4088</v>
      </c>
      <c r="G1401" s="177">
        <v>1.8099000000000001</v>
      </c>
      <c r="H1401" s="177">
        <v>0.79330000000000001</v>
      </c>
      <c r="I1401" s="177">
        <v>-0.49959999999999999</v>
      </c>
      <c r="J1401" s="177">
        <v>-2.008</v>
      </c>
      <c r="K1401" s="177">
        <v>-5.5620000000000003</v>
      </c>
      <c r="L1401" s="177">
        <v>-2.4619</v>
      </c>
      <c r="M1401" s="177">
        <v>-0.41889999999999999</v>
      </c>
      <c r="N1401" s="177">
        <v>-3.8993000000000002</v>
      </c>
      <c r="O1401" s="177">
        <v>17.694400000000002</v>
      </c>
      <c r="P1401" s="177">
        <v>15.698600000000001</v>
      </c>
      <c r="Q1401" s="177">
        <v>18.153199999999998</v>
      </c>
      <c r="R1401" s="177">
        <v>15.217599999999999</v>
      </c>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1054</v>
      </c>
      <c r="B1402" s="173" t="s">
        <v>1058</v>
      </c>
      <c r="C1402" s="173">
        <v>114564</v>
      </c>
      <c r="D1402" s="176">
        <v>44958</v>
      </c>
      <c r="E1402" s="177">
        <v>65.06</v>
      </c>
      <c r="F1402" s="177">
        <v>0.4012</v>
      </c>
      <c r="G1402" s="177">
        <v>1.7835000000000001</v>
      </c>
      <c r="H1402" s="177">
        <v>0.77449999999999997</v>
      </c>
      <c r="I1402" s="177">
        <v>-0.55030000000000001</v>
      </c>
      <c r="J1402" s="177">
        <v>-2.1213000000000002</v>
      </c>
      <c r="K1402" s="177">
        <v>-5.8465999999999996</v>
      </c>
      <c r="L1402" s="177">
        <v>-3.0547</v>
      </c>
      <c r="M1402" s="177">
        <v>-1.3494999999999999</v>
      </c>
      <c r="N1402" s="177">
        <v>-5.1050000000000004</v>
      </c>
      <c r="O1402" s="177">
        <v>16.1555</v>
      </c>
      <c r="P1402" s="177">
        <v>14.2362</v>
      </c>
      <c r="Q1402" s="177">
        <v>16.9482</v>
      </c>
      <c r="R1402" s="177">
        <v>13.7295</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1054</v>
      </c>
      <c r="B1403" s="173" t="s">
        <v>1927</v>
      </c>
      <c r="C1403" s="173">
        <v>150212</v>
      </c>
      <c r="D1403" s="176">
        <v>44958</v>
      </c>
      <c r="E1403" s="177">
        <v>67.247299999999996</v>
      </c>
      <c r="F1403" s="177">
        <v>-0.89429999999999998</v>
      </c>
      <c r="G1403" s="177">
        <v>1.4524999999999999</v>
      </c>
      <c r="H1403" s="177">
        <v>0.1091</v>
      </c>
      <c r="I1403" s="177">
        <v>-0.78739999999999999</v>
      </c>
      <c r="J1403" s="177">
        <v>-2.3129</v>
      </c>
      <c r="K1403" s="177">
        <v>-4.1304999999999996</v>
      </c>
      <c r="L1403" s="177">
        <v>2.2970000000000002</v>
      </c>
      <c r="M1403" s="177">
        <v>1.9714</v>
      </c>
      <c r="N1403" s="177">
        <v>1.5973999999999999</v>
      </c>
      <c r="O1403" s="177">
        <v>20.511099999999999</v>
      </c>
      <c r="P1403" s="177">
        <v>11.83</v>
      </c>
      <c r="Q1403" s="177">
        <v>18.183</v>
      </c>
      <c r="R1403" s="177">
        <v>20.639099999999999</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1054</v>
      </c>
      <c r="B1404" s="173" t="s">
        <v>1949</v>
      </c>
      <c r="C1404" s="173">
        <v>150209</v>
      </c>
      <c r="D1404" s="176">
        <v>44958</v>
      </c>
      <c r="E1404" s="177">
        <v>58.556899999999999</v>
      </c>
      <c r="F1404" s="177">
        <v>-0.89870000000000005</v>
      </c>
      <c r="G1404" s="177">
        <v>1.4301999999999999</v>
      </c>
      <c r="H1404" s="177">
        <v>7.8399999999999997E-2</v>
      </c>
      <c r="I1404" s="177">
        <v>-0.84830000000000005</v>
      </c>
      <c r="J1404" s="177">
        <v>-2.4539</v>
      </c>
      <c r="K1404" s="177">
        <v>-4.5166000000000004</v>
      </c>
      <c r="L1404" s="177">
        <v>1.4577</v>
      </c>
      <c r="M1404" s="177">
        <v>0.71760000000000002</v>
      </c>
      <c r="N1404" s="177">
        <v>8.3999999999999995E-3</v>
      </c>
      <c r="O1404" s="177">
        <v>18.6998</v>
      </c>
      <c r="P1404" s="177">
        <v>10.140700000000001</v>
      </c>
      <c r="Q1404" s="177">
        <v>11.118499999999999</v>
      </c>
      <c r="R1404" s="177">
        <v>18.783100000000001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1054</v>
      </c>
      <c r="B1405" s="173" t="s">
        <v>1059</v>
      </c>
      <c r="C1405" s="173">
        <v>113327</v>
      </c>
      <c r="D1405" s="176"/>
      <c r="E1405" s="177"/>
      <c r="F1405" s="177"/>
      <c r="G1405" s="177"/>
      <c r="H1405" s="177"/>
      <c r="I1405" s="177"/>
      <c r="J1405" s="177"/>
      <c r="K1405" s="177"/>
      <c r="L1405" s="177"/>
      <c r="M1405" s="177"/>
      <c r="N1405" s="177"/>
      <c r="O1405" s="177"/>
      <c r="P1405" s="177"/>
      <c r="Q1405" s="177"/>
      <c r="R1405" s="177"/>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1054</v>
      </c>
      <c r="B1406" s="173" t="s">
        <v>1060</v>
      </c>
      <c r="C1406" s="173">
        <v>119392</v>
      </c>
      <c r="D1406" s="176"/>
      <c r="E1406" s="177"/>
      <c r="F1406" s="177"/>
      <c r="G1406" s="177"/>
      <c r="H1406" s="177"/>
      <c r="I1406" s="177"/>
      <c r="J1406" s="177"/>
      <c r="K1406" s="177"/>
      <c r="L1406" s="177"/>
      <c r="M1406" s="177"/>
      <c r="N1406" s="177"/>
      <c r="O1406" s="177"/>
      <c r="P1406" s="177"/>
      <c r="Q1406" s="177"/>
      <c r="R1406" s="177"/>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1054</v>
      </c>
      <c r="B1407" s="173" t="s">
        <v>1061</v>
      </c>
      <c r="C1407" s="173">
        <v>119071</v>
      </c>
      <c r="D1407" s="176">
        <v>44958</v>
      </c>
      <c r="E1407" s="177">
        <v>92.429000000000002</v>
      </c>
      <c r="F1407" s="177">
        <v>-0.62039999999999995</v>
      </c>
      <c r="G1407" s="177">
        <v>1.0351999999999999</v>
      </c>
      <c r="H1407" s="177">
        <v>0.1278</v>
      </c>
      <c r="I1407" s="177">
        <v>-1.3301000000000001</v>
      </c>
      <c r="J1407" s="177">
        <v>-1.5612999999999999</v>
      </c>
      <c r="K1407" s="177">
        <v>-4.5519999999999996</v>
      </c>
      <c r="L1407" s="177">
        <v>-1.4091</v>
      </c>
      <c r="M1407" s="177">
        <v>-0.77080000000000004</v>
      </c>
      <c r="N1407" s="177">
        <v>-6.2576999999999998</v>
      </c>
      <c r="O1407" s="177">
        <v>12.8086</v>
      </c>
      <c r="P1407" s="177">
        <v>9.2802000000000007</v>
      </c>
      <c r="Q1407" s="177">
        <v>16.276399999999999</v>
      </c>
      <c r="R1407" s="177">
        <v>9.4580000000000002</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1054</v>
      </c>
      <c r="B1408" s="173" t="s">
        <v>1062</v>
      </c>
      <c r="C1408" s="173">
        <v>104481</v>
      </c>
      <c r="D1408" s="176">
        <v>44958</v>
      </c>
      <c r="E1408" s="177">
        <v>85.063000000000002</v>
      </c>
      <c r="F1408" s="177">
        <v>-0.62270000000000003</v>
      </c>
      <c r="G1408" s="177">
        <v>1.0213000000000001</v>
      </c>
      <c r="H1408" s="177">
        <v>0.10829999999999999</v>
      </c>
      <c r="I1408" s="177">
        <v>-1.3682000000000001</v>
      </c>
      <c r="J1408" s="177">
        <v>-1.651</v>
      </c>
      <c r="K1408" s="177">
        <v>-4.7948000000000004</v>
      </c>
      <c r="L1408" s="177">
        <v>-1.9051</v>
      </c>
      <c r="M1408" s="177">
        <v>-1.5304</v>
      </c>
      <c r="N1408" s="177">
        <v>-7.1973000000000003</v>
      </c>
      <c r="O1408" s="177">
        <v>11.7179</v>
      </c>
      <c r="P1408" s="177">
        <v>8.2660999999999998</v>
      </c>
      <c r="Q1408" s="177">
        <v>14.1023</v>
      </c>
      <c r="R1408" s="177">
        <v>8.3765000000000001</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1054</v>
      </c>
      <c r="B1409" s="173" t="s">
        <v>1063</v>
      </c>
      <c r="C1409" s="173">
        <v>140228</v>
      </c>
      <c r="D1409" s="176">
        <v>44958</v>
      </c>
      <c r="E1409" s="177">
        <v>57.494</v>
      </c>
      <c r="F1409" s="177">
        <v>-0.4622</v>
      </c>
      <c r="G1409" s="177">
        <v>1.1168</v>
      </c>
      <c r="H1409" s="177">
        <v>0.35260000000000002</v>
      </c>
      <c r="I1409" s="177">
        <v>-1.4636</v>
      </c>
      <c r="J1409" s="177">
        <v>-2.6366999999999998</v>
      </c>
      <c r="K1409" s="177">
        <v>-4.9874000000000001</v>
      </c>
      <c r="L1409" s="177">
        <v>1.4719</v>
      </c>
      <c r="M1409" s="177">
        <v>3.8022999999999998</v>
      </c>
      <c r="N1409" s="177">
        <v>1.9578</v>
      </c>
      <c r="O1409" s="177">
        <v>22.9435</v>
      </c>
      <c r="P1409" s="177">
        <v>12.428800000000001</v>
      </c>
      <c r="Q1409" s="177">
        <v>19.9361</v>
      </c>
      <c r="R1409" s="177">
        <v>21.185600000000001</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1054</v>
      </c>
      <c r="B1410" s="173" t="s">
        <v>1064</v>
      </c>
      <c r="C1410" s="173">
        <v>140225</v>
      </c>
      <c r="D1410" s="176">
        <v>44958</v>
      </c>
      <c r="E1410" s="177">
        <v>50.948</v>
      </c>
      <c r="F1410" s="177">
        <v>-0.46500000000000002</v>
      </c>
      <c r="G1410" s="177">
        <v>1.0952999999999999</v>
      </c>
      <c r="H1410" s="177">
        <v>0.32490000000000002</v>
      </c>
      <c r="I1410" s="177">
        <v>-1.5230999999999999</v>
      </c>
      <c r="J1410" s="177">
        <v>-2.7766000000000002</v>
      </c>
      <c r="K1410" s="177">
        <v>-5.3696999999999999</v>
      </c>
      <c r="L1410" s="177">
        <v>0.66190000000000004</v>
      </c>
      <c r="M1410" s="177">
        <v>2.5647000000000002</v>
      </c>
      <c r="N1410" s="177">
        <v>0.36840000000000001</v>
      </c>
      <c r="O1410" s="177">
        <v>21.076899999999998</v>
      </c>
      <c r="P1410" s="177">
        <v>10.745200000000001</v>
      </c>
      <c r="Q1410" s="177">
        <v>11.3759</v>
      </c>
      <c r="R1410" s="177">
        <v>19.363299999999999</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1054</v>
      </c>
      <c r="B1411" s="173" t="s">
        <v>1065</v>
      </c>
      <c r="C1411" s="173">
        <v>100473</v>
      </c>
      <c r="D1411" s="176">
        <v>44958</v>
      </c>
      <c r="E1411" s="177">
        <v>1482.8092999999999</v>
      </c>
      <c r="F1411" s="177">
        <v>-0.86780000000000002</v>
      </c>
      <c r="G1411" s="177">
        <v>0.7671</v>
      </c>
      <c r="H1411" s="177">
        <v>-0.44269999999999998</v>
      </c>
      <c r="I1411" s="177">
        <v>-2.5623999999999998</v>
      </c>
      <c r="J1411" s="177">
        <v>-3.2176999999999998</v>
      </c>
      <c r="K1411" s="177">
        <v>-5.1116000000000001</v>
      </c>
      <c r="L1411" s="177">
        <v>1.6547000000000001</v>
      </c>
      <c r="M1411" s="177">
        <v>3.5093000000000001</v>
      </c>
      <c r="N1411" s="177">
        <v>-0.66859999999999997</v>
      </c>
      <c r="O1411" s="177">
        <v>14.395300000000001</v>
      </c>
      <c r="P1411" s="177">
        <v>7.9059999999999997</v>
      </c>
      <c r="Q1411" s="177">
        <v>18.680700000000002</v>
      </c>
      <c r="R1411" s="177">
        <v>12.712899999999999</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1054</v>
      </c>
      <c r="B1412" s="173" t="s">
        <v>1066</v>
      </c>
      <c r="C1412" s="173">
        <v>118533</v>
      </c>
      <c r="D1412" s="176">
        <v>44958</v>
      </c>
      <c r="E1412" s="177">
        <v>1633.1891000000001</v>
      </c>
      <c r="F1412" s="177">
        <v>-0.86550000000000005</v>
      </c>
      <c r="G1412" s="177">
        <v>0.77859999999999996</v>
      </c>
      <c r="H1412" s="177">
        <v>-0.42670000000000002</v>
      </c>
      <c r="I1412" s="177">
        <v>-2.5310999999999999</v>
      </c>
      <c r="J1412" s="177">
        <v>-3.1448</v>
      </c>
      <c r="K1412" s="177">
        <v>-4.9172000000000002</v>
      </c>
      <c r="L1412" s="177">
        <v>2.0666000000000002</v>
      </c>
      <c r="M1412" s="177">
        <v>4.1456</v>
      </c>
      <c r="N1412" s="177">
        <v>0.1414</v>
      </c>
      <c r="O1412" s="177">
        <v>15.3232</v>
      </c>
      <c r="P1412" s="177">
        <v>8.8469999999999995</v>
      </c>
      <c r="Q1412" s="177">
        <v>17.0625</v>
      </c>
      <c r="R1412" s="177">
        <v>13.6183</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1054</v>
      </c>
      <c r="B1413" s="173" t="s">
        <v>1067</v>
      </c>
      <c r="C1413" s="173">
        <v>105758</v>
      </c>
      <c r="D1413" s="176">
        <v>44958</v>
      </c>
      <c r="E1413" s="177">
        <v>101.202</v>
      </c>
      <c r="F1413" s="177">
        <v>-0.58740000000000003</v>
      </c>
      <c r="G1413" s="177">
        <v>1.2586999999999999</v>
      </c>
      <c r="H1413" s="177">
        <v>-0.11650000000000001</v>
      </c>
      <c r="I1413" s="177">
        <v>-1.3308</v>
      </c>
      <c r="J1413" s="177">
        <v>-1.2818000000000001</v>
      </c>
      <c r="K1413" s="177">
        <v>5.9299999999999999E-2</v>
      </c>
      <c r="L1413" s="177">
        <v>7.2510000000000003</v>
      </c>
      <c r="M1413" s="177">
        <v>9.7432999999999996</v>
      </c>
      <c r="N1413" s="177">
        <v>8.6930999999999994</v>
      </c>
      <c r="O1413" s="177">
        <v>21.671399999999998</v>
      </c>
      <c r="P1413" s="177">
        <v>11.5412</v>
      </c>
      <c r="Q1413" s="177">
        <v>15.9758</v>
      </c>
      <c r="R1413" s="177">
        <v>23.073399999999999</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1054</v>
      </c>
      <c r="B1414" s="173" t="s">
        <v>1068</v>
      </c>
      <c r="C1414" s="173">
        <v>118989</v>
      </c>
      <c r="D1414" s="176">
        <v>44958</v>
      </c>
      <c r="E1414" s="177">
        <v>109.675</v>
      </c>
      <c r="F1414" s="177">
        <v>-0.58560000000000001</v>
      </c>
      <c r="G1414" s="177">
        <v>1.2686999999999999</v>
      </c>
      <c r="H1414" s="177">
        <v>-0.1011</v>
      </c>
      <c r="I1414" s="177">
        <v>-1.3004</v>
      </c>
      <c r="J1414" s="177">
        <v>-1.2151000000000001</v>
      </c>
      <c r="K1414" s="177">
        <v>0.2349</v>
      </c>
      <c r="L1414" s="177">
        <v>7.6342999999999996</v>
      </c>
      <c r="M1414" s="177">
        <v>10.344799999999999</v>
      </c>
      <c r="N1414" s="177">
        <v>9.4702999999999999</v>
      </c>
      <c r="O1414" s="177">
        <v>22.526599999999998</v>
      </c>
      <c r="P1414" s="177">
        <v>12.4138</v>
      </c>
      <c r="Q1414" s="177">
        <v>19.194400000000002</v>
      </c>
      <c r="R1414" s="177">
        <v>23.944099999999999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1054</v>
      </c>
      <c r="B1415" s="173" t="s">
        <v>2045</v>
      </c>
      <c r="C1415" s="173">
        <v>151036</v>
      </c>
      <c r="D1415" s="176">
        <v>44958</v>
      </c>
      <c r="E1415" s="177">
        <v>225.1986</v>
      </c>
      <c r="F1415" s="177">
        <v>-0.53049999999999997</v>
      </c>
      <c r="G1415" s="177">
        <v>1.2126999999999999</v>
      </c>
      <c r="H1415" s="177">
        <v>0.37819999999999998</v>
      </c>
      <c r="I1415" s="177">
        <v>-1.5134000000000001</v>
      </c>
      <c r="J1415" s="177">
        <v>-1.8185</v>
      </c>
      <c r="K1415" s="177">
        <v>-2.0194000000000001</v>
      </c>
      <c r="L1415" s="177">
        <v>0.65639999999999998</v>
      </c>
      <c r="M1415" s="177">
        <v>1.8859999999999999</v>
      </c>
      <c r="N1415" s="177">
        <v>0.94520000000000004</v>
      </c>
      <c r="O1415" s="177">
        <v>14.9221</v>
      </c>
      <c r="P1415" s="177">
        <v>7.6462000000000003</v>
      </c>
      <c r="Q1415" s="177">
        <v>17.867899999999999</v>
      </c>
      <c r="R1415" s="177">
        <v>14.93</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1054</v>
      </c>
      <c r="B1416" s="173" t="s">
        <v>2046</v>
      </c>
      <c r="C1416" s="173">
        <v>151034</v>
      </c>
      <c r="D1416" s="176">
        <v>44958</v>
      </c>
      <c r="E1416" s="177">
        <v>204.54750000000001</v>
      </c>
      <c r="F1416" s="177">
        <v>-0.53359999999999996</v>
      </c>
      <c r="G1416" s="177">
        <v>1.1971000000000001</v>
      </c>
      <c r="H1416" s="177">
        <v>0.35649999999999998</v>
      </c>
      <c r="I1416" s="177">
        <v>-1.5561</v>
      </c>
      <c r="J1416" s="177">
        <v>-1.9181999999999999</v>
      </c>
      <c r="K1416" s="177">
        <v>-2.294</v>
      </c>
      <c r="L1416" s="177">
        <v>9.1700000000000004E-2</v>
      </c>
      <c r="M1416" s="177">
        <v>1.0261</v>
      </c>
      <c r="N1416" s="177">
        <v>-0.1769</v>
      </c>
      <c r="O1416" s="177">
        <v>13.616199999999999</v>
      </c>
      <c r="P1416" s="177">
        <v>6.46</v>
      </c>
      <c r="Q1416" s="177">
        <v>17.728100000000001</v>
      </c>
      <c r="R1416" s="177">
        <v>13.636900000000001</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1054</v>
      </c>
      <c r="B1417" s="173" t="s">
        <v>1069</v>
      </c>
      <c r="C1417" s="173">
        <v>102528</v>
      </c>
      <c r="D1417" s="176">
        <v>44958</v>
      </c>
      <c r="E1417" s="177">
        <v>163.91</v>
      </c>
      <c r="F1417" s="177">
        <v>-1.2768999999999999</v>
      </c>
      <c r="G1417" s="177">
        <v>2.4400000000000002E-2</v>
      </c>
      <c r="H1417" s="177">
        <v>-1.2589999999999999</v>
      </c>
      <c r="I1417" s="177">
        <v>-2.8912</v>
      </c>
      <c r="J1417" s="177">
        <v>-2.6431</v>
      </c>
      <c r="K1417" s="177">
        <v>-3.5596999999999999</v>
      </c>
      <c r="L1417" s="177">
        <v>0.96089999999999998</v>
      </c>
      <c r="M1417" s="177">
        <v>3.6551999999999998</v>
      </c>
      <c r="N1417" s="177">
        <v>-0.40100000000000002</v>
      </c>
      <c r="O1417" s="177">
        <v>18.609000000000002</v>
      </c>
      <c r="P1417" s="177">
        <v>9.4819999999999993</v>
      </c>
      <c r="Q1417" s="177">
        <v>16.537700000000001</v>
      </c>
      <c r="R1417" s="177">
        <v>18.773199999999999</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1054</v>
      </c>
      <c r="B1418" s="173" t="s">
        <v>1070</v>
      </c>
      <c r="C1418" s="173">
        <v>120381</v>
      </c>
      <c r="D1418" s="176">
        <v>44958</v>
      </c>
      <c r="E1418" s="177">
        <v>179.94</v>
      </c>
      <c r="F1418" s="177">
        <v>-1.2728999999999999</v>
      </c>
      <c r="G1418" s="177">
        <v>3.8899999999999997E-2</v>
      </c>
      <c r="H1418" s="177">
        <v>-1.2403999999999999</v>
      </c>
      <c r="I1418" s="177">
        <v>-2.8559000000000001</v>
      </c>
      <c r="J1418" s="177">
        <v>-2.556</v>
      </c>
      <c r="K1418" s="177">
        <v>-3.3256000000000001</v>
      </c>
      <c r="L1418" s="177">
        <v>1.4489000000000001</v>
      </c>
      <c r="M1418" s="177">
        <v>4.4219999999999997</v>
      </c>
      <c r="N1418" s="177">
        <v>0.58130000000000004</v>
      </c>
      <c r="O1418" s="177">
        <v>19.728000000000002</v>
      </c>
      <c r="P1418" s="177">
        <v>10.563599999999999</v>
      </c>
      <c r="Q1418" s="177">
        <v>17.917300000000001</v>
      </c>
      <c r="R1418" s="177">
        <v>19.9129</v>
      </c>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1054</v>
      </c>
      <c r="B1419" s="173" t="s">
        <v>1071</v>
      </c>
      <c r="C1419" s="173">
        <v>140460</v>
      </c>
      <c r="D1419" s="176">
        <v>44958</v>
      </c>
      <c r="E1419" s="177">
        <v>16.14</v>
      </c>
      <c r="F1419" s="177">
        <v>-0.86</v>
      </c>
      <c r="G1419" s="177">
        <v>0.875</v>
      </c>
      <c r="H1419" s="177">
        <v>-1.0423</v>
      </c>
      <c r="I1419" s="177">
        <v>-3.1212</v>
      </c>
      <c r="J1419" s="177">
        <v>-4.3272000000000004</v>
      </c>
      <c r="K1419" s="177">
        <v>-6.2172999999999998</v>
      </c>
      <c r="L1419" s="177">
        <v>-3.6417999999999999</v>
      </c>
      <c r="M1419" s="177">
        <v>-2.1818</v>
      </c>
      <c r="N1419" s="177">
        <v>-6.8129</v>
      </c>
      <c r="O1419" s="177">
        <v>13.435</v>
      </c>
      <c r="P1419" s="177">
        <v>5.5640999999999998</v>
      </c>
      <c r="Q1419" s="177">
        <v>8.2741000000000007</v>
      </c>
      <c r="R1419" s="177">
        <v>11.0831</v>
      </c>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1054</v>
      </c>
      <c r="B1420" s="173" t="s">
        <v>1072</v>
      </c>
      <c r="C1420" s="173">
        <v>140461</v>
      </c>
      <c r="D1420" s="176">
        <v>44958</v>
      </c>
      <c r="E1420" s="177">
        <v>17.63</v>
      </c>
      <c r="F1420" s="177">
        <v>-0.84360000000000002</v>
      </c>
      <c r="G1420" s="177">
        <v>0.91590000000000005</v>
      </c>
      <c r="H1420" s="177">
        <v>-1.0106999999999999</v>
      </c>
      <c r="I1420" s="177">
        <v>-3.0785999999999998</v>
      </c>
      <c r="J1420" s="177">
        <v>-4.2367999999999997</v>
      </c>
      <c r="K1420" s="177">
        <v>-5.9733000000000001</v>
      </c>
      <c r="L1420" s="177">
        <v>-3.1850999999999998</v>
      </c>
      <c r="M1420" s="177">
        <v>-1.4533</v>
      </c>
      <c r="N1420" s="177">
        <v>-5.9733000000000001</v>
      </c>
      <c r="O1420" s="177">
        <v>14.4216</v>
      </c>
      <c r="P1420" s="177">
        <v>6.8772000000000002</v>
      </c>
      <c r="Q1420" s="177">
        <v>9.8734000000000002</v>
      </c>
      <c r="R1420" s="177">
        <v>12.0579</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1054</v>
      </c>
      <c r="B1421" s="173" t="s">
        <v>1073</v>
      </c>
      <c r="C1421" s="173">
        <v>105503</v>
      </c>
      <c r="D1421" s="176">
        <v>44958</v>
      </c>
      <c r="E1421" s="177">
        <v>87.47</v>
      </c>
      <c r="F1421" s="177">
        <v>-0.13700000000000001</v>
      </c>
      <c r="G1421" s="177">
        <v>1.4027000000000001</v>
      </c>
      <c r="H1421" s="177">
        <v>0.18329999999999999</v>
      </c>
      <c r="I1421" s="177">
        <v>-0.97360000000000002</v>
      </c>
      <c r="J1421" s="177">
        <v>-2.6488999999999998</v>
      </c>
      <c r="K1421" s="177">
        <v>-3.1233</v>
      </c>
      <c r="L1421" s="177">
        <v>2.556</v>
      </c>
      <c r="M1421" s="177">
        <v>3.4169</v>
      </c>
      <c r="N1421" s="177">
        <v>-1.5199</v>
      </c>
      <c r="O1421" s="177">
        <v>18.087700000000002</v>
      </c>
      <c r="P1421" s="177">
        <v>11.8505</v>
      </c>
      <c r="Q1421" s="177">
        <v>14.7127</v>
      </c>
      <c r="R1421" s="177">
        <v>16.389600000000002</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1054</v>
      </c>
      <c r="B1422" s="173" t="s">
        <v>1074</v>
      </c>
      <c r="C1422" s="173">
        <v>120403</v>
      </c>
      <c r="D1422" s="176">
        <v>44958</v>
      </c>
      <c r="E1422" s="177">
        <v>101.96</v>
      </c>
      <c r="F1422" s="177">
        <v>-0.1273</v>
      </c>
      <c r="G1422" s="177">
        <v>1.4326000000000001</v>
      </c>
      <c r="H1422" s="177">
        <v>0.2064</v>
      </c>
      <c r="I1422" s="177">
        <v>-0.92310000000000003</v>
      </c>
      <c r="J1422" s="177">
        <v>-2.5238999999999998</v>
      </c>
      <c r="K1422" s="177">
        <v>-2.7841</v>
      </c>
      <c r="L1422" s="177">
        <v>3.2715000000000001</v>
      </c>
      <c r="M1422" s="177">
        <v>4.5315000000000003</v>
      </c>
      <c r="N1422" s="177">
        <v>-8.8200000000000001E-2</v>
      </c>
      <c r="O1422" s="177">
        <v>19.794599999999999</v>
      </c>
      <c r="P1422" s="177">
        <v>13.551500000000001</v>
      </c>
      <c r="Q1422" s="177">
        <v>18.9833</v>
      </c>
      <c r="R1422" s="177">
        <v>18.093599999999999</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1054</v>
      </c>
      <c r="B1423" s="173" t="s">
        <v>1748</v>
      </c>
      <c r="C1423" s="173">
        <v>148733</v>
      </c>
      <c r="D1423" s="176">
        <v>44958</v>
      </c>
      <c r="E1423" s="177">
        <v>11.5883</v>
      </c>
      <c r="F1423" s="177">
        <v>-1.2854000000000001</v>
      </c>
      <c r="G1423" s="177">
        <v>-0.23419999999999999</v>
      </c>
      <c r="H1423" s="177">
        <v>-1.2508999999999999</v>
      </c>
      <c r="I1423" s="177">
        <v>-3.1791</v>
      </c>
      <c r="J1423" s="177">
        <v>-3.7452999999999999</v>
      </c>
      <c r="K1423" s="177">
        <v>-5.1492000000000004</v>
      </c>
      <c r="L1423" s="177">
        <v>0.85109999999999997</v>
      </c>
      <c r="M1423" s="177">
        <v>5.3147000000000002</v>
      </c>
      <c r="N1423" s="177">
        <v>0.90029999999999999</v>
      </c>
      <c r="O1423" s="177"/>
      <c r="P1423" s="177"/>
      <c r="Q1423" s="177">
        <v>8.0132999999999992</v>
      </c>
      <c r="R1423" s="177"/>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1054</v>
      </c>
      <c r="B1424" s="173" t="s">
        <v>1749</v>
      </c>
      <c r="C1424" s="173">
        <v>148732</v>
      </c>
      <c r="D1424" s="176">
        <v>44958</v>
      </c>
      <c r="E1424" s="177">
        <v>11.091699999999999</v>
      </c>
      <c r="F1424" s="177">
        <v>-1.2912999999999999</v>
      </c>
      <c r="G1424" s="177">
        <v>-0.25900000000000001</v>
      </c>
      <c r="H1424" s="177">
        <v>-1.2868999999999999</v>
      </c>
      <c r="I1424" s="177">
        <v>-3.2543000000000002</v>
      </c>
      <c r="J1424" s="177">
        <v>-3.9289000000000001</v>
      </c>
      <c r="K1424" s="177">
        <v>-5.6531000000000002</v>
      </c>
      <c r="L1424" s="177">
        <v>-0.22670000000000001</v>
      </c>
      <c r="M1424" s="177">
        <v>3.5118</v>
      </c>
      <c r="N1424" s="177">
        <v>-1.3580000000000001</v>
      </c>
      <c r="O1424" s="177"/>
      <c r="P1424" s="177"/>
      <c r="Q1424" s="177">
        <v>5.5675999999999997</v>
      </c>
      <c r="R1424" s="177"/>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1054</v>
      </c>
      <c r="B1425" s="173" t="s">
        <v>1075</v>
      </c>
      <c r="C1425" s="173">
        <v>104908</v>
      </c>
      <c r="D1425" s="176">
        <v>44958</v>
      </c>
      <c r="E1425" s="177">
        <v>74.537999999999997</v>
      </c>
      <c r="F1425" s="177">
        <v>-0.16880000000000001</v>
      </c>
      <c r="G1425" s="177">
        <v>1.1672</v>
      </c>
      <c r="H1425" s="177">
        <v>0.54630000000000001</v>
      </c>
      <c r="I1425" s="177">
        <v>-1.7815000000000001</v>
      </c>
      <c r="J1425" s="177">
        <v>-2.3976000000000002</v>
      </c>
      <c r="K1425" s="177">
        <v>-3.1772999999999998</v>
      </c>
      <c r="L1425" s="177">
        <v>0.99039999999999995</v>
      </c>
      <c r="M1425" s="177">
        <v>2.7543000000000002</v>
      </c>
      <c r="N1425" s="177">
        <v>2.5085000000000002</v>
      </c>
      <c r="O1425" s="177">
        <v>19.8736</v>
      </c>
      <c r="P1425" s="177">
        <v>12.706099999999999</v>
      </c>
      <c r="Q1425" s="177">
        <v>13.507099999999999</v>
      </c>
      <c r="R1425" s="177">
        <v>20.626799999999999</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1054</v>
      </c>
      <c r="B1426" s="173" t="s">
        <v>1076</v>
      </c>
      <c r="C1426" s="173">
        <v>119775</v>
      </c>
      <c r="D1426" s="176">
        <v>44958</v>
      </c>
      <c r="E1426" s="177">
        <v>83.989000000000004</v>
      </c>
      <c r="F1426" s="177">
        <v>-0.16520000000000001</v>
      </c>
      <c r="G1426" s="177">
        <v>1.1842999999999999</v>
      </c>
      <c r="H1426" s="177">
        <v>0.57120000000000004</v>
      </c>
      <c r="I1426" s="177">
        <v>-1.7327999999999999</v>
      </c>
      <c r="J1426" s="177">
        <v>-2.2884000000000002</v>
      </c>
      <c r="K1426" s="177">
        <v>-2.8771</v>
      </c>
      <c r="L1426" s="177">
        <v>1.6175999999999999</v>
      </c>
      <c r="M1426" s="177">
        <v>3.7298</v>
      </c>
      <c r="N1426" s="177">
        <v>3.7965</v>
      </c>
      <c r="O1426" s="177">
        <v>21.399699999999999</v>
      </c>
      <c r="P1426" s="177">
        <v>14.107200000000001</v>
      </c>
      <c r="Q1426" s="177">
        <v>19.502600000000001</v>
      </c>
      <c r="R1426" s="177">
        <v>22.147300000000001</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1054</v>
      </c>
      <c r="B1427" s="173" t="s">
        <v>1077</v>
      </c>
      <c r="C1427" s="173">
        <v>142110</v>
      </c>
      <c r="D1427" s="176">
        <v>44958</v>
      </c>
      <c r="E1427" s="177">
        <v>18.796299999999999</v>
      </c>
      <c r="F1427" s="177">
        <v>-1.1396999999999999</v>
      </c>
      <c r="G1427" s="177">
        <v>1.1233</v>
      </c>
      <c r="H1427" s="177">
        <v>-0.12909999999999999</v>
      </c>
      <c r="I1427" s="177">
        <v>-2.1219999999999999</v>
      </c>
      <c r="J1427" s="177">
        <v>-1.827</v>
      </c>
      <c r="K1427" s="177">
        <v>-3.7109000000000001</v>
      </c>
      <c r="L1427" s="177">
        <v>1.2202999999999999</v>
      </c>
      <c r="M1427" s="177">
        <v>1.5133000000000001</v>
      </c>
      <c r="N1427" s="177">
        <v>-1.5395000000000001</v>
      </c>
      <c r="O1427" s="177">
        <v>20.696300000000001</v>
      </c>
      <c r="P1427" s="177">
        <v>13.4291</v>
      </c>
      <c r="Q1427" s="177">
        <v>13.4291</v>
      </c>
      <c r="R1427" s="177">
        <v>22.040199999999999</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1054</v>
      </c>
      <c r="B1428" s="173" t="s">
        <v>1078</v>
      </c>
      <c r="C1428" s="173">
        <v>142109</v>
      </c>
      <c r="D1428" s="176">
        <v>44958</v>
      </c>
      <c r="E1428" s="177">
        <v>17.224900000000002</v>
      </c>
      <c r="F1428" s="177">
        <v>-1.1444000000000001</v>
      </c>
      <c r="G1428" s="177">
        <v>1.0992999999999999</v>
      </c>
      <c r="H1428" s="177">
        <v>-0.1623</v>
      </c>
      <c r="I1428" s="177">
        <v>-2.1867999999999999</v>
      </c>
      <c r="J1428" s="177">
        <v>-1.9785999999999999</v>
      </c>
      <c r="K1428" s="177">
        <v>-4.1261000000000001</v>
      </c>
      <c r="L1428" s="177">
        <v>0.34549999999999997</v>
      </c>
      <c r="M1428" s="177">
        <v>0.185</v>
      </c>
      <c r="N1428" s="177">
        <v>-3.2107999999999999</v>
      </c>
      <c r="O1428" s="177">
        <v>18.7044</v>
      </c>
      <c r="P1428" s="177">
        <v>11.4689</v>
      </c>
      <c r="Q1428" s="177">
        <v>11.4689</v>
      </c>
      <c r="R1428" s="177">
        <v>19.988099999999999</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1054</v>
      </c>
      <c r="B1429" s="173" t="s">
        <v>1079</v>
      </c>
      <c r="C1429" s="173">
        <v>147445</v>
      </c>
      <c r="D1429" s="176">
        <v>44958</v>
      </c>
      <c r="E1429" s="177">
        <v>22.048999999999999</v>
      </c>
      <c r="F1429" s="177">
        <v>-1.0279</v>
      </c>
      <c r="G1429" s="177">
        <v>0.12720000000000001</v>
      </c>
      <c r="H1429" s="177">
        <v>-0.88109999999999999</v>
      </c>
      <c r="I1429" s="177">
        <v>-3.0387</v>
      </c>
      <c r="J1429" s="177">
        <v>-3.8086000000000002</v>
      </c>
      <c r="K1429" s="177">
        <v>-3.5771999999999999</v>
      </c>
      <c r="L1429" s="177">
        <v>-0.60409999999999997</v>
      </c>
      <c r="M1429" s="177">
        <v>2.8885000000000001</v>
      </c>
      <c r="N1429" s="177">
        <v>0.52890000000000004</v>
      </c>
      <c r="O1429" s="177">
        <v>23.665299999999998</v>
      </c>
      <c r="P1429" s="177"/>
      <c r="Q1429" s="177">
        <v>25.224900000000002</v>
      </c>
      <c r="R1429" s="177">
        <v>19.8584</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1054</v>
      </c>
      <c r="B1430" s="173" t="s">
        <v>1080</v>
      </c>
      <c r="C1430" s="173">
        <v>147479</v>
      </c>
      <c r="D1430" s="176">
        <v>44958</v>
      </c>
      <c r="E1430" s="177">
        <v>20.945</v>
      </c>
      <c r="F1430" s="177">
        <v>-1.0347999999999999</v>
      </c>
      <c r="G1430" s="177">
        <v>0.1051</v>
      </c>
      <c r="H1430" s="177">
        <v>-0.90369999999999995</v>
      </c>
      <c r="I1430" s="177">
        <v>-3.0861999999999998</v>
      </c>
      <c r="J1430" s="177">
        <v>-3.9176000000000002</v>
      </c>
      <c r="K1430" s="177">
        <v>-3.8734999999999999</v>
      </c>
      <c r="L1430" s="177">
        <v>-1.2121</v>
      </c>
      <c r="M1430" s="177">
        <v>1.9469000000000001</v>
      </c>
      <c r="N1430" s="177">
        <v>-0.68279999999999996</v>
      </c>
      <c r="O1430" s="177">
        <v>21.922599999999999</v>
      </c>
      <c r="P1430" s="177"/>
      <c r="Q1430" s="177">
        <v>23.408200000000001</v>
      </c>
      <c r="R1430" s="177">
        <v>18.288799999999998</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1054</v>
      </c>
      <c r="B1431" s="173" t="s">
        <v>2001</v>
      </c>
      <c r="C1431" s="173">
        <v>127042</v>
      </c>
      <c r="D1431" s="176">
        <v>44958</v>
      </c>
      <c r="E1431" s="177">
        <v>55.9041</v>
      </c>
      <c r="F1431" s="177">
        <v>-2.24E-2</v>
      </c>
      <c r="G1431" s="177">
        <v>0.99029999999999996</v>
      </c>
      <c r="H1431" s="177">
        <v>0.56289999999999996</v>
      </c>
      <c r="I1431" s="177">
        <v>-1.2184999999999999</v>
      </c>
      <c r="J1431" s="177">
        <v>-0.81540000000000001</v>
      </c>
      <c r="K1431" s="177">
        <v>-5.1620999999999997</v>
      </c>
      <c r="L1431" s="177">
        <v>6.6188000000000002</v>
      </c>
      <c r="M1431" s="177">
        <v>8.8117000000000001</v>
      </c>
      <c r="N1431" s="177">
        <v>10.7773</v>
      </c>
      <c r="O1431" s="177">
        <v>22.2743</v>
      </c>
      <c r="P1431" s="177">
        <v>15.3536</v>
      </c>
      <c r="Q1431" s="177">
        <v>21.2226</v>
      </c>
      <c r="R1431" s="177">
        <v>30.822299999999998</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1054</v>
      </c>
      <c r="B1432" s="173" t="s">
        <v>2002</v>
      </c>
      <c r="C1432" s="173">
        <v>127039</v>
      </c>
      <c r="D1432" s="176">
        <v>44958</v>
      </c>
      <c r="E1432" s="177">
        <v>50.091799999999999</v>
      </c>
      <c r="F1432" s="177">
        <v>-2.5499999999999998E-2</v>
      </c>
      <c r="G1432" s="177">
        <v>0.97399999999999998</v>
      </c>
      <c r="H1432" s="177">
        <v>0.5403</v>
      </c>
      <c r="I1432" s="177">
        <v>-1.2626999999999999</v>
      </c>
      <c r="J1432" s="177">
        <v>-0.92010000000000003</v>
      </c>
      <c r="K1432" s="177">
        <v>-5.4435000000000002</v>
      </c>
      <c r="L1432" s="177">
        <v>5.9877000000000002</v>
      </c>
      <c r="M1432" s="177">
        <v>7.8440000000000003</v>
      </c>
      <c r="N1432" s="177">
        <v>9.5051000000000005</v>
      </c>
      <c r="O1432" s="177">
        <v>20.808</v>
      </c>
      <c r="P1432" s="177">
        <v>13.9681</v>
      </c>
      <c r="Q1432" s="177">
        <v>19.743500000000001</v>
      </c>
      <c r="R1432" s="177">
        <v>29.280200000000001</v>
      </c>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1054</v>
      </c>
      <c r="B1433" s="173" t="s">
        <v>1081</v>
      </c>
      <c r="C1433" s="173">
        <v>100377</v>
      </c>
      <c r="D1433" s="176">
        <v>44958</v>
      </c>
      <c r="E1433" s="177">
        <v>2107.0895999999998</v>
      </c>
      <c r="F1433" s="177">
        <v>-1.0156000000000001</v>
      </c>
      <c r="G1433" s="177">
        <v>0.41149999999999998</v>
      </c>
      <c r="H1433" s="177">
        <v>-0.77159999999999995</v>
      </c>
      <c r="I1433" s="177">
        <v>-2.3485999999999998</v>
      </c>
      <c r="J1433" s="177">
        <v>-2.5543</v>
      </c>
      <c r="K1433" s="177">
        <v>-3.9830999999999999</v>
      </c>
      <c r="L1433" s="177">
        <v>2.3515000000000001</v>
      </c>
      <c r="M1433" s="177">
        <v>3.3256000000000001</v>
      </c>
      <c r="N1433" s="177">
        <v>1.6277999999999999</v>
      </c>
      <c r="O1433" s="177">
        <v>20.3992</v>
      </c>
      <c r="P1433" s="177">
        <v>12.197800000000001</v>
      </c>
      <c r="Q1433" s="177">
        <v>21.619</v>
      </c>
      <c r="R1433" s="177">
        <v>20.4315</v>
      </c>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1054</v>
      </c>
      <c r="B1434" s="173" t="s">
        <v>1082</v>
      </c>
      <c r="C1434" s="173">
        <v>118668</v>
      </c>
      <c r="D1434" s="176">
        <v>44958</v>
      </c>
      <c r="E1434" s="177">
        <v>2263.3910000000001</v>
      </c>
      <c r="F1434" s="177">
        <v>-1.0136000000000001</v>
      </c>
      <c r="G1434" s="177">
        <v>0.42170000000000002</v>
      </c>
      <c r="H1434" s="177">
        <v>-0.75739999999999996</v>
      </c>
      <c r="I1434" s="177">
        <v>-2.3201000000000001</v>
      </c>
      <c r="J1434" s="177">
        <v>-2.4838</v>
      </c>
      <c r="K1434" s="177">
        <v>-3.7812999999999999</v>
      </c>
      <c r="L1434" s="177">
        <v>2.7997999999999998</v>
      </c>
      <c r="M1434" s="177">
        <v>3.9657</v>
      </c>
      <c r="N1434" s="177">
        <v>2.4622999999999999</v>
      </c>
      <c r="O1434" s="177">
        <v>21.308199999999999</v>
      </c>
      <c r="P1434" s="177">
        <v>12.9999</v>
      </c>
      <c r="Q1434" s="177">
        <v>16.019500000000001</v>
      </c>
      <c r="R1434" s="177">
        <v>21.376300000000001</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1054</v>
      </c>
      <c r="B1435" s="173" t="s">
        <v>1083</v>
      </c>
      <c r="C1435" s="173">
        <v>125307</v>
      </c>
      <c r="D1435" s="176">
        <v>44958</v>
      </c>
      <c r="E1435" s="177">
        <v>47.61</v>
      </c>
      <c r="F1435" s="177">
        <v>-0.56389999999999996</v>
      </c>
      <c r="G1435" s="177">
        <v>0.2949</v>
      </c>
      <c r="H1435" s="177">
        <v>-0.37659999999999999</v>
      </c>
      <c r="I1435" s="177">
        <v>-2.198</v>
      </c>
      <c r="J1435" s="177">
        <v>-2.8169</v>
      </c>
      <c r="K1435" s="177">
        <v>-5.6853999999999996</v>
      </c>
      <c r="L1435" s="177">
        <v>-1.6932</v>
      </c>
      <c r="M1435" s="177">
        <v>3.8386</v>
      </c>
      <c r="N1435" s="177">
        <v>-2.5384000000000002</v>
      </c>
      <c r="O1435" s="177">
        <v>31.7224</v>
      </c>
      <c r="P1435" s="177">
        <v>17.9223</v>
      </c>
      <c r="Q1435" s="177">
        <v>18.544899999999998</v>
      </c>
      <c r="R1435" s="177">
        <v>23.927700000000002</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1054</v>
      </c>
      <c r="B1436" s="173" t="s">
        <v>1084</v>
      </c>
      <c r="C1436" s="173">
        <v>125305</v>
      </c>
      <c r="D1436" s="176">
        <v>44958</v>
      </c>
      <c r="E1436" s="177">
        <v>42.42</v>
      </c>
      <c r="F1436" s="177">
        <v>-0.56259999999999999</v>
      </c>
      <c r="G1436" s="177">
        <v>0.28370000000000001</v>
      </c>
      <c r="H1436" s="177">
        <v>-0.3992</v>
      </c>
      <c r="I1436" s="177">
        <v>-2.2581000000000002</v>
      </c>
      <c r="J1436" s="177">
        <v>-2.9512999999999998</v>
      </c>
      <c r="K1436" s="177">
        <v>-6.0465</v>
      </c>
      <c r="L1436" s="177">
        <v>-2.4603000000000002</v>
      </c>
      <c r="M1436" s="177">
        <v>2.6124999999999998</v>
      </c>
      <c r="N1436" s="177">
        <v>-4.0488999999999997</v>
      </c>
      <c r="O1436" s="177">
        <v>29.422799999999999</v>
      </c>
      <c r="P1436" s="177">
        <v>15.929500000000001</v>
      </c>
      <c r="Q1436" s="177">
        <v>17.0625</v>
      </c>
      <c r="R1436" s="177">
        <v>21.808700000000002</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1054</v>
      </c>
      <c r="B1437" s="173" t="s">
        <v>1085</v>
      </c>
      <c r="C1437" s="173">
        <v>147778</v>
      </c>
      <c r="D1437" s="176"/>
      <c r="E1437" s="177"/>
      <c r="F1437" s="177"/>
      <c r="G1437" s="177"/>
      <c r="H1437" s="177"/>
      <c r="I1437" s="177"/>
      <c r="J1437" s="177"/>
      <c r="K1437" s="177"/>
      <c r="L1437" s="177"/>
      <c r="M1437" s="177"/>
      <c r="N1437" s="177"/>
      <c r="O1437" s="177"/>
      <c r="P1437" s="177"/>
      <c r="Q1437" s="177"/>
      <c r="R1437" s="177"/>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1054</v>
      </c>
      <c r="B1438" s="173" t="s">
        <v>1086</v>
      </c>
      <c r="C1438" s="173">
        <v>147779</v>
      </c>
      <c r="D1438" s="176"/>
      <c r="E1438" s="177"/>
      <c r="F1438" s="177"/>
      <c r="G1438" s="177"/>
      <c r="H1438" s="177"/>
      <c r="I1438" s="177"/>
      <c r="J1438" s="177"/>
      <c r="K1438" s="177"/>
      <c r="L1438" s="177"/>
      <c r="M1438" s="177"/>
      <c r="N1438" s="177"/>
      <c r="O1438" s="177"/>
      <c r="P1438" s="177"/>
      <c r="Q1438" s="177"/>
      <c r="R1438" s="177"/>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1054</v>
      </c>
      <c r="B1439" s="173" t="s">
        <v>1087</v>
      </c>
      <c r="C1439" s="173">
        <v>101065</v>
      </c>
      <c r="D1439" s="176">
        <v>44958</v>
      </c>
      <c r="E1439" s="177">
        <v>129.54730000000001</v>
      </c>
      <c r="F1439" s="177">
        <v>-2.4024000000000001</v>
      </c>
      <c r="G1439" s="177">
        <v>-0.1517</v>
      </c>
      <c r="H1439" s="177">
        <v>-3.3298000000000001</v>
      </c>
      <c r="I1439" s="177">
        <v>-6.3994</v>
      </c>
      <c r="J1439" s="177">
        <v>-6.1856999999999998</v>
      </c>
      <c r="K1439" s="177">
        <v>-3.1960000000000002</v>
      </c>
      <c r="L1439" s="177">
        <v>3.6082999999999998</v>
      </c>
      <c r="M1439" s="177">
        <v>2.2766999999999999</v>
      </c>
      <c r="N1439" s="177">
        <v>6.3057999999999996</v>
      </c>
      <c r="O1439" s="177">
        <v>30.41</v>
      </c>
      <c r="P1439" s="177">
        <v>17.5624</v>
      </c>
      <c r="Q1439" s="177">
        <v>12.380599999999999</v>
      </c>
      <c r="R1439" s="177">
        <v>29.579899999999999</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1054</v>
      </c>
      <c r="B1440" s="173" t="s">
        <v>1088</v>
      </c>
      <c r="C1440" s="173">
        <v>120841</v>
      </c>
      <c r="D1440" s="176">
        <v>44958</v>
      </c>
      <c r="E1440" s="177">
        <v>141.18899999999999</v>
      </c>
      <c r="F1440" s="177">
        <v>-2.3978999999999999</v>
      </c>
      <c r="G1440" s="177">
        <v>-0.1285</v>
      </c>
      <c r="H1440" s="177">
        <v>-3.2980999999999998</v>
      </c>
      <c r="I1440" s="177">
        <v>-6.3368000000000002</v>
      </c>
      <c r="J1440" s="177">
        <v>-6.0358999999999998</v>
      </c>
      <c r="K1440" s="177">
        <v>-2.2612000000000001</v>
      </c>
      <c r="L1440" s="177">
        <v>5.0613000000000001</v>
      </c>
      <c r="M1440" s="177">
        <v>4.2572000000000001</v>
      </c>
      <c r="N1440" s="177">
        <v>8.8318999999999992</v>
      </c>
      <c r="O1440" s="177">
        <v>33.150799999999997</v>
      </c>
      <c r="P1440" s="177">
        <v>19.464099999999998</v>
      </c>
      <c r="Q1440" s="177">
        <v>16.388400000000001</v>
      </c>
      <c r="R1440" s="177">
        <v>32.643500000000003</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1054</v>
      </c>
      <c r="B1441" s="173" t="s">
        <v>1089</v>
      </c>
      <c r="C1441" s="173">
        <v>119716</v>
      </c>
      <c r="D1441" s="176">
        <v>44958</v>
      </c>
      <c r="E1441" s="177">
        <v>156.54079999999999</v>
      </c>
      <c r="F1441" s="177">
        <v>-2.4199999999999999E-2</v>
      </c>
      <c r="G1441" s="177">
        <v>1.2302</v>
      </c>
      <c r="H1441" s="177">
        <v>0.91200000000000003</v>
      </c>
      <c r="I1441" s="177">
        <v>-0.95760000000000001</v>
      </c>
      <c r="J1441" s="177">
        <v>-1.7285999999999999</v>
      </c>
      <c r="K1441" s="177">
        <v>-4.4804000000000004</v>
      </c>
      <c r="L1441" s="177">
        <v>-0.1701</v>
      </c>
      <c r="M1441" s="177">
        <v>1.7835000000000001</v>
      </c>
      <c r="N1441" s="177">
        <v>1.4970000000000001</v>
      </c>
      <c r="O1441" s="177">
        <v>24.027999999999999</v>
      </c>
      <c r="P1441" s="177">
        <v>12.2324</v>
      </c>
      <c r="Q1441" s="177">
        <v>18.669599999999999</v>
      </c>
      <c r="R1441" s="177">
        <v>23.410799999999998</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1054</v>
      </c>
      <c r="B1442" s="173" t="s">
        <v>1090</v>
      </c>
      <c r="C1442" s="173">
        <v>102941</v>
      </c>
      <c r="D1442" s="176">
        <v>44958</v>
      </c>
      <c r="E1442" s="177">
        <v>142.70930000000001</v>
      </c>
      <c r="F1442" s="177">
        <v>-2.7099999999999999E-2</v>
      </c>
      <c r="G1442" s="177">
        <v>1.218</v>
      </c>
      <c r="H1442" s="177">
        <v>0.8952</v>
      </c>
      <c r="I1442" s="177">
        <v>-0.9889</v>
      </c>
      <c r="J1442" s="177">
        <v>-1.8021</v>
      </c>
      <c r="K1442" s="177">
        <v>-4.6821000000000002</v>
      </c>
      <c r="L1442" s="177">
        <v>-0.59209999999999996</v>
      </c>
      <c r="M1442" s="177">
        <v>1.1357999999999999</v>
      </c>
      <c r="N1442" s="177">
        <v>0.6149</v>
      </c>
      <c r="O1442" s="177">
        <v>22.934799999999999</v>
      </c>
      <c r="P1442" s="177">
        <v>11.210100000000001</v>
      </c>
      <c r="Q1442" s="177">
        <v>16.050699999999999</v>
      </c>
      <c r="R1442" s="177">
        <v>22.321000000000002</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1054</v>
      </c>
      <c r="B1443" s="173" t="s">
        <v>1091</v>
      </c>
      <c r="C1443" s="173">
        <v>119581</v>
      </c>
      <c r="D1443" s="176">
        <v>44958</v>
      </c>
      <c r="E1443" s="177">
        <v>768.32159999999999</v>
      </c>
      <c r="F1443" s="177">
        <v>-0.73919999999999997</v>
      </c>
      <c r="G1443" s="177">
        <v>0.64470000000000005</v>
      </c>
      <c r="H1443" s="177">
        <v>-0.4526</v>
      </c>
      <c r="I1443" s="177">
        <v>-2.3248000000000002</v>
      </c>
      <c r="J1443" s="177">
        <v>-3.4765999999999999</v>
      </c>
      <c r="K1443" s="177">
        <v>-4.7694999999999999</v>
      </c>
      <c r="L1443" s="177">
        <v>0.72370000000000001</v>
      </c>
      <c r="M1443" s="177">
        <v>3.6941999999999999</v>
      </c>
      <c r="N1443" s="177">
        <v>2.2065999999999999</v>
      </c>
      <c r="O1443" s="177">
        <v>14.819900000000001</v>
      </c>
      <c r="P1443" s="177">
        <v>7.1280999999999999</v>
      </c>
      <c r="Q1443" s="177">
        <v>15.876200000000001</v>
      </c>
      <c r="R1443" s="177">
        <v>16.658899999999999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1054</v>
      </c>
      <c r="B1444" s="173" t="s">
        <v>2003</v>
      </c>
      <c r="C1444" s="173">
        <v>101539</v>
      </c>
      <c r="D1444" s="176">
        <v>44958</v>
      </c>
      <c r="E1444" s="177">
        <v>718.24559999999997</v>
      </c>
      <c r="F1444" s="177">
        <v>-0.74139999999999995</v>
      </c>
      <c r="G1444" s="177">
        <v>0.6331</v>
      </c>
      <c r="H1444" s="177">
        <v>-0.46879999999999999</v>
      </c>
      <c r="I1444" s="177">
        <v>-2.3565999999999998</v>
      </c>
      <c r="J1444" s="177">
        <v>-3.5491999999999999</v>
      </c>
      <c r="K1444" s="177">
        <v>-4.9752999999999998</v>
      </c>
      <c r="L1444" s="177">
        <v>0.26750000000000002</v>
      </c>
      <c r="M1444" s="177">
        <v>2.9685999999999999</v>
      </c>
      <c r="N1444" s="177">
        <v>1.2638</v>
      </c>
      <c r="O1444" s="177">
        <v>13.849299999999999</v>
      </c>
      <c r="P1444" s="177">
        <v>6.2550999999999997</v>
      </c>
      <c r="Q1444" s="177">
        <v>23.116</v>
      </c>
      <c r="R1444" s="177">
        <v>15.644299999999999</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1054</v>
      </c>
      <c r="B1445" s="173" t="s">
        <v>1092</v>
      </c>
      <c r="C1445" s="173">
        <v>119178</v>
      </c>
      <c r="D1445" s="176">
        <v>44958</v>
      </c>
      <c r="E1445" s="177">
        <v>263.23059999999998</v>
      </c>
      <c r="F1445" s="177">
        <v>-0.9345</v>
      </c>
      <c r="G1445" s="177">
        <v>1.4131</v>
      </c>
      <c r="H1445" s="177">
        <v>-0.3997</v>
      </c>
      <c r="I1445" s="177">
        <v>-2.5832000000000002</v>
      </c>
      <c r="J1445" s="177">
        <v>-3.4931999999999999</v>
      </c>
      <c r="K1445" s="177">
        <v>-4.7535999999999996</v>
      </c>
      <c r="L1445" s="177">
        <v>-0.37180000000000002</v>
      </c>
      <c r="M1445" s="177">
        <v>0.75719999999999998</v>
      </c>
      <c r="N1445" s="177">
        <v>-1.7064999999999999</v>
      </c>
      <c r="O1445" s="177">
        <v>17.8826</v>
      </c>
      <c r="P1445" s="177">
        <v>11.824299999999999</v>
      </c>
      <c r="Q1445" s="177">
        <v>18.058800000000002</v>
      </c>
      <c r="R1445" s="177">
        <v>17.107600000000001</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1054</v>
      </c>
      <c r="B1446" s="173" t="s">
        <v>2067</v>
      </c>
      <c r="C1446" s="173">
        <v>102328</v>
      </c>
      <c r="D1446" s="176">
        <v>44958</v>
      </c>
      <c r="E1446" s="177">
        <v>238.30590000000001</v>
      </c>
      <c r="F1446" s="177">
        <v>-0.93810000000000004</v>
      </c>
      <c r="G1446" s="177">
        <v>1.3943000000000001</v>
      </c>
      <c r="H1446" s="177">
        <v>-0.4269</v>
      </c>
      <c r="I1446" s="177">
        <v>-2.6387999999999998</v>
      </c>
      <c r="J1446" s="177">
        <v>-3.6137000000000001</v>
      </c>
      <c r="K1446" s="177">
        <v>-5.0724999999999998</v>
      </c>
      <c r="L1446" s="177">
        <v>-1.0376000000000001</v>
      </c>
      <c r="M1446" s="177">
        <v>-0.25590000000000002</v>
      </c>
      <c r="N1446" s="177">
        <v>-2.9870999999999999</v>
      </c>
      <c r="O1446" s="177">
        <v>16.388400000000001</v>
      </c>
      <c r="P1446" s="177">
        <v>10.467499999999999</v>
      </c>
      <c r="Q1446" s="177">
        <v>11.7218</v>
      </c>
      <c r="R1446" s="177">
        <v>15.634</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1054</v>
      </c>
      <c r="B1447" s="173" t="s">
        <v>1093</v>
      </c>
      <c r="C1447" s="173">
        <v>118872</v>
      </c>
      <c r="D1447" s="176">
        <v>44958</v>
      </c>
      <c r="E1447" s="177">
        <v>78.53</v>
      </c>
      <c r="F1447" s="177">
        <v>-1.1331</v>
      </c>
      <c r="G1447" s="177">
        <v>1.3421000000000001</v>
      </c>
      <c r="H1447" s="177">
        <v>-0.43109999999999998</v>
      </c>
      <c r="I1447" s="177">
        <v>-1.9356</v>
      </c>
      <c r="J1447" s="177">
        <v>-2.9775</v>
      </c>
      <c r="K1447" s="177">
        <v>-1.5051000000000001</v>
      </c>
      <c r="L1447" s="177">
        <v>3.7521</v>
      </c>
      <c r="M1447" s="177">
        <v>1.4599</v>
      </c>
      <c r="N1447" s="177">
        <v>2.5464000000000002</v>
      </c>
      <c r="O1447" s="177">
        <v>18.863099999999999</v>
      </c>
      <c r="P1447" s="177">
        <v>10.7636</v>
      </c>
      <c r="Q1447" s="177">
        <v>15.904999999999999</v>
      </c>
      <c r="R1447" s="177">
        <v>17.191400000000002</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1054</v>
      </c>
      <c r="B1448" s="173" t="s">
        <v>1094</v>
      </c>
      <c r="C1448" s="173">
        <v>100477</v>
      </c>
      <c r="D1448" s="176">
        <v>44958</v>
      </c>
      <c r="E1448" s="177">
        <v>75.099999999999994</v>
      </c>
      <c r="F1448" s="177">
        <v>-1.1322000000000001</v>
      </c>
      <c r="G1448" s="177">
        <v>1.3494999999999999</v>
      </c>
      <c r="H1448" s="177">
        <v>-0.4375</v>
      </c>
      <c r="I1448" s="177">
        <v>-1.9326000000000001</v>
      </c>
      <c r="J1448" s="177">
        <v>-2.9965999999999999</v>
      </c>
      <c r="K1448" s="177">
        <v>-1.5855999999999999</v>
      </c>
      <c r="L1448" s="177">
        <v>3.5861999999999998</v>
      </c>
      <c r="M1448" s="177">
        <v>1.2129000000000001</v>
      </c>
      <c r="N1448" s="177">
        <v>2.2185999999999999</v>
      </c>
      <c r="O1448" s="177">
        <v>18.439699999999998</v>
      </c>
      <c r="P1448" s="177">
        <v>10.313499999999999</v>
      </c>
      <c r="Q1448" s="177">
        <v>7.3502000000000001</v>
      </c>
      <c r="R1448" s="177">
        <v>16.778400000000001</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1054</v>
      </c>
      <c r="B1449" s="173" t="s">
        <v>1095</v>
      </c>
      <c r="C1449" s="173">
        <v>148073</v>
      </c>
      <c r="D1449" s="176">
        <v>44958</v>
      </c>
      <c r="E1449" s="177">
        <v>27.91</v>
      </c>
      <c r="F1449" s="177">
        <v>-0.25019999999999998</v>
      </c>
      <c r="G1449" s="177">
        <v>0.7581</v>
      </c>
      <c r="H1449" s="177">
        <v>-0.49909999999999999</v>
      </c>
      <c r="I1449" s="177">
        <v>-1.8980999999999999</v>
      </c>
      <c r="J1449" s="177">
        <v>-3.7585999999999999</v>
      </c>
      <c r="K1449" s="177">
        <v>-6.9667000000000003</v>
      </c>
      <c r="L1449" s="177">
        <v>-1.7945</v>
      </c>
      <c r="M1449" s="177">
        <v>-0.1431</v>
      </c>
      <c r="N1449" s="177">
        <v>-1.6560999999999999</v>
      </c>
      <c r="O1449" s="177"/>
      <c r="P1449" s="177"/>
      <c r="Q1449" s="177">
        <v>43.118600000000001</v>
      </c>
      <c r="R1449" s="177">
        <v>21.041</v>
      </c>
      <c r="T1449" s="106"/>
      <c r="U1449" s="107"/>
      <c r="V1449" s="107"/>
      <c r="W1449" s="107"/>
      <c r="X1449" s="107"/>
      <c r="Y1449" s="107"/>
      <c r="Z1449" s="107"/>
      <c r="AA1449" s="107"/>
      <c r="AB1449" s="107"/>
      <c r="AC1449" s="107"/>
      <c r="AD1449" s="107"/>
      <c r="AE1449" s="107"/>
      <c r="AF1449" s="107"/>
      <c r="AG1449" s="107"/>
      <c r="AH1449" s="107"/>
    </row>
    <row r="1450" spans="1:34" x14ac:dyDescent="0.3">
      <c r="A1450" s="173" t="s">
        <v>1054</v>
      </c>
      <c r="B1450" s="173" t="s">
        <v>1096</v>
      </c>
      <c r="C1450" s="173">
        <v>148071</v>
      </c>
      <c r="D1450" s="176">
        <v>44958</v>
      </c>
      <c r="E1450" s="177">
        <v>26.89</v>
      </c>
      <c r="F1450" s="177">
        <v>-0.2596</v>
      </c>
      <c r="G1450" s="177">
        <v>0.74929999999999997</v>
      </c>
      <c r="H1450" s="177">
        <v>-0.51790000000000003</v>
      </c>
      <c r="I1450" s="177">
        <v>-1.9329000000000001</v>
      </c>
      <c r="J1450" s="177">
        <v>-3.8956</v>
      </c>
      <c r="K1450" s="177">
        <v>-7.3078000000000003</v>
      </c>
      <c r="L1450" s="177">
        <v>-2.5371999999999999</v>
      </c>
      <c r="M1450" s="177">
        <v>-1.2848999999999999</v>
      </c>
      <c r="N1450" s="177">
        <v>-3.1339999999999999</v>
      </c>
      <c r="O1450" s="177"/>
      <c r="P1450" s="177"/>
      <c r="Q1450" s="177">
        <v>41.269500000000001</v>
      </c>
      <c r="R1450" s="177">
        <v>19.342300000000002</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3" t="s">
        <v>1054</v>
      </c>
      <c r="B1451" s="173" t="s">
        <v>1750</v>
      </c>
      <c r="C1451" s="173">
        <v>120726</v>
      </c>
      <c r="D1451" s="176">
        <v>44958</v>
      </c>
      <c r="E1451" s="177">
        <v>200.83799999999999</v>
      </c>
      <c r="F1451" s="177">
        <v>-0.49120000000000003</v>
      </c>
      <c r="G1451" s="177">
        <v>1.1726000000000001</v>
      </c>
      <c r="H1451" s="177">
        <v>0.14249999999999999</v>
      </c>
      <c r="I1451" s="177">
        <v>-1.4244000000000001</v>
      </c>
      <c r="J1451" s="177">
        <v>-2.3656999999999999</v>
      </c>
      <c r="K1451" s="177">
        <v>-4.9828000000000001</v>
      </c>
      <c r="L1451" s="177">
        <v>0.26960000000000001</v>
      </c>
      <c r="M1451" s="177">
        <v>1.8844000000000001</v>
      </c>
      <c r="N1451" s="177">
        <v>-1.4429000000000001</v>
      </c>
      <c r="O1451" s="177">
        <v>21.238199999999999</v>
      </c>
      <c r="P1451" s="177">
        <v>11.1266</v>
      </c>
      <c r="Q1451" s="177">
        <v>18.462499999999999</v>
      </c>
      <c r="R1451" s="177">
        <v>18.019600000000001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73" t="s">
        <v>1054</v>
      </c>
      <c r="B1452" s="173" t="s">
        <v>1802</v>
      </c>
      <c r="C1452" s="173">
        <v>120727</v>
      </c>
      <c r="D1452" s="176">
        <v>44958</v>
      </c>
      <c r="E1452" s="177">
        <v>136.96547573059601</v>
      </c>
      <c r="F1452" s="177">
        <v>-0.49109999999999998</v>
      </c>
      <c r="G1452" s="177">
        <v>1.1727000000000001</v>
      </c>
      <c r="H1452" s="177">
        <v>0.1426</v>
      </c>
      <c r="I1452" s="177">
        <v>-1.4244000000000001</v>
      </c>
      <c r="J1452" s="177">
        <v>-2.3658000000000001</v>
      </c>
      <c r="K1452" s="177">
        <v>-4.9827000000000004</v>
      </c>
      <c r="L1452" s="177">
        <v>0.2697</v>
      </c>
      <c r="M1452" s="177">
        <v>1.8843000000000001</v>
      </c>
      <c r="N1452" s="177">
        <v>-1.4430000000000001</v>
      </c>
      <c r="O1452" s="177">
        <v>21.2394</v>
      </c>
      <c r="P1452" s="177">
        <v>11.1273</v>
      </c>
      <c r="Q1452" s="177">
        <v>18.463799999999999</v>
      </c>
      <c r="R1452" s="177">
        <v>18.0198</v>
      </c>
    </row>
    <row r="1453" spans="1:34" x14ac:dyDescent="0.3">
      <c r="A1453" s="173" t="s">
        <v>1054</v>
      </c>
      <c r="B1453" s="173" t="s">
        <v>1751</v>
      </c>
      <c r="C1453" s="173">
        <v>102394</v>
      </c>
      <c r="D1453" s="176">
        <v>44958</v>
      </c>
      <c r="E1453" s="177">
        <v>184.29230000000001</v>
      </c>
      <c r="F1453" s="177">
        <v>-0.49430000000000002</v>
      </c>
      <c r="G1453" s="177">
        <v>1.1579999999999999</v>
      </c>
      <c r="H1453" s="177">
        <v>0.123</v>
      </c>
      <c r="I1453" s="177">
        <v>-1.4632000000000001</v>
      </c>
      <c r="J1453" s="177">
        <v>-2.4548999999999999</v>
      </c>
      <c r="K1453" s="177">
        <v>-5.2229999999999999</v>
      </c>
      <c r="L1453" s="177">
        <v>-0.23139999999999999</v>
      </c>
      <c r="M1453" s="177">
        <v>1.1081000000000001</v>
      </c>
      <c r="N1453" s="177">
        <v>-2.4424000000000001</v>
      </c>
      <c r="O1453" s="177">
        <v>20.075600000000001</v>
      </c>
      <c r="P1453" s="177">
        <v>10.1083</v>
      </c>
      <c r="Q1453" s="177">
        <v>15.080399999999999</v>
      </c>
      <c r="R1453" s="177">
        <v>16.855899999999998</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1054</v>
      </c>
      <c r="B1454" s="173" t="s">
        <v>1803</v>
      </c>
      <c r="C1454" s="173">
        <v>102393</v>
      </c>
      <c r="D1454" s="176">
        <v>44958</v>
      </c>
      <c r="E1454" s="177">
        <v>202.25160845513199</v>
      </c>
      <c r="F1454" s="177">
        <v>-0.49430000000000002</v>
      </c>
      <c r="G1454" s="177">
        <v>1.1579999999999999</v>
      </c>
      <c r="H1454" s="177">
        <v>0.1231</v>
      </c>
      <c r="I1454" s="177">
        <v>-1.4632000000000001</v>
      </c>
      <c r="J1454" s="177">
        <v>-2.4548000000000001</v>
      </c>
      <c r="K1454" s="177">
        <v>-5.2229999999999999</v>
      </c>
      <c r="L1454" s="177">
        <v>-0.23130000000000001</v>
      </c>
      <c r="M1454" s="177">
        <v>1.1080000000000001</v>
      </c>
      <c r="N1454" s="177">
        <v>-2.4424000000000001</v>
      </c>
      <c r="O1454" s="177">
        <v>20.075600000000001</v>
      </c>
      <c r="P1454" s="177">
        <v>10.1082</v>
      </c>
      <c r="Q1454" s="177">
        <v>17.311599999999999</v>
      </c>
      <c r="R1454" s="177">
        <v>16.856000000000002</v>
      </c>
      <c r="S1454" t="s">
        <v>1808</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8" t="s">
        <v>27</v>
      </c>
      <c r="B1455" s="173"/>
      <c r="C1455" s="173"/>
      <c r="D1455" s="173"/>
      <c r="E1455" s="173"/>
      <c r="F1455" s="179">
        <v>-0.69575384615384628</v>
      </c>
      <c r="G1455" s="179">
        <v>0.91558653846153859</v>
      </c>
      <c r="H1455" s="179">
        <v>-0.25641923076923073</v>
      </c>
      <c r="I1455" s="179">
        <v>-2.0327615384615383</v>
      </c>
      <c r="J1455" s="179">
        <v>-2.7410211538461544</v>
      </c>
      <c r="K1455" s="179">
        <v>-4.3094230769230766</v>
      </c>
      <c r="L1455" s="179">
        <v>0.73493461538461535</v>
      </c>
      <c r="M1455" s="179">
        <v>2.2379807692307692</v>
      </c>
      <c r="N1455" s="179">
        <v>-2.1332692307692198E-2</v>
      </c>
      <c r="O1455" s="179">
        <v>19.693033333333336</v>
      </c>
      <c r="P1455" s="179">
        <v>11.269528260869563</v>
      </c>
      <c r="Q1455" s="179">
        <v>17.264228846153848</v>
      </c>
      <c r="R1455" s="179">
        <v>18.963408000000005</v>
      </c>
      <c r="S1455" t="s">
        <v>1808</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8" t="s">
        <v>407</v>
      </c>
      <c r="B1456" s="173"/>
      <c r="C1456" s="173"/>
      <c r="D1456" s="173"/>
      <c r="E1456" s="173"/>
      <c r="F1456" s="179">
        <v>-0.60389999999999999</v>
      </c>
      <c r="G1456" s="179">
        <v>1.10805</v>
      </c>
      <c r="H1456" s="179">
        <v>-0.12279999999999999</v>
      </c>
      <c r="I1456" s="179">
        <v>-1.8397999999999999</v>
      </c>
      <c r="J1456" s="179">
        <v>-2.5390999999999999</v>
      </c>
      <c r="K1456" s="179">
        <v>-4.7615499999999997</v>
      </c>
      <c r="L1456" s="179">
        <v>0.50095000000000001</v>
      </c>
      <c r="M1456" s="179">
        <v>1.9591500000000002</v>
      </c>
      <c r="N1456" s="179">
        <v>-0.13255</v>
      </c>
      <c r="O1456" s="179">
        <v>19.834099999999999</v>
      </c>
      <c r="P1456" s="179">
        <v>11.168700000000001</v>
      </c>
      <c r="Q1456" s="179">
        <v>17.0625</v>
      </c>
      <c r="R1456" s="179">
        <v>18.530999999999999</v>
      </c>
      <c r="S1456" t="s">
        <v>1807</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1807</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5" t="s">
        <v>1097</v>
      </c>
      <c r="B1458" s="175"/>
      <c r="C1458" s="175"/>
      <c r="D1458" s="175"/>
      <c r="E1458" s="175"/>
      <c r="F1458" s="175"/>
      <c r="G1458" s="175"/>
      <c r="H1458" s="175"/>
      <c r="I1458" s="175"/>
      <c r="J1458" s="175"/>
      <c r="K1458" s="175"/>
      <c r="L1458" s="175"/>
      <c r="M1458" s="175"/>
      <c r="N1458" s="175"/>
      <c r="O1458" s="175"/>
      <c r="P1458" s="175"/>
      <c r="Q1458" s="175"/>
      <c r="R1458" s="175"/>
      <c r="S1458" t="s">
        <v>1808</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1098</v>
      </c>
      <c r="B1459" s="173" t="s">
        <v>1099</v>
      </c>
      <c r="C1459" s="173">
        <v>101976</v>
      </c>
      <c r="D1459" s="176">
        <v>44958</v>
      </c>
      <c r="E1459" s="177">
        <v>309.16629999999998</v>
      </c>
      <c r="F1459" s="177">
        <v>9.8605999999999998</v>
      </c>
      <c r="G1459" s="177">
        <v>6.8657000000000004</v>
      </c>
      <c r="H1459" s="177">
        <v>6.9123000000000001</v>
      </c>
      <c r="I1459" s="177">
        <v>6.5993000000000004</v>
      </c>
      <c r="J1459" s="177">
        <v>6.5457000000000001</v>
      </c>
      <c r="K1459" s="177">
        <v>6.9790000000000001</v>
      </c>
      <c r="L1459" s="177">
        <v>6.0887000000000002</v>
      </c>
      <c r="M1459" s="177">
        <v>5.3152999999999997</v>
      </c>
      <c r="N1459" s="177">
        <v>5.1151999999999997</v>
      </c>
      <c r="O1459" s="177">
        <v>5.1128999999999998</v>
      </c>
      <c r="P1459" s="177">
        <v>6.2431000000000001</v>
      </c>
      <c r="Q1459" s="177">
        <v>6.7348999999999997</v>
      </c>
      <c r="R1459" s="177">
        <v>4.5349000000000004</v>
      </c>
      <c r="S1459" t="s">
        <v>1808</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1098</v>
      </c>
      <c r="B1460" s="173" t="s">
        <v>1100</v>
      </c>
      <c r="C1460" s="173">
        <v>119511</v>
      </c>
      <c r="D1460" s="176">
        <v>44958</v>
      </c>
      <c r="E1460" s="177">
        <v>312.23149999999998</v>
      </c>
      <c r="F1460" s="177">
        <v>9.9742999999999995</v>
      </c>
      <c r="G1460" s="177">
        <v>6.9855999999999998</v>
      </c>
      <c r="H1460" s="177">
        <v>7.0351999999999997</v>
      </c>
      <c r="I1460" s="177">
        <v>6.7214999999999998</v>
      </c>
      <c r="J1460" s="177">
        <v>6.6681999999999997</v>
      </c>
      <c r="K1460" s="177">
        <v>7.1017000000000001</v>
      </c>
      <c r="L1460" s="177">
        <v>6.2134999999999998</v>
      </c>
      <c r="M1460" s="177">
        <v>5.4419000000000004</v>
      </c>
      <c r="N1460" s="177">
        <v>5.2423999999999999</v>
      </c>
      <c r="O1460" s="177">
        <v>5.2359</v>
      </c>
      <c r="P1460" s="177">
        <v>6.3733000000000004</v>
      </c>
      <c r="Q1460" s="177">
        <v>7.3521000000000001</v>
      </c>
      <c r="R1460" s="177">
        <v>4.6544999999999996</v>
      </c>
      <c r="S1460" t="s">
        <v>1808</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1098</v>
      </c>
      <c r="B1461" s="173" t="s">
        <v>1101</v>
      </c>
      <c r="C1461" s="173">
        <v>147567</v>
      </c>
      <c r="D1461" s="176">
        <v>44958</v>
      </c>
      <c r="E1461" s="177">
        <v>1202.6010000000001</v>
      </c>
      <c r="F1461" s="177">
        <v>9.9396000000000004</v>
      </c>
      <c r="G1461" s="177">
        <v>6.7641999999999998</v>
      </c>
      <c r="H1461" s="177">
        <v>6.9904999999999999</v>
      </c>
      <c r="I1461" s="177">
        <v>6.7263999999999999</v>
      </c>
      <c r="J1461" s="177">
        <v>6.5429000000000004</v>
      </c>
      <c r="K1461" s="177">
        <v>7.0133999999999999</v>
      </c>
      <c r="L1461" s="177">
        <v>6.1093000000000002</v>
      </c>
      <c r="M1461" s="177">
        <v>5.4196999999999997</v>
      </c>
      <c r="N1461" s="177">
        <v>5.2069000000000001</v>
      </c>
      <c r="O1461" s="177">
        <v>5.0891999999999999</v>
      </c>
      <c r="P1461" s="177"/>
      <c r="Q1461" s="177">
        <v>5.4233000000000002</v>
      </c>
      <c r="R1461" s="177">
        <v>4.6006</v>
      </c>
      <c r="S1461" t="s">
        <v>1808</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1098</v>
      </c>
      <c r="B1462" s="173" t="s">
        <v>1102</v>
      </c>
      <c r="C1462" s="173">
        <v>147568</v>
      </c>
      <c r="D1462" s="176">
        <v>44958</v>
      </c>
      <c r="E1462" s="177">
        <v>1196.3169</v>
      </c>
      <c r="F1462" s="177">
        <v>9.7842000000000002</v>
      </c>
      <c r="G1462" s="177">
        <v>6.6101999999999999</v>
      </c>
      <c r="H1462" s="177">
        <v>6.8362999999999996</v>
      </c>
      <c r="I1462" s="177">
        <v>6.5720999999999998</v>
      </c>
      <c r="J1462" s="177">
        <v>6.3882000000000003</v>
      </c>
      <c r="K1462" s="177">
        <v>6.8569000000000004</v>
      </c>
      <c r="L1462" s="177">
        <v>5.9508000000000001</v>
      </c>
      <c r="M1462" s="177">
        <v>5.2595999999999998</v>
      </c>
      <c r="N1462" s="177">
        <v>5.0442999999999998</v>
      </c>
      <c r="O1462" s="177">
        <v>4.9301000000000004</v>
      </c>
      <c r="P1462" s="177"/>
      <c r="Q1462" s="177">
        <v>5.2652999999999999</v>
      </c>
      <c r="R1462" s="177">
        <v>4.4386999999999999</v>
      </c>
      <c r="S1462" t="s">
        <v>1808</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1098</v>
      </c>
      <c r="B1463" s="173" t="s">
        <v>1928</v>
      </c>
      <c r="C1463" s="173">
        <v>147377</v>
      </c>
      <c r="D1463" s="176">
        <v>44958</v>
      </c>
      <c r="E1463" s="177">
        <v>1173.8044</v>
      </c>
      <c r="F1463" s="177">
        <v>13.6031</v>
      </c>
      <c r="G1463" s="177">
        <v>7.1520999999999999</v>
      </c>
      <c r="H1463" s="177">
        <v>7.1430999999999996</v>
      </c>
      <c r="I1463" s="177">
        <v>6.73</v>
      </c>
      <c r="J1463" s="177">
        <v>6.3064999999999998</v>
      </c>
      <c r="K1463" s="177">
        <v>6.4577999999999998</v>
      </c>
      <c r="L1463" s="177">
        <v>5.6287000000000003</v>
      </c>
      <c r="M1463" s="177">
        <v>4.8311999999999999</v>
      </c>
      <c r="N1463" s="177">
        <v>4.6351000000000004</v>
      </c>
      <c r="O1463" s="177">
        <v>3.9965000000000002</v>
      </c>
      <c r="P1463" s="177"/>
      <c r="Q1463" s="177">
        <v>4.5202999999999998</v>
      </c>
      <c r="R1463" s="177">
        <v>3.9744999999999999</v>
      </c>
      <c r="S1463" t="s">
        <v>1808</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1098</v>
      </c>
      <c r="B1464" s="173" t="s">
        <v>1929</v>
      </c>
      <c r="C1464" s="173">
        <v>147382</v>
      </c>
      <c r="D1464" s="176">
        <v>44958</v>
      </c>
      <c r="E1464" s="177">
        <v>1162.3347000000001</v>
      </c>
      <c r="F1464" s="177">
        <v>13.4137</v>
      </c>
      <c r="G1464" s="177">
        <v>6.9615999999999998</v>
      </c>
      <c r="H1464" s="177">
        <v>6.9527999999999999</v>
      </c>
      <c r="I1464" s="177">
        <v>6.5395000000000003</v>
      </c>
      <c r="J1464" s="177">
        <v>6.1154000000000002</v>
      </c>
      <c r="K1464" s="177">
        <v>6.2652000000000001</v>
      </c>
      <c r="L1464" s="177">
        <v>5.4343000000000004</v>
      </c>
      <c r="M1464" s="177">
        <v>4.6154999999999999</v>
      </c>
      <c r="N1464" s="177">
        <v>4.4172000000000002</v>
      </c>
      <c r="O1464" s="177">
        <v>3.7187000000000001</v>
      </c>
      <c r="P1464" s="177"/>
      <c r="Q1464" s="177">
        <v>4.2374999999999998</v>
      </c>
      <c r="R1464" s="177">
        <v>3.7238000000000002</v>
      </c>
      <c r="S1464" t="s">
        <v>1808</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1098</v>
      </c>
      <c r="B1465" s="173" t="s">
        <v>1103</v>
      </c>
      <c r="C1465" s="173">
        <v>119106</v>
      </c>
      <c r="D1465" s="176">
        <v>44958</v>
      </c>
      <c r="E1465" s="177">
        <v>45.425400000000003</v>
      </c>
      <c r="F1465" s="177">
        <v>8.8407999999999998</v>
      </c>
      <c r="G1465" s="177">
        <v>6.6430999999999996</v>
      </c>
      <c r="H1465" s="177">
        <v>6.7007000000000003</v>
      </c>
      <c r="I1465" s="177">
        <v>6.3287000000000004</v>
      </c>
      <c r="J1465" s="177">
        <v>6.3654999999999999</v>
      </c>
      <c r="K1465" s="177">
        <v>6.9603999999999999</v>
      </c>
      <c r="L1465" s="177">
        <v>6.0035999999999996</v>
      </c>
      <c r="M1465" s="177">
        <v>4.7256999999999998</v>
      </c>
      <c r="N1465" s="177">
        <v>4.5035999999999996</v>
      </c>
      <c r="O1465" s="177">
        <v>4.7016</v>
      </c>
      <c r="P1465" s="177">
        <v>5.9245000000000001</v>
      </c>
      <c r="Q1465" s="177">
        <v>6.8973000000000004</v>
      </c>
      <c r="R1465" s="177">
        <v>4.2302</v>
      </c>
      <c r="S1465" t="s">
        <v>1808</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1098</v>
      </c>
      <c r="B1466" s="173" t="s">
        <v>1104</v>
      </c>
      <c r="C1466" s="173">
        <v>100087</v>
      </c>
      <c r="D1466" s="176">
        <v>44958</v>
      </c>
      <c r="E1466" s="177">
        <v>44.3322</v>
      </c>
      <c r="F1466" s="177">
        <v>8.5646000000000004</v>
      </c>
      <c r="G1466" s="177">
        <v>6.3780999999999999</v>
      </c>
      <c r="H1466" s="177">
        <v>6.4417</v>
      </c>
      <c r="I1466" s="177">
        <v>6.0655000000000001</v>
      </c>
      <c r="J1466" s="177">
        <v>6.1045999999999996</v>
      </c>
      <c r="K1466" s="177">
        <v>6.7182000000000004</v>
      </c>
      <c r="L1466" s="177">
        <v>5.7518000000000002</v>
      </c>
      <c r="M1466" s="177">
        <v>4.4692999999999996</v>
      </c>
      <c r="N1466" s="177">
        <v>4.2469999999999999</v>
      </c>
      <c r="O1466" s="177">
        <v>4.4641999999999999</v>
      </c>
      <c r="P1466" s="177">
        <v>5.6749000000000001</v>
      </c>
      <c r="Q1466" s="177">
        <v>6.5834000000000001</v>
      </c>
      <c r="R1466" s="177">
        <v>3.9849000000000001</v>
      </c>
      <c r="S1466" t="s">
        <v>1808</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1098</v>
      </c>
      <c r="B1467" s="173" t="s">
        <v>1600</v>
      </c>
      <c r="C1467" s="173">
        <v>140237</v>
      </c>
      <c r="D1467" s="176">
        <v>44958</v>
      </c>
      <c r="E1467" s="177">
        <v>26.236799999999999</v>
      </c>
      <c r="F1467" s="177">
        <v>15.7271</v>
      </c>
      <c r="G1467" s="177">
        <v>7.1018999999999997</v>
      </c>
      <c r="H1467" s="177">
        <v>7.0250000000000004</v>
      </c>
      <c r="I1467" s="177">
        <v>6.9245000000000001</v>
      </c>
      <c r="J1467" s="177">
        <v>6.1211000000000002</v>
      </c>
      <c r="K1467" s="177">
        <v>6.8029000000000002</v>
      </c>
      <c r="L1467" s="177">
        <v>5.3650000000000002</v>
      </c>
      <c r="M1467" s="177">
        <v>4.6315999999999997</v>
      </c>
      <c r="N1467" s="177">
        <v>4.4949000000000003</v>
      </c>
      <c r="O1467" s="177">
        <v>5.0792000000000002</v>
      </c>
      <c r="P1467" s="177">
        <v>7.3270999999999997</v>
      </c>
      <c r="Q1467" s="177">
        <v>7.4593999999999996</v>
      </c>
      <c r="R1467" s="177">
        <v>4.1365999999999996</v>
      </c>
      <c r="S1467" t="s">
        <v>1808</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1098</v>
      </c>
      <c r="B1468" s="173" t="s">
        <v>1601</v>
      </c>
      <c r="C1468" s="173">
        <v>140230</v>
      </c>
      <c r="D1468" s="176">
        <v>44958</v>
      </c>
      <c r="E1468" s="177">
        <v>20.706700000000001</v>
      </c>
      <c r="F1468" s="177">
        <v>14.9892</v>
      </c>
      <c r="G1468" s="177">
        <v>6.3865999999999996</v>
      </c>
      <c r="H1468" s="177">
        <v>6.3029999999999999</v>
      </c>
      <c r="I1468" s="177">
        <v>6.1967999999999996</v>
      </c>
      <c r="J1468" s="177">
        <v>5.3837000000000002</v>
      </c>
      <c r="K1468" s="177">
        <v>6.0555000000000003</v>
      </c>
      <c r="L1468" s="177">
        <v>4.6132</v>
      </c>
      <c r="M1468" s="177">
        <v>3.8708999999999998</v>
      </c>
      <c r="N1468" s="177">
        <v>3.7218</v>
      </c>
      <c r="O1468" s="177">
        <v>4.2849000000000004</v>
      </c>
      <c r="P1468" s="177">
        <v>6.5716000000000001</v>
      </c>
      <c r="Q1468" s="177">
        <v>5.1069000000000004</v>
      </c>
      <c r="R1468" s="177">
        <v>3.347</v>
      </c>
      <c r="S1468" t="s">
        <v>1808</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1098</v>
      </c>
      <c r="B1469" s="173" t="s">
        <v>1602</v>
      </c>
      <c r="C1469" s="173">
        <v>140229</v>
      </c>
      <c r="D1469" s="176">
        <v>44958</v>
      </c>
      <c r="E1469" s="177">
        <v>24.1952</v>
      </c>
      <c r="F1469" s="177">
        <v>14.940899999999999</v>
      </c>
      <c r="G1469" s="177">
        <v>6.4019000000000004</v>
      </c>
      <c r="H1469" s="177">
        <v>6.3005000000000004</v>
      </c>
      <c r="I1469" s="177">
        <v>6.1890000000000001</v>
      </c>
      <c r="J1469" s="177">
        <v>5.3883999999999999</v>
      </c>
      <c r="K1469" s="177">
        <v>6.0598000000000001</v>
      </c>
      <c r="L1469" s="177">
        <v>4.6132999999999997</v>
      </c>
      <c r="M1469" s="177">
        <v>3.8725999999999998</v>
      </c>
      <c r="N1469" s="177">
        <v>3.7231999999999998</v>
      </c>
      <c r="O1469" s="177">
        <v>4.2861000000000002</v>
      </c>
      <c r="P1469" s="177">
        <v>6.5723000000000003</v>
      </c>
      <c r="Q1469" s="177">
        <v>6.2351000000000001</v>
      </c>
      <c r="R1469" s="177">
        <v>3.3494999999999999</v>
      </c>
      <c r="S1469" t="s">
        <v>1808</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1098</v>
      </c>
      <c r="B1470" s="173" t="s">
        <v>1105</v>
      </c>
      <c r="C1470" s="173">
        <v>101357</v>
      </c>
      <c r="D1470" s="176">
        <v>44958</v>
      </c>
      <c r="E1470" s="177">
        <v>41.987699999999997</v>
      </c>
      <c r="F1470" s="177">
        <v>11.391400000000001</v>
      </c>
      <c r="G1470" s="177">
        <v>6.7869000000000002</v>
      </c>
      <c r="H1470" s="177">
        <v>6.7645</v>
      </c>
      <c r="I1470" s="177">
        <v>6.4737</v>
      </c>
      <c r="J1470" s="177">
        <v>6.1666999999999996</v>
      </c>
      <c r="K1470" s="177">
        <v>6.7313000000000001</v>
      </c>
      <c r="L1470" s="177">
        <v>5.7165999999999997</v>
      </c>
      <c r="M1470" s="177">
        <v>4.9252000000000002</v>
      </c>
      <c r="N1470" s="177">
        <v>4.6852999999999998</v>
      </c>
      <c r="O1470" s="177">
        <v>4.68</v>
      </c>
      <c r="P1470" s="177">
        <v>5.9893999999999998</v>
      </c>
      <c r="Q1470" s="177">
        <v>7.0758999999999999</v>
      </c>
      <c r="R1470" s="177">
        <v>4.1673</v>
      </c>
      <c r="S1470" t="s">
        <v>1808</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1098</v>
      </c>
      <c r="B1471" s="173" t="s">
        <v>1106</v>
      </c>
      <c r="C1471" s="173">
        <v>118506</v>
      </c>
      <c r="D1471" s="176">
        <v>44958</v>
      </c>
      <c r="E1471" s="177">
        <v>43.219900000000003</v>
      </c>
      <c r="F1471" s="177">
        <v>11.573600000000001</v>
      </c>
      <c r="G1471" s="177">
        <v>6.9654999999999996</v>
      </c>
      <c r="H1471" s="177">
        <v>6.9584999999999999</v>
      </c>
      <c r="I1471" s="177">
        <v>6.6646000000000001</v>
      </c>
      <c r="J1471" s="177">
        <v>6.3521999999999998</v>
      </c>
      <c r="K1471" s="177">
        <v>6.9112</v>
      </c>
      <c r="L1471" s="177">
        <v>5.8929999999999998</v>
      </c>
      <c r="M1471" s="177">
        <v>5.1005000000000003</v>
      </c>
      <c r="N1471" s="177">
        <v>4.8604000000000003</v>
      </c>
      <c r="O1471" s="177">
        <v>4.8479000000000001</v>
      </c>
      <c r="P1471" s="177">
        <v>6.1653000000000002</v>
      </c>
      <c r="Q1471" s="177">
        <v>7.4333</v>
      </c>
      <c r="R1471" s="177">
        <v>4.3387000000000002</v>
      </c>
      <c r="S1471" t="s">
        <v>1808</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1098</v>
      </c>
      <c r="B1472" s="173" t="s">
        <v>1107</v>
      </c>
      <c r="C1472" s="173">
        <v>101993</v>
      </c>
      <c r="D1472" s="176">
        <v>44958</v>
      </c>
      <c r="E1472" s="177">
        <v>4785.8993</v>
      </c>
      <c r="F1472" s="177">
        <v>9.5693000000000001</v>
      </c>
      <c r="G1472" s="177">
        <v>6.8049999999999997</v>
      </c>
      <c r="H1472" s="177">
        <v>6.8573000000000004</v>
      </c>
      <c r="I1472" s="177">
        <v>6.4863</v>
      </c>
      <c r="J1472" s="177">
        <v>6.3129999999999997</v>
      </c>
      <c r="K1472" s="177">
        <v>6.8163999999999998</v>
      </c>
      <c r="L1472" s="177">
        <v>5.9545000000000003</v>
      </c>
      <c r="M1472" s="177">
        <v>5.2012999999999998</v>
      </c>
      <c r="N1472" s="177">
        <v>4.9977999999999998</v>
      </c>
      <c r="O1472" s="177">
        <v>5.0397999999999996</v>
      </c>
      <c r="P1472" s="177">
        <v>6.0948000000000002</v>
      </c>
      <c r="Q1472" s="177">
        <v>6.9619</v>
      </c>
      <c r="R1472" s="177">
        <v>4.4287999999999998</v>
      </c>
      <c r="S1472" t="s">
        <v>1808</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1098</v>
      </c>
      <c r="B1473" s="173" t="s">
        <v>1108</v>
      </c>
      <c r="C1473" s="173">
        <v>119092</v>
      </c>
      <c r="D1473" s="176">
        <v>44958</v>
      </c>
      <c r="E1473" s="177">
        <v>4860.9087</v>
      </c>
      <c r="F1473" s="177">
        <v>9.7693999999999992</v>
      </c>
      <c r="G1473" s="177">
        <v>7.0031999999999996</v>
      </c>
      <c r="H1473" s="177">
        <v>7.0551000000000004</v>
      </c>
      <c r="I1473" s="177">
        <v>6.6843000000000004</v>
      </c>
      <c r="J1473" s="177">
        <v>6.5156000000000001</v>
      </c>
      <c r="K1473" s="177">
        <v>7.02</v>
      </c>
      <c r="L1473" s="177">
        <v>6.1588000000000003</v>
      </c>
      <c r="M1473" s="177">
        <v>5.4071999999999996</v>
      </c>
      <c r="N1473" s="177">
        <v>5.2016</v>
      </c>
      <c r="O1473" s="177">
        <v>5.2134</v>
      </c>
      <c r="P1473" s="177">
        <v>6.2850000000000001</v>
      </c>
      <c r="Q1473" s="177">
        <v>7.2462</v>
      </c>
      <c r="R1473" s="177">
        <v>4.6032000000000002</v>
      </c>
      <c r="S1473" t="s">
        <v>1808</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1098</v>
      </c>
      <c r="B1474" s="173" t="s">
        <v>2047</v>
      </c>
      <c r="C1474" s="173">
        <v>151054</v>
      </c>
      <c r="D1474" s="176">
        <v>44958</v>
      </c>
      <c r="E1474" s="177">
        <v>34.714414279285997</v>
      </c>
      <c r="F1474" s="177">
        <v>12.9366</v>
      </c>
      <c r="G1474" s="177">
        <v>6.9141000000000004</v>
      </c>
      <c r="H1474" s="177">
        <v>6.8579999999999997</v>
      </c>
      <c r="I1474" s="177">
        <v>6.7312000000000003</v>
      </c>
      <c r="J1474" s="177">
        <v>6.2912999999999997</v>
      </c>
      <c r="K1474" s="177">
        <v>6.6864999999999997</v>
      </c>
      <c r="L1474" s="177">
        <v>5.9020000000000001</v>
      </c>
      <c r="M1474" s="177">
        <v>5.0149999999999997</v>
      </c>
      <c r="N1474" s="177">
        <v>4.8036000000000003</v>
      </c>
      <c r="O1474" s="177">
        <v>4.6012000000000004</v>
      </c>
      <c r="P1474" s="177">
        <v>6.0419999999999998</v>
      </c>
      <c r="Q1474" s="177">
        <v>7.4303999999999997</v>
      </c>
      <c r="R1474" s="177">
        <v>4.1341999999999999</v>
      </c>
      <c r="S1474" t="s">
        <v>1808</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1098</v>
      </c>
      <c r="B1475" s="173" t="s">
        <v>2048</v>
      </c>
      <c r="C1475" s="173">
        <v>151048</v>
      </c>
      <c r="D1475" s="176">
        <v>44958</v>
      </c>
      <c r="E1475" s="177">
        <v>33.3104844757762</v>
      </c>
      <c r="F1475" s="177">
        <v>12.495200000000001</v>
      </c>
      <c r="G1475" s="177">
        <v>6.4484000000000004</v>
      </c>
      <c r="H1475" s="177">
        <v>6.3705999999999996</v>
      </c>
      <c r="I1475" s="177">
        <v>6.2487000000000004</v>
      </c>
      <c r="J1475" s="177">
        <v>5.8075999999999999</v>
      </c>
      <c r="K1475" s="177">
        <v>6.1978999999999997</v>
      </c>
      <c r="L1475" s="177">
        <v>5.4081999999999999</v>
      </c>
      <c r="M1475" s="177">
        <v>4.5175000000000001</v>
      </c>
      <c r="N1475" s="177">
        <v>4.3109000000000002</v>
      </c>
      <c r="O1475" s="177">
        <v>4.1017999999999999</v>
      </c>
      <c r="P1475" s="177">
        <v>5.5343999999999998</v>
      </c>
      <c r="Q1475" s="177">
        <v>7.1219000000000001</v>
      </c>
      <c r="R1475" s="177">
        <v>3.6402999999999999</v>
      </c>
      <c r="S1475" t="s">
        <v>1808</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1098</v>
      </c>
      <c r="B1476" s="173" t="s">
        <v>1109</v>
      </c>
      <c r="C1476" s="173">
        <v>103633</v>
      </c>
      <c r="D1476" s="176">
        <v>44958</v>
      </c>
      <c r="E1476" s="177">
        <v>317.23540000000003</v>
      </c>
      <c r="F1476" s="177">
        <v>10.1393</v>
      </c>
      <c r="G1476" s="177">
        <v>7.0045000000000002</v>
      </c>
      <c r="H1476" s="177">
        <v>7.0658000000000003</v>
      </c>
      <c r="I1476" s="177">
        <v>6.6698000000000004</v>
      </c>
      <c r="J1476" s="177">
        <v>6.3898999999999999</v>
      </c>
      <c r="K1476" s="177">
        <v>6.7762000000000002</v>
      </c>
      <c r="L1476" s="177">
        <v>6.0312999999999999</v>
      </c>
      <c r="M1476" s="177">
        <v>5.2408000000000001</v>
      </c>
      <c r="N1476" s="177">
        <v>5.0263</v>
      </c>
      <c r="O1476" s="177">
        <v>4.9061000000000003</v>
      </c>
      <c r="P1476" s="177">
        <v>6.024</v>
      </c>
      <c r="Q1476" s="177">
        <v>7.0633999999999997</v>
      </c>
      <c r="R1476" s="177">
        <v>4.3917999999999999</v>
      </c>
      <c r="S1476" t="s">
        <v>1808</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1098</v>
      </c>
      <c r="B1477" s="173" t="s">
        <v>1110</v>
      </c>
      <c r="C1477" s="173">
        <v>120211</v>
      </c>
      <c r="D1477" s="176">
        <v>44958</v>
      </c>
      <c r="E1477" s="177">
        <v>320.3218</v>
      </c>
      <c r="F1477" s="177">
        <v>10.2354</v>
      </c>
      <c r="G1477" s="177">
        <v>7.1059000000000001</v>
      </c>
      <c r="H1477" s="177">
        <v>7.1657999999999999</v>
      </c>
      <c r="I1477" s="177">
        <v>6.7698</v>
      </c>
      <c r="J1477" s="177">
        <v>6.4904000000000002</v>
      </c>
      <c r="K1477" s="177">
        <v>6.8868</v>
      </c>
      <c r="L1477" s="177">
        <v>6.1490999999999998</v>
      </c>
      <c r="M1477" s="177">
        <v>5.3617999999999997</v>
      </c>
      <c r="N1477" s="177">
        <v>5.1494</v>
      </c>
      <c r="O1477" s="177">
        <v>5.0303000000000004</v>
      </c>
      <c r="P1477" s="177">
        <v>6.1501999999999999</v>
      </c>
      <c r="Q1477" s="177">
        <v>7.1933999999999996</v>
      </c>
      <c r="R1477" s="177">
        <v>4.5156000000000001</v>
      </c>
      <c r="S1477" t="s">
        <v>1808</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1098</v>
      </c>
      <c r="B1478" s="173" t="s">
        <v>1111</v>
      </c>
      <c r="C1478" s="173">
        <v>118384</v>
      </c>
      <c r="D1478" s="176">
        <v>44958</v>
      </c>
      <c r="E1478" s="177">
        <v>36.403599999999997</v>
      </c>
      <c r="F1478" s="177">
        <v>11.333399999999999</v>
      </c>
      <c r="G1478" s="177">
        <v>7.0052000000000003</v>
      </c>
      <c r="H1478" s="177">
        <v>7.1284999999999998</v>
      </c>
      <c r="I1478" s="177">
        <v>6.7854999999999999</v>
      </c>
      <c r="J1478" s="177">
        <v>6.4082999999999997</v>
      </c>
      <c r="K1478" s="177">
        <v>6.8673000000000002</v>
      </c>
      <c r="L1478" s="177">
        <v>5.9257</v>
      </c>
      <c r="M1478" s="177">
        <v>5.1939000000000002</v>
      </c>
      <c r="N1478" s="177">
        <v>5.0065999999999997</v>
      </c>
      <c r="O1478" s="177">
        <v>4.7561999999999998</v>
      </c>
      <c r="P1478" s="177">
        <v>5.7335000000000003</v>
      </c>
      <c r="Q1478" s="177">
        <v>7.1197999999999997</v>
      </c>
      <c r="R1478" s="177">
        <v>4.3792</v>
      </c>
      <c r="S1478" t="s">
        <v>1808</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1098</v>
      </c>
      <c r="B1479" s="173" t="s">
        <v>1112</v>
      </c>
      <c r="C1479" s="173">
        <v>108756</v>
      </c>
      <c r="D1479" s="176">
        <v>44958</v>
      </c>
      <c r="E1479" s="177">
        <v>34.084200000000003</v>
      </c>
      <c r="F1479" s="177">
        <v>10.604799999999999</v>
      </c>
      <c r="G1479" s="177">
        <v>6.2807000000000004</v>
      </c>
      <c r="H1479" s="177">
        <v>6.4179000000000004</v>
      </c>
      <c r="I1479" s="177">
        <v>6.0644999999999998</v>
      </c>
      <c r="J1479" s="177">
        <v>5.6885000000000003</v>
      </c>
      <c r="K1479" s="177">
        <v>6.1382000000000003</v>
      </c>
      <c r="L1479" s="177">
        <v>5.1898999999999997</v>
      </c>
      <c r="M1479" s="177">
        <v>4.4687000000000001</v>
      </c>
      <c r="N1479" s="177">
        <v>4.2831000000000001</v>
      </c>
      <c r="O1479" s="177">
        <v>4.0128000000000004</v>
      </c>
      <c r="P1479" s="177">
        <v>5.0012999999999996</v>
      </c>
      <c r="Q1479" s="177">
        <v>6.3338000000000001</v>
      </c>
      <c r="R1479" s="177">
        <v>3.6703000000000001</v>
      </c>
      <c r="S1479" t="s">
        <v>1808</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1098</v>
      </c>
      <c r="B1480" s="173" t="s">
        <v>1113</v>
      </c>
      <c r="C1480" s="173">
        <v>144994</v>
      </c>
      <c r="D1480" s="176"/>
      <c r="E1480" s="177"/>
      <c r="F1480" s="177"/>
      <c r="G1480" s="177"/>
      <c r="H1480" s="177"/>
      <c r="I1480" s="177"/>
      <c r="J1480" s="177"/>
      <c r="K1480" s="177"/>
      <c r="L1480" s="177"/>
      <c r="M1480" s="177"/>
      <c r="N1480" s="177"/>
      <c r="O1480" s="177"/>
      <c r="P1480" s="177"/>
      <c r="Q1480" s="177"/>
      <c r="R1480" s="177"/>
      <c r="S1480" t="s">
        <v>1808</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1098</v>
      </c>
      <c r="B1481" s="173" t="s">
        <v>1114</v>
      </c>
      <c r="C1481" s="173">
        <v>144997</v>
      </c>
      <c r="D1481" s="176"/>
      <c r="E1481" s="177"/>
      <c r="F1481" s="177"/>
      <c r="G1481" s="177"/>
      <c r="H1481" s="177"/>
      <c r="I1481" s="177"/>
      <c r="J1481" s="177"/>
      <c r="K1481" s="177"/>
      <c r="L1481" s="177"/>
      <c r="M1481" s="177"/>
      <c r="N1481" s="177"/>
      <c r="O1481" s="177"/>
      <c r="P1481" s="177"/>
      <c r="Q1481" s="177"/>
      <c r="R1481" s="177"/>
      <c r="S1481" t="s">
        <v>1808</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1098</v>
      </c>
      <c r="B1482" s="173" t="s">
        <v>1115</v>
      </c>
      <c r="C1482" s="173">
        <v>112123</v>
      </c>
      <c r="D1482" s="176">
        <v>44958</v>
      </c>
      <c r="E1482" s="177">
        <v>2564.0396000000001</v>
      </c>
      <c r="F1482" s="177">
        <v>8.0945999999999998</v>
      </c>
      <c r="G1482" s="177">
        <v>6.2184999999999997</v>
      </c>
      <c r="H1482" s="177">
        <v>6.2873999999999999</v>
      </c>
      <c r="I1482" s="177">
        <v>5.9568000000000003</v>
      </c>
      <c r="J1482" s="177">
        <v>6.0031999999999996</v>
      </c>
      <c r="K1482" s="177">
        <v>6.5719000000000003</v>
      </c>
      <c r="L1482" s="177">
        <v>5.5834000000000001</v>
      </c>
      <c r="M1482" s="177">
        <v>4.3864000000000001</v>
      </c>
      <c r="N1482" s="177">
        <v>4.1782000000000004</v>
      </c>
      <c r="O1482" s="177">
        <v>4.41</v>
      </c>
      <c r="P1482" s="177">
        <v>5.5149999999999997</v>
      </c>
      <c r="Q1482" s="177">
        <v>7.258</v>
      </c>
      <c r="R1482" s="177">
        <v>3.9035000000000002</v>
      </c>
      <c r="S1482" t="s">
        <v>1808</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1098</v>
      </c>
      <c r="B1483" s="173" t="s">
        <v>1116</v>
      </c>
      <c r="C1483" s="173">
        <v>120507</v>
      </c>
      <c r="D1483" s="176">
        <v>44958</v>
      </c>
      <c r="E1483" s="177">
        <v>2637.1302999999998</v>
      </c>
      <c r="F1483" s="177">
        <v>8.4240999999999993</v>
      </c>
      <c r="G1483" s="177">
        <v>6.5487000000000002</v>
      </c>
      <c r="H1483" s="177">
        <v>6.6177999999999999</v>
      </c>
      <c r="I1483" s="177">
        <v>6.2877000000000001</v>
      </c>
      <c r="J1483" s="177">
        <v>6.3346</v>
      </c>
      <c r="K1483" s="177">
        <v>6.9069000000000003</v>
      </c>
      <c r="L1483" s="177">
        <v>5.9227999999999996</v>
      </c>
      <c r="M1483" s="177">
        <v>4.7270000000000003</v>
      </c>
      <c r="N1483" s="177">
        <v>4.5243000000000002</v>
      </c>
      <c r="O1483" s="177">
        <v>4.7664999999999997</v>
      </c>
      <c r="P1483" s="177">
        <v>5.8360000000000003</v>
      </c>
      <c r="Q1483" s="177">
        <v>7.4809999999999999</v>
      </c>
      <c r="R1483" s="177">
        <v>4.258</v>
      </c>
      <c r="S1483" t="s">
        <v>1808</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1098</v>
      </c>
      <c r="B1484" s="173" t="s">
        <v>1117</v>
      </c>
      <c r="C1484" s="173">
        <v>143598</v>
      </c>
      <c r="D1484" s="176"/>
      <c r="E1484" s="177"/>
      <c r="F1484" s="177"/>
      <c r="G1484" s="177"/>
      <c r="H1484" s="177"/>
      <c r="I1484" s="177"/>
      <c r="J1484" s="177"/>
      <c r="K1484" s="177"/>
      <c r="L1484" s="177"/>
      <c r="M1484" s="177"/>
      <c r="N1484" s="177"/>
      <c r="O1484" s="177"/>
      <c r="P1484" s="177"/>
      <c r="Q1484" s="177"/>
      <c r="R1484" s="177"/>
      <c r="S1484" t="s">
        <v>1808</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1098</v>
      </c>
      <c r="B1485" s="173" t="s">
        <v>1118</v>
      </c>
      <c r="C1485" s="173">
        <v>143597</v>
      </c>
      <c r="D1485" s="176"/>
      <c r="E1485" s="177"/>
      <c r="F1485" s="177"/>
      <c r="G1485" s="177"/>
      <c r="H1485" s="177"/>
      <c r="I1485" s="177"/>
      <c r="J1485" s="177"/>
      <c r="K1485" s="177"/>
      <c r="L1485" s="177"/>
      <c r="M1485" s="177"/>
      <c r="N1485" s="177"/>
      <c r="O1485" s="177"/>
      <c r="P1485" s="177"/>
      <c r="Q1485" s="177"/>
      <c r="R1485" s="177"/>
      <c r="S1485" t="s">
        <v>1808</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1098</v>
      </c>
      <c r="B1486" s="173" t="s">
        <v>1119</v>
      </c>
      <c r="C1486" s="173">
        <v>101893</v>
      </c>
      <c r="D1486" s="176">
        <v>44958</v>
      </c>
      <c r="E1486" s="177">
        <v>3757.3580999999999</v>
      </c>
      <c r="F1486" s="177">
        <v>9.9879999999999995</v>
      </c>
      <c r="G1486" s="177">
        <v>6.8207000000000004</v>
      </c>
      <c r="H1486" s="177">
        <v>6.9810999999999996</v>
      </c>
      <c r="I1486" s="177">
        <v>6.6113</v>
      </c>
      <c r="J1486" s="177">
        <v>6.3630000000000004</v>
      </c>
      <c r="K1486" s="177">
        <v>6.8292999999999999</v>
      </c>
      <c r="L1486" s="177">
        <v>5.9455</v>
      </c>
      <c r="M1486" s="177">
        <v>5.2820999999999998</v>
      </c>
      <c r="N1486" s="177">
        <v>5.1230000000000002</v>
      </c>
      <c r="O1486" s="177">
        <v>4.7477999999999998</v>
      </c>
      <c r="P1486" s="177">
        <v>5.9671000000000003</v>
      </c>
      <c r="Q1486" s="177">
        <v>6.9991000000000003</v>
      </c>
      <c r="R1486" s="177">
        <v>4.4555999999999996</v>
      </c>
      <c r="S1486" t="s">
        <v>1808</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1098</v>
      </c>
      <c r="B1487" s="173" t="s">
        <v>1120</v>
      </c>
      <c r="C1487" s="173">
        <v>119746</v>
      </c>
      <c r="D1487" s="176">
        <v>44958</v>
      </c>
      <c r="E1487" s="177">
        <v>3781.5309999999999</v>
      </c>
      <c r="F1487" s="177">
        <v>10.091200000000001</v>
      </c>
      <c r="G1487" s="177">
        <v>6.9256000000000002</v>
      </c>
      <c r="H1487" s="177">
        <v>7.0853000000000002</v>
      </c>
      <c r="I1487" s="177">
        <v>6.7152000000000003</v>
      </c>
      <c r="J1487" s="177">
        <v>6.4672999999999998</v>
      </c>
      <c r="K1487" s="177">
        <v>6.9420999999999999</v>
      </c>
      <c r="L1487" s="177">
        <v>6.056</v>
      </c>
      <c r="M1487" s="177">
        <v>5.3852000000000002</v>
      </c>
      <c r="N1487" s="177">
        <v>5.2209000000000003</v>
      </c>
      <c r="O1487" s="177">
        <v>4.8421000000000003</v>
      </c>
      <c r="P1487" s="177">
        <v>6.0498000000000003</v>
      </c>
      <c r="Q1487" s="177">
        <v>7.1601999999999997</v>
      </c>
      <c r="R1487" s="177">
        <v>4.5458999999999996</v>
      </c>
      <c r="S1487" t="s">
        <v>1807</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1098</v>
      </c>
      <c r="B1488" s="173" t="s">
        <v>1121</v>
      </c>
      <c r="C1488" s="173">
        <v>103048</v>
      </c>
      <c r="D1488" s="176">
        <v>44958</v>
      </c>
      <c r="E1488" s="177">
        <v>3469.7802000000001</v>
      </c>
      <c r="F1488" s="177">
        <v>9.4099000000000004</v>
      </c>
      <c r="G1488" s="177">
        <v>6.9158999999999997</v>
      </c>
      <c r="H1488" s="177">
        <v>7.0998999999999999</v>
      </c>
      <c r="I1488" s="177">
        <v>6.7020999999999997</v>
      </c>
      <c r="J1488" s="177">
        <v>6.4371999999999998</v>
      </c>
      <c r="K1488" s="177">
        <v>6.9513999999999996</v>
      </c>
      <c r="L1488" s="177">
        <v>6.1220999999999997</v>
      </c>
      <c r="M1488" s="177">
        <v>5.4608999999999996</v>
      </c>
      <c r="N1488" s="177">
        <v>5.2481</v>
      </c>
      <c r="O1488" s="177">
        <v>4.9367999999999999</v>
      </c>
      <c r="P1488" s="177">
        <v>6.1378000000000004</v>
      </c>
      <c r="Q1488" s="177">
        <v>7.3056999999999999</v>
      </c>
      <c r="R1488" s="177">
        <v>4.5624000000000002</v>
      </c>
      <c r="S1488" t="s">
        <v>1807</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1098</v>
      </c>
      <c r="B1489" s="173" t="s">
        <v>1122</v>
      </c>
      <c r="C1489" s="173">
        <v>118719</v>
      </c>
      <c r="D1489" s="176">
        <v>44958</v>
      </c>
      <c r="E1489" s="177">
        <v>3503.5180999999998</v>
      </c>
      <c r="F1489" s="177">
        <v>9.5403000000000002</v>
      </c>
      <c r="G1489" s="177">
        <v>7.0458999999999996</v>
      </c>
      <c r="H1489" s="177">
        <v>7.2301000000000002</v>
      </c>
      <c r="I1489" s="177">
        <v>6.8323999999999998</v>
      </c>
      <c r="J1489" s="177">
        <v>6.5681000000000003</v>
      </c>
      <c r="K1489" s="177">
        <v>7.0839999999999996</v>
      </c>
      <c r="L1489" s="177">
        <v>6.2478999999999996</v>
      </c>
      <c r="M1489" s="177">
        <v>5.5803000000000003</v>
      </c>
      <c r="N1489" s="177">
        <v>5.3695000000000004</v>
      </c>
      <c r="O1489" s="177">
        <v>5.0472000000000001</v>
      </c>
      <c r="P1489" s="177">
        <v>6.2472000000000003</v>
      </c>
      <c r="Q1489" s="177">
        <v>7.2422000000000004</v>
      </c>
      <c r="R1489" s="177">
        <v>4.6749999999999998</v>
      </c>
      <c r="S1489" t="s">
        <v>1808</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1098</v>
      </c>
      <c r="B1490" s="173" t="s">
        <v>1123</v>
      </c>
      <c r="C1490" s="173">
        <v>148161</v>
      </c>
      <c r="D1490" s="176">
        <v>44958</v>
      </c>
      <c r="E1490" s="177">
        <v>1143.5142000000001</v>
      </c>
      <c r="F1490" s="177">
        <v>8.4413999999999998</v>
      </c>
      <c r="G1490" s="177">
        <v>6.5984999999999996</v>
      </c>
      <c r="H1490" s="177">
        <v>6.6704999999999997</v>
      </c>
      <c r="I1490" s="177">
        <v>6.3651</v>
      </c>
      <c r="J1490" s="177">
        <v>6.4839000000000002</v>
      </c>
      <c r="K1490" s="177">
        <v>6.9425999999999997</v>
      </c>
      <c r="L1490" s="177">
        <v>6.0807000000000002</v>
      </c>
      <c r="M1490" s="177">
        <v>5.5035999999999996</v>
      </c>
      <c r="N1490" s="177">
        <v>5.2539999999999996</v>
      </c>
      <c r="O1490" s="177"/>
      <c r="P1490" s="177"/>
      <c r="Q1490" s="177">
        <v>4.7169999999999996</v>
      </c>
      <c r="R1490" s="177">
        <v>4.5468999999999999</v>
      </c>
      <c r="S1490" t="s">
        <v>1808</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1098</v>
      </c>
      <c r="B1491" s="173" t="s">
        <v>1124</v>
      </c>
      <c r="C1491" s="173">
        <v>148159</v>
      </c>
      <c r="D1491" s="176">
        <v>44958</v>
      </c>
      <c r="E1491" s="177">
        <v>1118.7103999999999</v>
      </c>
      <c r="F1491" s="177">
        <v>8.0801999999999996</v>
      </c>
      <c r="G1491" s="177">
        <v>6.2403000000000004</v>
      </c>
      <c r="H1491" s="177">
        <v>6.3116000000000003</v>
      </c>
      <c r="I1491" s="177">
        <v>6.0053000000000001</v>
      </c>
      <c r="J1491" s="177">
        <v>6.1269</v>
      </c>
      <c r="K1491" s="177">
        <v>6.5785999999999998</v>
      </c>
      <c r="L1491" s="177">
        <v>5.6257999999999999</v>
      </c>
      <c r="M1491" s="177">
        <v>4.9817999999999998</v>
      </c>
      <c r="N1491" s="177">
        <v>4.6978999999999997</v>
      </c>
      <c r="O1491" s="177"/>
      <c r="P1491" s="177"/>
      <c r="Q1491" s="177">
        <v>3.9306999999999999</v>
      </c>
      <c r="R1491" s="177">
        <v>3.81</v>
      </c>
      <c r="S1491" t="s">
        <v>1808</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1098</v>
      </c>
      <c r="B1492" s="173" t="s">
        <v>1125</v>
      </c>
      <c r="C1492" s="173">
        <v>103464</v>
      </c>
      <c r="D1492" s="176"/>
      <c r="E1492" s="177"/>
      <c r="F1492" s="177"/>
      <c r="G1492" s="177"/>
      <c r="H1492" s="177"/>
      <c r="I1492" s="177"/>
      <c r="J1492" s="177"/>
      <c r="K1492" s="177"/>
      <c r="L1492" s="177"/>
      <c r="M1492" s="177"/>
      <c r="N1492" s="177"/>
      <c r="O1492" s="177"/>
      <c r="P1492" s="177"/>
      <c r="Q1492" s="177"/>
      <c r="R1492" s="177"/>
      <c r="S1492" t="s">
        <v>1808</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1098</v>
      </c>
      <c r="B1493" s="173" t="s">
        <v>1126</v>
      </c>
      <c r="C1493" s="173">
        <v>120845</v>
      </c>
      <c r="D1493" s="176"/>
      <c r="E1493" s="177"/>
      <c r="F1493" s="177"/>
      <c r="G1493" s="177"/>
      <c r="H1493" s="177"/>
      <c r="I1493" s="177"/>
      <c r="J1493" s="177"/>
      <c r="K1493" s="177"/>
      <c r="L1493" s="177"/>
      <c r="M1493" s="177"/>
      <c r="N1493" s="177"/>
      <c r="O1493" s="177"/>
      <c r="P1493" s="177"/>
      <c r="Q1493" s="177"/>
      <c r="R1493" s="177"/>
      <c r="S1493" t="s">
        <v>1808</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1098</v>
      </c>
      <c r="B1494" s="173" t="s">
        <v>1127</v>
      </c>
      <c r="C1494" s="173">
        <v>119821</v>
      </c>
      <c r="D1494" s="176">
        <v>44958</v>
      </c>
      <c r="E1494" s="177">
        <v>37.104599999999998</v>
      </c>
      <c r="F1494" s="177">
        <v>11.119300000000001</v>
      </c>
      <c r="G1494" s="177">
        <v>7.0895999999999999</v>
      </c>
      <c r="H1494" s="177">
        <v>7.2614000000000001</v>
      </c>
      <c r="I1494" s="177">
        <v>6.8617999999999997</v>
      </c>
      <c r="J1494" s="177">
        <v>6.4432999999999998</v>
      </c>
      <c r="K1494" s="177">
        <v>6.9622000000000002</v>
      </c>
      <c r="L1494" s="177">
        <v>6.1002999999999998</v>
      </c>
      <c r="M1494" s="177">
        <v>5.2988999999999997</v>
      </c>
      <c r="N1494" s="177">
        <v>5.1196000000000002</v>
      </c>
      <c r="O1494" s="177">
        <v>4.9999000000000002</v>
      </c>
      <c r="P1494" s="177">
        <v>6.2262000000000004</v>
      </c>
      <c r="Q1494" s="177">
        <v>7.5122</v>
      </c>
      <c r="R1494" s="177">
        <v>4.5293999999999999</v>
      </c>
      <c r="S1494" t="s">
        <v>1808</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1098</v>
      </c>
      <c r="B1495" s="173" t="s">
        <v>1128</v>
      </c>
      <c r="C1495" s="173">
        <v>102503</v>
      </c>
      <c r="D1495" s="176">
        <v>44958</v>
      </c>
      <c r="E1495" s="177">
        <v>34.999299999999998</v>
      </c>
      <c r="F1495" s="177">
        <v>10.640499999999999</v>
      </c>
      <c r="G1495" s="177">
        <v>6.5759999999999996</v>
      </c>
      <c r="H1495" s="177">
        <v>6.7427000000000001</v>
      </c>
      <c r="I1495" s="177">
        <v>6.3396999999999997</v>
      </c>
      <c r="J1495" s="177">
        <v>5.9126000000000003</v>
      </c>
      <c r="K1495" s="177">
        <v>6.4241999999999999</v>
      </c>
      <c r="L1495" s="177">
        <v>5.5549999999999997</v>
      </c>
      <c r="M1495" s="177">
        <v>4.7519999999999998</v>
      </c>
      <c r="N1495" s="177">
        <v>4.5667</v>
      </c>
      <c r="O1495" s="177">
        <v>4.4436</v>
      </c>
      <c r="P1495" s="177">
        <v>5.6132999999999997</v>
      </c>
      <c r="Q1495" s="177">
        <v>6.9809999999999999</v>
      </c>
      <c r="R1495" s="177">
        <v>3.9862000000000002</v>
      </c>
      <c r="S1495" t="s">
        <v>1808</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1098</v>
      </c>
      <c r="B1496" s="173" t="s">
        <v>1129</v>
      </c>
      <c r="C1496" s="173">
        <v>145050</v>
      </c>
      <c r="D1496" s="176">
        <v>44958</v>
      </c>
      <c r="E1496" s="177">
        <v>12.6515</v>
      </c>
      <c r="F1496" s="177">
        <v>8.0799000000000003</v>
      </c>
      <c r="G1496" s="177">
        <v>6.5838000000000001</v>
      </c>
      <c r="H1496" s="177">
        <v>6.5613999999999999</v>
      </c>
      <c r="I1496" s="177">
        <v>6.2797000000000001</v>
      </c>
      <c r="J1496" s="177">
        <v>6.2775999999999996</v>
      </c>
      <c r="K1496" s="177">
        <v>6.4016999999999999</v>
      </c>
      <c r="L1496" s="177">
        <v>5.9196</v>
      </c>
      <c r="M1496" s="177">
        <v>5.3552</v>
      </c>
      <c r="N1496" s="177">
        <v>5.0125999999999999</v>
      </c>
      <c r="O1496" s="177">
        <v>4.484</v>
      </c>
      <c r="P1496" s="177"/>
      <c r="Q1496" s="177">
        <v>5.5510000000000002</v>
      </c>
      <c r="R1496" s="177">
        <v>4.2328999999999999</v>
      </c>
      <c r="S1496" t="s">
        <v>1808</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3" t="s">
        <v>1098</v>
      </c>
      <c r="B1497" s="173" t="s">
        <v>1130</v>
      </c>
      <c r="C1497" s="173">
        <v>145042</v>
      </c>
      <c r="D1497" s="176">
        <v>44958</v>
      </c>
      <c r="E1497" s="177">
        <v>12.601000000000001</v>
      </c>
      <c r="F1497" s="177">
        <v>8.4021000000000008</v>
      </c>
      <c r="G1497" s="177">
        <v>6.5522</v>
      </c>
      <c r="H1497" s="177">
        <v>6.5048000000000004</v>
      </c>
      <c r="I1497" s="177">
        <v>6.2009999999999996</v>
      </c>
      <c r="J1497" s="177">
        <v>6.1875</v>
      </c>
      <c r="K1497" s="177">
        <v>6.3140000000000001</v>
      </c>
      <c r="L1497" s="177">
        <v>5.8289</v>
      </c>
      <c r="M1497" s="177">
        <v>5.2759999999999998</v>
      </c>
      <c r="N1497" s="177">
        <v>4.9287999999999998</v>
      </c>
      <c r="O1497" s="177">
        <v>4.4086999999999996</v>
      </c>
      <c r="P1497" s="177"/>
      <c r="Q1497" s="177">
        <v>5.4541000000000004</v>
      </c>
      <c r="R1497" s="177">
        <v>4.1490999999999998</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3" t="s">
        <v>1098</v>
      </c>
      <c r="B1498" s="173" t="s">
        <v>1131</v>
      </c>
      <c r="C1498" s="173">
        <v>119424</v>
      </c>
      <c r="D1498" s="176">
        <v>44958</v>
      </c>
      <c r="E1498" s="177">
        <v>3997.4639999999999</v>
      </c>
      <c r="F1498" s="177">
        <v>10.2376</v>
      </c>
      <c r="G1498" s="177">
        <v>7.2394999999999996</v>
      </c>
      <c r="H1498" s="177">
        <v>7.2845000000000004</v>
      </c>
      <c r="I1498" s="177">
        <v>6.8978999999999999</v>
      </c>
      <c r="J1498" s="177">
        <v>6.6936</v>
      </c>
      <c r="K1498" s="177">
        <v>7.2103000000000002</v>
      </c>
      <c r="L1498" s="177">
        <v>6.3265000000000002</v>
      </c>
      <c r="M1498" s="177">
        <v>5.5271999999999997</v>
      </c>
      <c r="N1498" s="177">
        <v>5.3357999999999999</v>
      </c>
      <c r="O1498" s="177">
        <v>5.2663000000000002</v>
      </c>
      <c r="P1498" s="177">
        <v>4.7652999999999999</v>
      </c>
      <c r="Q1498" s="177">
        <v>6.4819000000000004</v>
      </c>
      <c r="R1498" s="177">
        <v>4.7686999999999999</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73" t="s">
        <v>1098</v>
      </c>
      <c r="B1499" s="173" t="s">
        <v>1132</v>
      </c>
      <c r="C1499" s="173">
        <v>101847</v>
      </c>
      <c r="D1499" s="176">
        <v>44958</v>
      </c>
      <c r="E1499" s="177">
        <v>3948.1215000000002</v>
      </c>
      <c r="F1499" s="177">
        <v>9.9882000000000009</v>
      </c>
      <c r="G1499" s="177">
        <v>7.0034000000000001</v>
      </c>
      <c r="H1499" s="177">
        <v>7.0404999999999998</v>
      </c>
      <c r="I1499" s="177">
        <v>6.6375000000000002</v>
      </c>
      <c r="J1499" s="177">
        <v>6.4513999999999996</v>
      </c>
      <c r="K1499" s="177">
        <v>6.9490999999999996</v>
      </c>
      <c r="L1499" s="177">
        <v>6.0617999999999999</v>
      </c>
      <c r="M1499" s="177">
        <v>5.2690000000000001</v>
      </c>
      <c r="N1499" s="177">
        <v>5.0683999999999996</v>
      </c>
      <c r="O1499" s="177">
        <v>5.0540000000000003</v>
      </c>
      <c r="P1499" s="177">
        <v>4.5819999999999999</v>
      </c>
      <c r="Q1499" s="177">
        <v>6.6429</v>
      </c>
      <c r="R1499" s="177">
        <v>4.5293000000000001</v>
      </c>
    </row>
    <row r="1500" spans="1:34" x14ac:dyDescent="0.3">
      <c r="A1500" s="173" t="s">
        <v>1098</v>
      </c>
      <c r="B1500" s="173" t="s">
        <v>1133</v>
      </c>
      <c r="C1500" s="173">
        <v>120299</v>
      </c>
      <c r="D1500" s="176">
        <v>44958</v>
      </c>
      <c r="E1500" s="177">
        <v>2601.8238999999999</v>
      </c>
      <c r="F1500" s="177">
        <v>10.0852</v>
      </c>
      <c r="G1500" s="177">
        <v>6.8673000000000002</v>
      </c>
      <c r="H1500" s="177">
        <v>7.0716000000000001</v>
      </c>
      <c r="I1500" s="177">
        <v>6.7889999999999997</v>
      </c>
      <c r="J1500" s="177">
        <v>6.4555999999999996</v>
      </c>
      <c r="K1500" s="177">
        <v>6.9560000000000004</v>
      </c>
      <c r="L1500" s="177">
        <v>6.1665000000000001</v>
      </c>
      <c r="M1500" s="177">
        <v>5.4584999999999999</v>
      </c>
      <c r="N1500" s="177">
        <v>5.2526000000000002</v>
      </c>
      <c r="O1500" s="177">
        <v>5.0125999999999999</v>
      </c>
      <c r="P1500" s="177">
        <v>6.1839000000000004</v>
      </c>
      <c r="Q1500" s="177">
        <v>7.2283999999999997</v>
      </c>
      <c r="R1500" s="177">
        <v>4.5933000000000002</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1098</v>
      </c>
      <c r="B1501" s="173" t="s">
        <v>1134</v>
      </c>
      <c r="C1501" s="173">
        <v>112077</v>
      </c>
      <c r="D1501" s="176">
        <v>44958</v>
      </c>
      <c r="E1501" s="177">
        <v>2575.7496999999998</v>
      </c>
      <c r="F1501" s="177">
        <v>10.015700000000001</v>
      </c>
      <c r="G1501" s="177">
        <v>6.7972000000000001</v>
      </c>
      <c r="H1501" s="177">
        <v>7.0015999999999998</v>
      </c>
      <c r="I1501" s="177">
        <v>6.7190000000000003</v>
      </c>
      <c r="J1501" s="177">
        <v>6.3852000000000002</v>
      </c>
      <c r="K1501" s="177">
        <v>6.8846999999999996</v>
      </c>
      <c r="L1501" s="177">
        <v>6.0942999999999996</v>
      </c>
      <c r="M1501" s="177">
        <v>5.3819999999999997</v>
      </c>
      <c r="N1501" s="177">
        <v>5.1710000000000003</v>
      </c>
      <c r="O1501" s="177">
        <v>4.9202000000000004</v>
      </c>
      <c r="P1501" s="177">
        <v>6.0761000000000003</v>
      </c>
      <c r="Q1501" s="177">
        <v>7.2182000000000004</v>
      </c>
      <c r="R1501" s="177">
        <v>4.5060000000000002</v>
      </c>
      <c r="T1501" s="106"/>
      <c r="U1501" s="107"/>
      <c r="V1501" s="107"/>
      <c r="W1501" s="107"/>
      <c r="X1501" s="107"/>
      <c r="Y1501" s="107"/>
      <c r="Z1501" s="107"/>
      <c r="AA1501" s="107"/>
      <c r="AB1501" s="107"/>
      <c r="AC1501" s="107"/>
      <c r="AD1501" s="107"/>
      <c r="AE1501" s="107"/>
      <c r="AF1501" s="107"/>
      <c r="AG1501" s="107"/>
      <c r="AH1501" s="107"/>
    </row>
    <row r="1502" spans="1:34" x14ac:dyDescent="0.3">
      <c r="A1502" s="178" t="s">
        <v>27</v>
      </c>
      <c r="B1502" s="173"/>
      <c r="C1502" s="173"/>
      <c r="D1502" s="173"/>
      <c r="E1502" s="173"/>
      <c r="F1502" s="179">
        <v>10.549316216216216</v>
      </c>
      <c r="G1502" s="179">
        <v>6.7727972972972958</v>
      </c>
      <c r="H1502" s="179">
        <v>6.8387918918918906</v>
      </c>
      <c r="I1502" s="179">
        <v>6.5235999999999992</v>
      </c>
      <c r="J1502" s="179">
        <v>6.2687756756756743</v>
      </c>
      <c r="K1502" s="179">
        <v>6.7354486486486485</v>
      </c>
      <c r="L1502" s="179">
        <v>5.8307675675675688</v>
      </c>
      <c r="M1502" s="179">
        <v>5.0408459459459456</v>
      </c>
      <c r="N1502" s="179">
        <v>4.8310270270270266</v>
      </c>
      <c r="O1502" s="179">
        <v>4.7265285714285721</v>
      </c>
      <c r="P1502" s="179">
        <v>5.9622896551724143</v>
      </c>
      <c r="Q1502" s="179">
        <v>6.5394351351351352</v>
      </c>
      <c r="R1502" s="179">
        <v>4.251264864864865</v>
      </c>
      <c r="T1502" s="106"/>
      <c r="U1502" s="107"/>
      <c r="V1502" s="107"/>
      <c r="W1502" s="107"/>
      <c r="X1502" s="107"/>
      <c r="Y1502" s="107"/>
      <c r="Z1502" s="107"/>
      <c r="AA1502" s="107"/>
      <c r="AB1502" s="107"/>
      <c r="AC1502" s="107"/>
      <c r="AD1502" s="107"/>
      <c r="AE1502" s="107"/>
      <c r="AF1502" s="107"/>
      <c r="AG1502" s="107"/>
      <c r="AH1502" s="107"/>
    </row>
    <row r="1503" spans="1:34" x14ac:dyDescent="0.3">
      <c r="A1503" s="178" t="s">
        <v>407</v>
      </c>
      <c r="B1503" s="173"/>
      <c r="C1503" s="173"/>
      <c r="D1503" s="173"/>
      <c r="E1503" s="173"/>
      <c r="F1503" s="179">
        <v>10.015700000000001</v>
      </c>
      <c r="G1503" s="179">
        <v>6.8207000000000004</v>
      </c>
      <c r="H1503" s="179">
        <v>6.9527999999999999</v>
      </c>
      <c r="I1503" s="179">
        <v>6.6113</v>
      </c>
      <c r="J1503" s="179">
        <v>6.3630000000000004</v>
      </c>
      <c r="K1503" s="179">
        <v>6.8569000000000004</v>
      </c>
      <c r="L1503" s="179">
        <v>5.9455</v>
      </c>
      <c r="M1503" s="179">
        <v>5.2408000000000001</v>
      </c>
      <c r="N1503" s="179">
        <v>5.0065999999999997</v>
      </c>
      <c r="O1503" s="179">
        <v>4.8421000000000003</v>
      </c>
      <c r="P1503" s="179">
        <v>6.0498000000000003</v>
      </c>
      <c r="Q1503" s="179">
        <v>6.9991000000000003</v>
      </c>
      <c r="R1503" s="179">
        <v>4.3792</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75" t="s">
        <v>1135</v>
      </c>
      <c r="B1505" s="175"/>
      <c r="C1505" s="175"/>
      <c r="D1505" s="175"/>
      <c r="E1505" s="175"/>
      <c r="F1505" s="175"/>
      <c r="G1505" s="175"/>
      <c r="H1505" s="175"/>
      <c r="I1505" s="175"/>
      <c r="J1505" s="175"/>
      <c r="K1505" s="175"/>
      <c r="L1505" s="175"/>
      <c r="M1505" s="175"/>
      <c r="N1505" s="175"/>
      <c r="O1505" s="175"/>
      <c r="P1505" s="175"/>
      <c r="Q1505" s="175"/>
      <c r="R1505" s="175"/>
      <c r="T1505" s="106"/>
      <c r="U1505" s="107"/>
      <c r="V1505" s="107"/>
      <c r="W1505" s="107"/>
      <c r="X1505" s="107"/>
      <c r="Y1505" s="107"/>
      <c r="Z1505" s="107"/>
      <c r="AA1505" s="107"/>
      <c r="AB1505" s="107"/>
      <c r="AC1505" s="107"/>
      <c r="AD1505" s="107"/>
      <c r="AE1505" s="107"/>
      <c r="AF1505" s="107"/>
      <c r="AG1505" s="107"/>
      <c r="AH1505" s="107"/>
    </row>
    <row r="1506" spans="1:34" x14ac:dyDescent="0.3">
      <c r="A1506" s="173" t="s">
        <v>1136</v>
      </c>
      <c r="B1506" s="173" t="s">
        <v>1137</v>
      </c>
      <c r="C1506" s="173">
        <v>120524</v>
      </c>
      <c r="D1506" s="176">
        <v>44958</v>
      </c>
      <c r="E1506" s="177">
        <v>32.366399999999999</v>
      </c>
      <c r="F1506" s="177">
        <v>0.42659999999999998</v>
      </c>
      <c r="G1506" s="177">
        <v>0.86890000000000001</v>
      </c>
      <c r="H1506" s="177">
        <v>3.3700000000000001E-2</v>
      </c>
      <c r="I1506" s="177">
        <v>-1.4376</v>
      </c>
      <c r="J1506" s="177">
        <v>-2.3025000000000002</v>
      </c>
      <c r="K1506" s="177">
        <v>-3.1703000000000001</v>
      </c>
      <c r="L1506" s="177">
        <v>-1.6503000000000001</v>
      </c>
      <c r="M1506" s="177">
        <v>-1.3746</v>
      </c>
      <c r="N1506" s="177">
        <v>-5.27</v>
      </c>
      <c r="O1506" s="177">
        <v>11.368600000000001</v>
      </c>
      <c r="P1506" s="177">
        <v>10.5053</v>
      </c>
      <c r="Q1506" s="177">
        <v>9.7255000000000003</v>
      </c>
      <c r="R1506" s="177">
        <v>8.2873000000000001</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1136</v>
      </c>
      <c r="B1507" s="173" t="s">
        <v>1138</v>
      </c>
      <c r="C1507" s="173">
        <v>113064</v>
      </c>
      <c r="D1507" s="176">
        <v>44958</v>
      </c>
      <c r="E1507" s="177">
        <v>28.645800000000001</v>
      </c>
      <c r="F1507" s="177">
        <v>0.42280000000000001</v>
      </c>
      <c r="G1507" s="177">
        <v>0.85019999999999996</v>
      </c>
      <c r="H1507" s="177">
        <v>8.0000000000000002E-3</v>
      </c>
      <c r="I1507" s="177">
        <v>-1.4883999999999999</v>
      </c>
      <c r="J1507" s="177">
        <v>-2.4226000000000001</v>
      </c>
      <c r="K1507" s="177">
        <v>-3.504</v>
      </c>
      <c r="L1507" s="177">
        <v>-2.3473999999999999</v>
      </c>
      <c r="M1507" s="177">
        <v>-2.4525000000000001</v>
      </c>
      <c r="N1507" s="177">
        <v>-6.6699000000000002</v>
      </c>
      <c r="O1507" s="177">
        <v>9.6742000000000008</v>
      </c>
      <c r="P1507" s="177">
        <v>9.0236000000000001</v>
      </c>
      <c r="Q1507" s="177">
        <v>8.8192000000000004</v>
      </c>
      <c r="R1507" s="177">
        <v>6.5850999999999997</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1136</v>
      </c>
      <c r="B1508" s="173" t="s">
        <v>1139</v>
      </c>
      <c r="C1508" s="173">
        <v>103131</v>
      </c>
      <c r="D1508" s="176">
        <v>44958</v>
      </c>
      <c r="E1508" s="177">
        <v>49.741</v>
      </c>
      <c r="F1508" s="177">
        <v>0.151</v>
      </c>
      <c r="G1508" s="177">
        <v>0.2984</v>
      </c>
      <c r="H1508" s="177">
        <v>-0.44030000000000002</v>
      </c>
      <c r="I1508" s="177">
        <v>-1.1388</v>
      </c>
      <c r="J1508" s="177">
        <v>-0.30470000000000003</v>
      </c>
      <c r="K1508" s="177">
        <v>0.68820000000000003</v>
      </c>
      <c r="L1508" s="177">
        <v>3.4998999999999998</v>
      </c>
      <c r="M1508" s="177">
        <v>5.5579000000000001</v>
      </c>
      <c r="N1508" s="177">
        <v>4.3532000000000002</v>
      </c>
      <c r="O1508" s="177">
        <v>13.3536</v>
      </c>
      <c r="P1508" s="177">
        <v>9.6929999999999996</v>
      </c>
      <c r="Q1508" s="177">
        <v>9.6170000000000009</v>
      </c>
      <c r="R1508" s="177">
        <v>10.865399999999999</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1136</v>
      </c>
      <c r="B1509" s="173" t="s">
        <v>1140</v>
      </c>
      <c r="C1509" s="173">
        <v>119131</v>
      </c>
      <c r="D1509" s="176">
        <v>44958</v>
      </c>
      <c r="E1509" s="177">
        <v>53.933999999999997</v>
      </c>
      <c r="F1509" s="177">
        <v>0.15409999999999999</v>
      </c>
      <c r="G1509" s="177">
        <v>0.3125</v>
      </c>
      <c r="H1509" s="177">
        <v>-0.4173</v>
      </c>
      <c r="I1509" s="177">
        <v>-1.0911999999999999</v>
      </c>
      <c r="J1509" s="177">
        <v>-0.18690000000000001</v>
      </c>
      <c r="K1509" s="177">
        <v>1.0246</v>
      </c>
      <c r="L1509" s="177">
        <v>4.1940999999999997</v>
      </c>
      <c r="M1509" s="177">
        <v>6.6204999999999998</v>
      </c>
      <c r="N1509" s="177">
        <v>5.7758000000000003</v>
      </c>
      <c r="O1509" s="177">
        <v>14.8238</v>
      </c>
      <c r="P1509" s="177">
        <v>10.8271</v>
      </c>
      <c r="Q1509" s="177">
        <v>10.8073</v>
      </c>
      <c r="R1509" s="177">
        <v>12.454499999999999</v>
      </c>
      <c r="T1509" s="106"/>
      <c r="U1509" s="107"/>
      <c r="V1509" s="107"/>
      <c r="W1509" s="107"/>
      <c r="X1509" s="107"/>
      <c r="Y1509" s="107"/>
      <c r="Z1509" s="107"/>
      <c r="AA1509" s="107"/>
      <c r="AB1509" s="107"/>
      <c r="AC1509" s="107"/>
      <c r="AD1509" s="107"/>
      <c r="AE1509" s="107"/>
      <c r="AF1509" s="107"/>
      <c r="AG1509" s="107"/>
      <c r="AH1509" s="107"/>
    </row>
    <row r="1510" spans="1:34" x14ac:dyDescent="0.3">
      <c r="A1510" s="173" t="s">
        <v>1136</v>
      </c>
      <c r="B1510" s="173" t="s">
        <v>1141</v>
      </c>
      <c r="C1510" s="173">
        <v>101144</v>
      </c>
      <c r="D1510" s="176">
        <v>44958</v>
      </c>
      <c r="E1510" s="177">
        <v>478.49560000000002</v>
      </c>
      <c r="F1510" s="177">
        <v>-5.9200000000000003E-2</v>
      </c>
      <c r="G1510" s="177">
        <v>0.42480000000000001</v>
      </c>
      <c r="H1510" s="177">
        <v>-0.38519999999999999</v>
      </c>
      <c r="I1510" s="177">
        <v>-0.72929999999999995</v>
      </c>
      <c r="J1510" s="177">
        <v>-0.28110000000000002</v>
      </c>
      <c r="K1510" s="177">
        <v>1.8566</v>
      </c>
      <c r="L1510" s="177">
        <v>7.8128000000000002</v>
      </c>
      <c r="M1510" s="177">
        <v>9.0091000000000001</v>
      </c>
      <c r="N1510" s="177">
        <v>10.899900000000001</v>
      </c>
      <c r="O1510" s="177">
        <v>20.426100000000002</v>
      </c>
      <c r="P1510" s="177">
        <v>12.4678</v>
      </c>
      <c r="Q1510" s="177">
        <v>21.026700000000002</v>
      </c>
      <c r="R1510" s="177">
        <v>23.691800000000001</v>
      </c>
      <c r="T1510" s="106"/>
      <c r="U1510" s="107"/>
      <c r="V1510" s="107"/>
      <c r="W1510" s="107"/>
      <c r="X1510" s="107"/>
      <c r="Y1510" s="107"/>
      <c r="Z1510" s="107"/>
      <c r="AA1510" s="107"/>
      <c r="AB1510" s="107"/>
      <c r="AC1510" s="107"/>
      <c r="AD1510" s="107"/>
      <c r="AE1510" s="107"/>
      <c r="AF1510" s="107"/>
      <c r="AG1510" s="107"/>
      <c r="AH1510" s="107"/>
    </row>
    <row r="1511" spans="1:34" x14ac:dyDescent="0.3">
      <c r="A1511" s="173" t="s">
        <v>1136</v>
      </c>
      <c r="B1511" s="173" t="s">
        <v>1142</v>
      </c>
      <c r="C1511" s="173">
        <v>120334</v>
      </c>
      <c r="D1511" s="176">
        <v>44958</v>
      </c>
      <c r="E1511" s="177">
        <v>517.11120000000005</v>
      </c>
      <c r="F1511" s="177">
        <v>-5.7200000000000001E-2</v>
      </c>
      <c r="G1511" s="177">
        <v>0.43469999999999998</v>
      </c>
      <c r="H1511" s="177">
        <v>-0.37130000000000002</v>
      </c>
      <c r="I1511" s="177">
        <v>-0.70120000000000005</v>
      </c>
      <c r="J1511" s="177">
        <v>-0.21579999999999999</v>
      </c>
      <c r="K1511" s="177">
        <v>2.0365000000000002</v>
      </c>
      <c r="L1511" s="177">
        <v>8.1821999999999999</v>
      </c>
      <c r="M1511" s="177">
        <v>9.5655999999999999</v>
      </c>
      <c r="N1511" s="177">
        <v>11.6349</v>
      </c>
      <c r="O1511" s="177">
        <v>21.1951</v>
      </c>
      <c r="P1511" s="177">
        <v>13.296799999999999</v>
      </c>
      <c r="Q1511" s="177">
        <v>15.86</v>
      </c>
      <c r="R1511" s="177">
        <v>24.478300000000001</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1136</v>
      </c>
      <c r="B1512" s="173" t="s">
        <v>1752</v>
      </c>
      <c r="C1512" s="173">
        <v>148454</v>
      </c>
      <c r="D1512" s="176">
        <v>44958</v>
      </c>
      <c r="E1512" s="177">
        <v>11.2851</v>
      </c>
      <c r="F1512" s="177">
        <v>5.67E-2</v>
      </c>
      <c r="G1512" s="177">
        <v>0.68969999999999998</v>
      </c>
      <c r="H1512" s="177">
        <v>-3.6299999999999999E-2</v>
      </c>
      <c r="I1512" s="177">
        <v>-0.58579999999999999</v>
      </c>
      <c r="J1512" s="177">
        <v>0.3281</v>
      </c>
      <c r="K1512" s="177">
        <v>1.5632999999999999</v>
      </c>
      <c r="L1512" s="177">
        <v>2.1404999999999998</v>
      </c>
      <c r="M1512" s="177">
        <v>2.3351000000000002</v>
      </c>
      <c r="N1512" s="177">
        <v>2.4382000000000001</v>
      </c>
      <c r="O1512" s="177"/>
      <c r="P1512" s="177"/>
      <c r="Q1512" s="177">
        <v>4.9630999999999998</v>
      </c>
      <c r="R1512" s="177">
        <v>4.1368999999999998</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1136</v>
      </c>
      <c r="B1513" s="173" t="s">
        <v>1753</v>
      </c>
      <c r="C1513" s="173">
        <v>148455</v>
      </c>
      <c r="D1513" s="176">
        <v>44958</v>
      </c>
      <c r="E1513" s="177">
        <v>10.908300000000001</v>
      </c>
      <c r="F1513" s="177">
        <v>5.3199999999999997E-2</v>
      </c>
      <c r="G1513" s="177">
        <v>0.67469999999999997</v>
      </c>
      <c r="H1513" s="177">
        <v>-5.7700000000000001E-2</v>
      </c>
      <c r="I1513" s="177">
        <v>-0.62860000000000005</v>
      </c>
      <c r="J1513" s="177">
        <v>0.22789999999999999</v>
      </c>
      <c r="K1513" s="177">
        <v>1.2822</v>
      </c>
      <c r="L1513" s="177">
        <v>1.5773999999999999</v>
      </c>
      <c r="M1513" s="177">
        <v>1.4527000000000001</v>
      </c>
      <c r="N1513" s="177">
        <v>1.2182999999999999</v>
      </c>
      <c r="O1513" s="177"/>
      <c r="P1513" s="177"/>
      <c r="Q1513" s="177">
        <v>3.5447000000000002</v>
      </c>
      <c r="R1513" s="177">
        <v>2.7685</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1136</v>
      </c>
      <c r="B1514" s="173" t="s">
        <v>1824</v>
      </c>
      <c r="C1514" s="173">
        <v>119176</v>
      </c>
      <c r="D1514" s="176"/>
      <c r="E1514" s="177"/>
      <c r="F1514" s="177"/>
      <c r="G1514" s="177"/>
      <c r="H1514" s="177"/>
      <c r="I1514" s="177"/>
      <c r="J1514" s="177"/>
      <c r="K1514" s="177"/>
      <c r="L1514" s="177"/>
      <c r="M1514" s="177"/>
      <c r="N1514" s="177"/>
      <c r="O1514" s="177"/>
      <c r="P1514" s="177"/>
      <c r="Q1514" s="177"/>
      <c r="R1514" s="177"/>
      <c r="T1514" s="106"/>
      <c r="U1514" s="107"/>
      <c r="V1514" s="107"/>
      <c r="W1514" s="107"/>
      <c r="X1514" s="107"/>
      <c r="Y1514" s="107"/>
      <c r="Z1514" s="107"/>
      <c r="AA1514" s="107"/>
      <c r="AB1514" s="107"/>
      <c r="AC1514" s="107"/>
      <c r="AD1514" s="107"/>
      <c r="AE1514" s="107"/>
      <c r="AF1514" s="107"/>
      <c r="AG1514" s="107"/>
      <c r="AH1514" s="107"/>
    </row>
    <row r="1515" spans="1:34" x14ac:dyDescent="0.3">
      <c r="A1515" s="173" t="s">
        <v>1136</v>
      </c>
      <c r="B1515" s="173" t="s">
        <v>1880</v>
      </c>
      <c r="C1515" s="173">
        <v>114855</v>
      </c>
      <c r="D1515" s="176"/>
      <c r="E1515" s="177"/>
      <c r="F1515" s="177"/>
      <c r="G1515" s="177"/>
      <c r="H1515" s="177"/>
      <c r="I1515" s="177"/>
      <c r="J1515" s="177"/>
      <c r="K1515" s="177"/>
      <c r="L1515" s="177"/>
      <c r="M1515" s="177"/>
      <c r="N1515" s="177"/>
      <c r="O1515" s="177"/>
      <c r="P1515" s="177"/>
      <c r="Q1515" s="177"/>
      <c r="R1515" s="177"/>
      <c r="T1515" s="106"/>
      <c r="U1515" s="107"/>
      <c r="V1515" s="107"/>
      <c r="W1515" s="107"/>
      <c r="X1515" s="107"/>
      <c r="Y1515" s="107"/>
      <c r="Z1515" s="107"/>
      <c r="AA1515" s="107"/>
      <c r="AB1515" s="107"/>
      <c r="AC1515" s="107"/>
      <c r="AD1515" s="107"/>
      <c r="AE1515" s="107"/>
      <c r="AF1515" s="107"/>
      <c r="AG1515" s="107"/>
      <c r="AH1515" s="107"/>
    </row>
    <row r="1516" spans="1:34" x14ac:dyDescent="0.3">
      <c r="A1516" s="173" t="s">
        <v>1136</v>
      </c>
      <c r="B1516" s="173" t="s">
        <v>1754</v>
      </c>
      <c r="C1516" s="173">
        <v>148457</v>
      </c>
      <c r="D1516" s="176">
        <v>44958</v>
      </c>
      <c r="E1516" s="177">
        <v>14.1846</v>
      </c>
      <c r="F1516" s="177">
        <v>0.1787</v>
      </c>
      <c r="G1516" s="177">
        <v>0.314</v>
      </c>
      <c r="H1516" s="177">
        <v>-8.2400000000000001E-2</v>
      </c>
      <c r="I1516" s="177">
        <v>-0.38340000000000002</v>
      </c>
      <c r="J1516" s="177">
        <v>0.99109999999999998</v>
      </c>
      <c r="K1516" s="177">
        <v>2.2799999999999998</v>
      </c>
      <c r="L1516" s="177">
        <v>4.6679000000000004</v>
      </c>
      <c r="M1516" s="177">
        <v>6.6054000000000004</v>
      </c>
      <c r="N1516" s="177">
        <v>5.2746000000000004</v>
      </c>
      <c r="O1516" s="177"/>
      <c r="P1516" s="177"/>
      <c r="Q1516" s="177">
        <v>15.4709</v>
      </c>
      <c r="R1516" s="177">
        <v>12.474299999999999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1136</v>
      </c>
      <c r="B1517" s="173" t="s">
        <v>1755</v>
      </c>
      <c r="C1517" s="173">
        <v>148459</v>
      </c>
      <c r="D1517" s="176">
        <v>44958</v>
      </c>
      <c r="E1517" s="177">
        <v>13.6806</v>
      </c>
      <c r="F1517" s="177">
        <v>0.17430000000000001</v>
      </c>
      <c r="G1517" s="177">
        <v>0.29320000000000002</v>
      </c>
      <c r="H1517" s="177">
        <v>-0.11169999999999999</v>
      </c>
      <c r="I1517" s="177">
        <v>-0.441</v>
      </c>
      <c r="J1517" s="177">
        <v>0.85219999999999996</v>
      </c>
      <c r="K1517" s="177">
        <v>1.8865000000000001</v>
      </c>
      <c r="L1517" s="177">
        <v>3.8573</v>
      </c>
      <c r="M1517" s="177">
        <v>5.4462999999999999</v>
      </c>
      <c r="N1517" s="177">
        <v>3.8258000000000001</v>
      </c>
      <c r="O1517" s="177"/>
      <c r="P1517" s="177"/>
      <c r="Q1517" s="177">
        <v>13.7646</v>
      </c>
      <c r="R1517" s="177">
        <v>10.8363</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1136</v>
      </c>
      <c r="B1518" s="173" t="s">
        <v>1143</v>
      </c>
      <c r="C1518" s="173">
        <v>101072</v>
      </c>
      <c r="D1518" s="176">
        <v>44958</v>
      </c>
      <c r="E1518" s="177">
        <v>85.977000000000004</v>
      </c>
      <c r="F1518" s="177">
        <v>-1.1715</v>
      </c>
      <c r="G1518" s="177">
        <v>-0.79979999999999996</v>
      </c>
      <c r="H1518" s="177">
        <v>-2.8725000000000001</v>
      </c>
      <c r="I1518" s="177">
        <v>-3.9718</v>
      </c>
      <c r="J1518" s="177">
        <v>-2.7418</v>
      </c>
      <c r="K1518" s="177">
        <v>-0.57320000000000004</v>
      </c>
      <c r="L1518" s="177">
        <v>7.2573999999999996</v>
      </c>
      <c r="M1518" s="177">
        <v>3.2578</v>
      </c>
      <c r="N1518" s="177">
        <v>6.4702999999999999</v>
      </c>
      <c r="O1518" s="177">
        <v>28.5915</v>
      </c>
      <c r="P1518" s="177">
        <v>20.159600000000001</v>
      </c>
      <c r="Q1518" s="177">
        <v>10.330399999999999</v>
      </c>
      <c r="R1518" s="177">
        <v>31.078499999999998</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1136</v>
      </c>
      <c r="B1519" s="173" t="s">
        <v>1144</v>
      </c>
      <c r="C1519" s="173">
        <v>120821</v>
      </c>
      <c r="D1519" s="176">
        <v>44958</v>
      </c>
      <c r="E1519" s="177">
        <v>89.18</v>
      </c>
      <c r="F1519" s="177">
        <v>-1.167</v>
      </c>
      <c r="G1519" s="177">
        <v>-0.77690000000000003</v>
      </c>
      <c r="H1519" s="177">
        <v>-2.8410000000000002</v>
      </c>
      <c r="I1519" s="177">
        <v>-3.9091999999999998</v>
      </c>
      <c r="J1519" s="177">
        <v>-2.5901000000000001</v>
      </c>
      <c r="K1519" s="177">
        <v>-0.1109</v>
      </c>
      <c r="L1519" s="177">
        <v>8.2355</v>
      </c>
      <c r="M1519" s="177">
        <v>4.6757999999999997</v>
      </c>
      <c r="N1519" s="177">
        <v>8.3923000000000005</v>
      </c>
      <c r="O1519" s="177">
        <v>30.296500000000002</v>
      </c>
      <c r="P1519" s="177">
        <v>21.041399999999999</v>
      </c>
      <c r="Q1519" s="177">
        <v>13.714399999999999</v>
      </c>
      <c r="R1519" s="177">
        <v>33.538699999999999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1136</v>
      </c>
      <c r="B1520" s="173" t="s">
        <v>1145</v>
      </c>
      <c r="C1520" s="173">
        <v>119843</v>
      </c>
      <c r="D1520" s="176">
        <v>44958</v>
      </c>
      <c r="E1520" s="177">
        <v>42.043199999999999</v>
      </c>
      <c r="F1520" s="177">
        <v>-0.25569999999999998</v>
      </c>
      <c r="G1520" s="177">
        <v>-0.28560000000000002</v>
      </c>
      <c r="H1520" s="177">
        <v>-1.4783999999999999</v>
      </c>
      <c r="I1520" s="177">
        <v>-2.6825000000000001</v>
      </c>
      <c r="J1520" s="177">
        <v>-1.5121</v>
      </c>
      <c r="K1520" s="177">
        <v>0.16339999999999999</v>
      </c>
      <c r="L1520" s="177">
        <v>3.0589</v>
      </c>
      <c r="M1520" s="177">
        <v>3.4226999999999999</v>
      </c>
      <c r="N1520" s="177">
        <v>5.1664000000000003</v>
      </c>
      <c r="O1520" s="177">
        <v>11.002000000000001</v>
      </c>
      <c r="P1520" s="177">
        <v>9.3725000000000005</v>
      </c>
      <c r="Q1520" s="177">
        <v>10.602</v>
      </c>
      <c r="R1520" s="177">
        <v>9.8537999999999997</v>
      </c>
      <c r="T1520" s="106"/>
      <c r="U1520" s="107"/>
      <c r="V1520" s="107"/>
      <c r="W1520" s="107"/>
      <c r="X1520" s="107"/>
      <c r="Y1520" s="107"/>
      <c r="Z1520" s="107"/>
      <c r="AA1520" s="107"/>
      <c r="AB1520" s="107"/>
      <c r="AC1520" s="107"/>
      <c r="AD1520" s="107"/>
      <c r="AE1520" s="107"/>
      <c r="AF1520" s="107"/>
      <c r="AG1520" s="107"/>
      <c r="AH1520" s="107"/>
    </row>
    <row r="1521" spans="1:34" x14ac:dyDescent="0.3">
      <c r="A1521" s="173" t="s">
        <v>1136</v>
      </c>
      <c r="B1521" s="173" t="s">
        <v>1146</v>
      </c>
      <c r="C1521" s="173">
        <v>103408</v>
      </c>
      <c r="D1521" s="176">
        <v>44958</v>
      </c>
      <c r="E1521" s="177">
        <v>38.764499999999998</v>
      </c>
      <c r="F1521" s="177">
        <v>-0.25829999999999997</v>
      </c>
      <c r="G1521" s="177">
        <v>-0.29780000000000001</v>
      </c>
      <c r="H1521" s="177">
        <v>-1.4954000000000001</v>
      </c>
      <c r="I1521" s="177">
        <v>-2.7159</v>
      </c>
      <c r="J1521" s="177">
        <v>-1.5920000000000001</v>
      </c>
      <c r="K1521" s="177">
        <v>-6.7000000000000004E-2</v>
      </c>
      <c r="L1521" s="177">
        <v>2.5794999999999999</v>
      </c>
      <c r="M1521" s="177">
        <v>2.7094999999999998</v>
      </c>
      <c r="N1521" s="177">
        <v>4.1966999999999999</v>
      </c>
      <c r="O1521" s="177">
        <v>10.113899999999999</v>
      </c>
      <c r="P1521" s="177">
        <v>8.4297000000000004</v>
      </c>
      <c r="Q1521" s="177">
        <v>8.2042000000000002</v>
      </c>
      <c r="R1521" s="177">
        <v>8.8858999999999995</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3" t="s">
        <v>1136</v>
      </c>
      <c r="B1522" s="173" t="s">
        <v>1147</v>
      </c>
      <c r="C1522" s="173">
        <v>148053</v>
      </c>
      <c r="D1522" s="176">
        <v>44958</v>
      </c>
      <c r="E1522" s="177">
        <v>16.995999999999999</v>
      </c>
      <c r="F1522" s="177">
        <v>-0.4178</v>
      </c>
      <c r="G1522" s="177">
        <v>0.2495</v>
      </c>
      <c r="H1522" s="177">
        <v>-0.82799999999999996</v>
      </c>
      <c r="I1522" s="177">
        <v>-2.1379000000000001</v>
      </c>
      <c r="J1522" s="177">
        <v>-1.7902</v>
      </c>
      <c r="K1522" s="177">
        <v>-0.70809999999999995</v>
      </c>
      <c r="L1522" s="177">
        <v>4.6486999999999998</v>
      </c>
      <c r="M1522" s="177">
        <v>6.0494000000000003</v>
      </c>
      <c r="N1522" s="177">
        <v>5.2709999999999999</v>
      </c>
      <c r="O1522" s="177"/>
      <c r="P1522" s="177"/>
      <c r="Q1522" s="177">
        <v>19.955300000000001</v>
      </c>
      <c r="R1522" s="177">
        <v>14.4907</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73" t="s">
        <v>1136</v>
      </c>
      <c r="B1523" s="173" t="s">
        <v>1148</v>
      </c>
      <c r="C1523" s="173">
        <v>148050</v>
      </c>
      <c r="D1523" s="176">
        <v>44958</v>
      </c>
      <c r="E1523" s="177">
        <v>16.109000000000002</v>
      </c>
      <c r="F1523" s="177">
        <v>-0.42280000000000001</v>
      </c>
      <c r="G1523" s="177">
        <v>0.224</v>
      </c>
      <c r="H1523" s="177">
        <v>-0.86339999999999995</v>
      </c>
      <c r="I1523" s="177">
        <v>-2.2067000000000001</v>
      </c>
      <c r="J1523" s="177">
        <v>-1.9501999999999999</v>
      </c>
      <c r="K1523" s="177">
        <v>-1.1536</v>
      </c>
      <c r="L1523" s="177">
        <v>3.6848999999999998</v>
      </c>
      <c r="M1523" s="177">
        <v>4.6079999999999997</v>
      </c>
      <c r="N1523" s="177">
        <v>3.3980000000000001</v>
      </c>
      <c r="O1523" s="177"/>
      <c r="P1523" s="177"/>
      <c r="Q1523" s="177">
        <v>17.7698</v>
      </c>
      <c r="R1523" s="177">
        <v>12.4514</v>
      </c>
    </row>
    <row r="1524" spans="1:34" x14ac:dyDescent="0.3">
      <c r="A1524" s="173" t="s">
        <v>1136</v>
      </c>
      <c r="B1524" s="173" t="s">
        <v>1149</v>
      </c>
      <c r="C1524" s="173">
        <v>120760</v>
      </c>
      <c r="D1524" s="176">
        <v>44958</v>
      </c>
      <c r="E1524" s="177">
        <v>48.917299999999997</v>
      </c>
      <c r="F1524" s="177">
        <v>-0.40799999999999997</v>
      </c>
      <c r="G1524" s="177">
        <v>0.55649999999999999</v>
      </c>
      <c r="H1524" s="177">
        <v>-0.58289999999999997</v>
      </c>
      <c r="I1524" s="177">
        <v>-1.1512</v>
      </c>
      <c r="J1524" s="177">
        <v>-1.5384</v>
      </c>
      <c r="K1524" s="177">
        <v>-0.15409999999999999</v>
      </c>
      <c r="L1524" s="177">
        <v>3.6301999999999999</v>
      </c>
      <c r="M1524" s="177">
        <v>5.3018000000000001</v>
      </c>
      <c r="N1524" s="177">
        <v>3.1871</v>
      </c>
      <c r="O1524" s="177">
        <v>9.6079000000000008</v>
      </c>
      <c r="P1524" s="177">
        <v>6.7483000000000004</v>
      </c>
      <c r="Q1524" s="177">
        <v>7.4817999999999998</v>
      </c>
      <c r="R1524" s="177">
        <v>7.8722000000000003</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1136</v>
      </c>
      <c r="B1525" s="173" t="s">
        <v>1150</v>
      </c>
      <c r="C1525" s="173">
        <v>111599</v>
      </c>
      <c r="D1525" s="176">
        <v>44958</v>
      </c>
      <c r="E1525" s="177">
        <v>45.194899999999997</v>
      </c>
      <c r="F1525" s="177">
        <v>-0.41049999999999998</v>
      </c>
      <c r="G1525" s="177">
        <v>0.54420000000000002</v>
      </c>
      <c r="H1525" s="177">
        <v>-0.59950000000000003</v>
      </c>
      <c r="I1525" s="177">
        <v>-1.1841999999999999</v>
      </c>
      <c r="J1525" s="177">
        <v>-1.6156999999999999</v>
      </c>
      <c r="K1525" s="177">
        <v>-0.36459999999999998</v>
      </c>
      <c r="L1525" s="177">
        <v>3.2063999999999999</v>
      </c>
      <c r="M1525" s="177">
        <v>4.6280000000000001</v>
      </c>
      <c r="N1525" s="177">
        <v>2.2852000000000001</v>
      </c>
      <c r="O1525" s="177">
        <v>8.7139000000000006</v>
      </c>
      <c r="P1525" s="177">
        <v>5.8296999999999999</v>
      </c>
      <c r="Q1525" s="177">
        <v>11.2622</v>
      </c>
      <c r="R1525" s="177">
        <v>6.9653</v>
      </c>
      <c r="T1525" s="106"/>
      <c r="U1525" s="107"/>
      <c r="V1525" s="107"/>
      <c r="W1525" s="107"/>
      <c r="X1525" s="107"/>
      <c r="Y1525" s="107"/>
      <c r="Z1525" s="107"/>
      <c r="AA1525" s="107"/>
      <c r="AB1525" s="107"/>
      <c r="AC1525" s="107"/>
      <c r="AD1525" s="107"/>
      <c r="AE1525" s="107"/>
      <c r="AF1525" s="107"/>
      <c r="AG1525" s="107"/>
      <c r="AH1525" s="107"/>
    </row>
    <row r="1526" spans="1:34" x14ac:dyDescent="0.3">
      <c r="A1526" s="178" t="s">
        <v>27</v>
      </c>
      <c r="B1526" s="173"/>
      <c r="C1526" s="173"/>
      <c r="D1526" s="173"/>
      <c r="E1526" s="173"/>
      <c r="F1526" s="179">
        <v>-0.16725555555555555</v>
      </c>
      <c r="G1526" s="179">
        <v>0.25417777777777772</v>
      </c>
      <c r="H1526" s="179">
        <v>-0.74564444444444455</v>
      </c>
      <c r="I1526" s="179">
        <v>-1.588038888888889</v>
      </c>
      <c r="J1526" s="179">
        <v>-1.0358222222222224</v>
      </c>
      <c r="K1526" s="179">
        <v>0.16530555555555551</v>
      </c>
      <c r="L1526" s="179">
        <v>3.7908833333333334</v>
      </c>
      <c r="M1526" s="179">
        <v>4.3010277777777786</v>
      </c>
      <c r="N1526" s="179">
        <v>3.991544444444445</v>
      </c>
      <c r="O1526" s="179">
        <v>15.763925</v>
      </c>
      <c r="P1526" s="179">
        <v>11.449566666666668</v>
      </c>
      <c r="Q1526" s="179">
        <v>11.828838888888889</v>
      </c>
      <c r="R1526" s="179">
        <v>13.428605555555556</v>
      </c>
      <c r="T1526" s="106"/>
      <c r="U1526" s="107"/>
      <c r="V1526" s="107"/>
      <c r="W1526" s="107"/>
      <c r="X1526" s="107"/>
      <c r="Y1526" s="107"/>
      <c r="Z1526" s="107"/>
      <c r="AA1526" s="107"/>
      <c r="AB1526" s="107"/>
      <c r="AC1526" s="107"/>
      <c r="AD1526" s="107"/>
      <c r="AE1526" s="107"/>
      <c r="AF1526" s="107"/>
      <c r="AG1526" s="107"/>
      <c r="AH1526" s="107"/>
    </row>
    <row r="1527" spans="1:34" x14ac:dyDescent="0.3">
      <c r="A1527" s="178" t="s">
        <v>407</v>
      </c>
      <c r="B1527" s="173"/>
      <c r="C1527" s="173"/>
      <c r="D1527" s="173"/>
      <c r="E1527" s="173"/>
      <c r="F1527" s="179">
        <v>-5.8200000000000002E-2</v>
      </c>
      <c r="G1527" s="179">
        <v>0.31325000000000003</v>
      </c>
      <c r="H1527" s="179">
        <v>-0.42880000000000001</v>
      </c>
      <c r="I1527" s="179">
        <v>-1.1677</v>
      </c>
      <c r="J1527" s="179">
        <v>-1.52525</v>
      </c>
      <c r="K1527" s="179">
        <v>4.8199999999999993E-2</v>
      </c>
      <c r="L1527" s="179">
        <v>3.6575499999999996</v>
      </c>
      <c r="M1527" s="179">
        <v>4.6518999999999995</v>
      </c>
      <c r="N1527" s="179">
        <v>4.2749500000000005</v>
      </c>
      <c r="O1527" s="179">
        <v>12.3611</v>
      </c>
      <c r="P1527" s="179">
        <v>10.09915</v>
      </c>
      <c r="Q1527" s="179">
        <v>10.704650000000001</v>
      </c>
      <c r="R1527" s="179">
        <v>10.850849999999999</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75" t="s">
        <v>1151</v>
      </c>
      <c r="B1529" s="175"/>
      <c r="C1529" s="175"/>
      <c r="D1529" s="175"/>
      <c r="E1529" s="175"/>
      <c r="F1529" s="175"/>
      <c r="G1529" s="175"/>
      <c r="H1529" s="175"/>
      <c r="I1529" s="175"/>
      <c r="J1529" s="175"/>
      <c r="K1529" s="175"/>
      <c r="L1529" s="175"/>
      <c r="M1529" s="175"/>
      <c r="N1529" s="175"/>
      <c r="O1529" s="175"/>
      <c r="P1529" s="175"/>
      <c r="Q1529" s="175"/>
      <c r="R1529" s="175"/>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1152</v>
      </c>
      <c r="B1530" s="173" t="s">
        <v>1930</v>
      </c>
      <c r="C1530" s="173">
        <v>119354</v>
      </c>
      <c r="D1530" s="176">
        <v>44958</v>
      </c>
      <c r="E1530" s="177">
        <v>185.6131</v>
      </c>
      <c r="F1530" s="177">
        <v>-0.53</v>
      </c>
      <c r="G1530" s="177">
        <v>0.9637</v>
      </c>
      <c r="H1530" s="177">
        <v>-0.34089999999999998</v>
      </c>
      <c r="I1530" s="177">
        <v>-1.5777000000000001</v>
      </c>
      <c r="J1530" s="177">
        <v>-1.379</v>
      </c>
      <c r="K1530" s="177">
        <v>-2.0735999999999999</v>
      </c>
      <c r="L1530" s="177">
        <v>3.2326999999999999</v>
      </c>
      <c r="M1530" s="177">
        <v>2.2985000000000002</v>
      </c>
      <c r="N1530" s="177">
        <v>-2.5909</v>
      </c>
      <c r="O1530" s="177">
        <v>19.600000000000001</v>
      </c>
      <c r="P1530" s="177">
        <v>11.450900000000001</v>
      </c>
      <c r="Q1530" s="177">
        <v>13.7537</v>
      </c>
      <c r="R1530" s="177">
        <v>19.224599999999999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1152</v>
      </c>
      <c r="B1531" s="173" t="s">
        <v>1950</v>
      </c>
      <c r="C1531" s="173">
        <v>102020</v>
      </c>
      <c r="D1531" s="176">
        <v>44958</v>
      </c>
      <c r="E1531" s="177">
        <v>169.61240000000001</v>
      </c>
      <c r="F1531" s="177">
        <v>-0.53320000000000001</v>
      </c>
      <c r="G1531" s="177">
        <v>0.9476</v>
      </c>
      <c r="H1531" s="177">
        <v>-0.36320000000000002</v>
      </c>
      <c r="I1531" s="177">
        <v>-1.6215999999999999</v>
      </c>
      <c r="J1531" s="177">
        <v>-1.4826999999999999</v>
      </c>
      <c r="K1531" s="177">
        <v>-2.3565</v>
      </c>
      <c r="L1531" s="177">
        <v>2.6469999999999998</v>
      </c>
      <c r="M1531" s="177">
        <v>1.4468000000000001</v>
      </c>
      <c r="N1531" s="177">
        <v>-3.6074000000000002</v>
      </c>
      <c r="O1531" s="177">
        <v>18.533100000000001</v>
      </c>
      <c r="P1531" s="177">
        <v>10.447800000000001</v>
      </c>
      <c r="Q1531" s="177">
        <v>15.708500000000001</v>
      </c>
      <c r="R1531" s="177">
        <v>18.093599999999999</v>
      </c>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1152</v>
      </c>
      <c r="B1532" s="173" t="s">
        <v>1153</v>
      </c>
      <c r="C1532" s="173">
        <v>113460</v>
      </c>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1152</v>
      </c>
      <c r="B1533" s="173" t="s">
        <v>1154</v>
      </c>
      <c r="C1533" s="173">
        <v>119988</v>
      </c>
      <c r="D1533" s="176"/>
      <c r="E1533" s="177"/>
      <c r="F1533" s="177"/>
      <c r="G1533" s="177"/>
      <c r="H1533" s="177"/>
      <c r="I1533" s="177"/>
      <c r="J1533" s="177"/>
      <c r="K1533" s="177"/>
      <c r="L1533" s="177"/>
      <c r="M1533" s="177"/>
      <c r="N1533" s="177"/>
      <c r="O1533" s="177"/>
      <c r="P1533" s="177"/>
      <c r="Q1533" s="177"/>
      <c r="R1533" s="177"/>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1152</v>
      </c>
      <c r="B1534" s="173" t="s">
        <v>1155</v>
      </c>
      <c r="C1534" s="173">
        <v>101228</v>
      </c>
      <c r="D1534" s="176">
        <v>44958</v>
      </c>
      <c r="E1534" s="177">
        <v>456.87</v>
      </c>
      <c r="F1534" s="177">
        <v>-0.40110000000000001</v>
      </c>
      <c r="G1534" s="177">
        <v>0.58560000000000001</v>
      </c>
      <c r="H1534" s="177">
        <v>-0.60699999999999998</v>
      </c>
      <c r="I1534" s="177">
        <v>-2.1608000000000001</v>
      </c>
      <c r="J1534" s="177">
        <v>-2.0916000000000001</v>
      </c>
      <c r="K1534" s="177">
        <v>-2.5386000000000002</v>
      </c>
      <c r="L1534" s="177">
        <v>2.4832000000000001</v>
      </c>
      <c r="M1534" s="177">
        <v>4.3487</v>
      </c>
      <c r="N1534" s="177">
        <v>1.0998000000000001</v>
      </c>
      <c r="O1534" s="177">
        <v>15.1982</v>
      </c>
      <c r="P1534" s="177">
        <v>9.8192000000000004</v>
      </c>
      <c r="Q1534" s="177">
        <v>14.4284</v>
      </c>
      <c r="R1534" s="177">
        <v>15.928100000000001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1152</v>
      </c>
      <c r="B1535" s="173" t="s">
        <v>1156</v>
      </c>
      <c r="C1535" s="173">
        <v>120599</v>
      </c>
      <c r="D1535" s="176">
        <v>44958</v>
      </c>
      <c r="E1535" s="177">
        <v>499.75</v>
      </c>
      <c r="F1535" s="177">
        <v>-0.39660000000000001</v>
      </c>
      <c r="G1535" s="177">
        <v>0.59989999999999999</v>
      </c>
      <c r="H1535" s="177">
        <v>-0.58879999999999999</v>
      </c>
      <c r="I1535" s="177">
        <v>-2.1230000000000002</v>
      </c>
      <c r="J1535" s="177">
        <v>-2.0097999999999998</v>
      </c>
      <c r="K1535" s="177">
        <v>-2.3123999999999998</v>
      </c>
      <c r="L1535" s="177">
        <v>2.95</v>
      </c>
      <c r="M1535" s="177">
        <v>5.0712000000000002</v>
      </c>
      <c r="N1535" s="177">
        <v>2.0230999999999999</v>
      </c>
      <c r="O1535" s="177">
        <v>16.2713</v>
      </c>
      <c r="P1535" s="177">
        <v>10.858499999999999</v>
      </c>
      <c r="Q1535" s="177">
        <v>14.9199</v>
      </c>
      <c r="R1535" s="177">
        <v>16.9846</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1152</v>
      </c>
      <c r="B1536" s="173" t="s">
        <v>1756</v>
      </c>
      <c r="C1536" s="173"/>
      <c r="D1536" s="176"/>
      <c r="E1536" s="177"/>
      <c r="F1536" s="177"/>
      <c r="G1536" s="177"/>
      <c r="H1536" s="177"/>
      <c r="I1536" s="177"/>
      <c r="J1536" s="177"/>
      <c r="K1536" s="177"/>
      <c r="L1536" s="177"/>
      <c r="M1536" s="177"/>
      <c r="N1536" s="177"/>
      <c r="O1536" s="177"/>
      <c r="P1536" s="177"/>
      <c r="Q1536" s="177"/>
      <c r="R1536" s="177"/>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1152</v>
      </c>
      <c r="B1537" s="173" t="s">
        <v>1157</v>
      </c>
      <c r="C1537" s="173"/>
      <c r="D1537" s="176"/>
      <c r="E1537" s="177"/>
      <c r="F1537" s="177"/>
      <c r="G1537" s="177"/>
      <c r="H1537" s="177"/>
      <c r="I1537" s="177"/>
      <c r="J1537" s="177"/>
      <c r="K1537" s="177"/>
      <c r="L1537" s="177"/>
      <c r="M1537" s="177"/>
      <c r="N1537" s="177"/>
      <c r="O1537" s="177"/>
      <c r="P1537" s="177"/>
      <c r="Q1537" s="177"/>
      <c r="R1537" s="177"/>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1152</v>
      </c>
      <c r="B1538" s="173" t="s">
        <v>1158</v>
      </c>
      <c r="C1538" s="173">
        <v>107353</v>
      </c>
      <c r="D1538" s="176">
        <v>44958</v>
      </c>
      <c r="E1538" s="177">
        <v>77.58</v>
      </c>
      <c r="F1538" s="177">
        <v>-0.52569999999999995</v>
      </c>
      <c r="G1538" s="177">
        <v>0.75319999999999998</v>
      </c>
      <c r="H1538" s="177">
        <v>-0.75480000000000003</v>
      </c>
      <c r="I1538" s="177">
        <v>-2.3168000000000002</v>
      </c>
      <c r="J1538" s="177">
        <v>-2.1812999999999998</v>
      </c>
      <c r="K1538" s="177">
        <v>-2.6722000000000001</v>
      </c>
      <c r="L1538" s="177">
        <v>2.6326000000000001</v>
      </c>
      <c r="M1538" s="177">
        <v>3.7166000000000001</v>
      </c>
      <c r="N1538" s="177">
        <v>-3.6991000000000001</v>
      </c>
      <c r="O1538" s="177">
        <v>15.1815</v>
      </c>
      <c r="P1538" s="177">
        <v>8.4171999999999993</v>
      </c>
      <c r="Q1538" s="177">
        <v>14.753</v>
      </c>
      <c r="R1538" s="177">
        <v>14.2926</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1152</v>
      </c>
      <c r="B1539" s="173" t="s">
        <v>1159</v>
      </c>
      <c r="C1539" s="173">
        <v>120413</v>
      </c>
      <c r="D1539" s="176">
        <v>44958</v>
      </c>
      <c r="E1539" s="177">
        <v>89.49</v>
      </c>
      <c r="F1539" s="177">
        <v>-0.52249999999999996</v>
      </c>
      <c r="G1539" s="177">
        <v>0.77700000000000002</v>
      </c>
      <c r="H1539" s="177">
        <v>-0.72109999999999996</v>
      </c>
      <c r="I1539" s="177">
        <v>-2.2608000000000001</v>
      </c>
      <c r="J1539" s="177">
        <v>-2.0575999999999999</v>
      </c>
      <c r="K1539" s="177">
        <v>-2.3248000000000002</v>
      </c>
      <c r="L1539" s="177">
        <v>3.3372000000000002</v>
      </c>
      <c r="M1539" s="177">
        <v>4.7892000000000001</v>
      </c>
      <c r="N1539" s="177">
        <v>-2.3673999999999999</v>
      </c>
      <c r="O1539" s="177">
        <v>16.741</v>
      </c>
      <c r="P1539" s="177">
        <v>9.9453999999999994</v>
      </c>
      <c r="Q1539" s="177">
        <v>17.3565</v>
      </c>
      <c r="R1539" s="177">
        <v>15.8569</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1152</v>
      </c>
      <c r="B1540" s="173" t="s">
        <v>1160</v>
      </c>
      <c r="C1540" s="173">
        <v>147183</v>
      </c>
      <c r="D1540" s="176">
        <v>44958</v>
      </c>
      <c r="E1540" s="177">
        <v>14.688000000000001</v>
      </c>
      <c r="F1540" s="177">
        <v>-1.0736000000000001</v>
      </c>
      <c r="G1540" s="177">
        <v>0.54900000000000004</v>
      </c>
      <c r="H1540" s="177">
        <v>-1.1089</v>
      </c>
      <c r="I1540" s="177">
        <v>-3.1505000000000001</v>
      </c>
      <c r="J1540" s="177">
        <v>-3.6246</v>
      </c>
      <c r="K1540" s="177">
        <v>-4.3189000000000002</v>
      </c>
      <c r="L1540" s="177">
        <v>2.9624000000000001</v>
      </c>
      <c r="M1540" s="177">
        <v>6.3616000000000001</v>
      </c>
      <c r="N1540" s="177">
        <v>0.41909999999999997</v>
      </c>
      <c r="O1540" s="177">
        <v>8.1105999999999998</v>
      </c>
      <c r="P1540" s="177"/>
      <c r="Q1540" s="177">
        <v>10.8858</v>
      </c>
      <c r="R1540" s="177">
        <v>8.0222999999999995</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1152</v>
      </c>
      <c r="B1541" s="173" t="s">
        <v>1161</v>
      </c>
      <c r="C1541" s="173">
        <v>147184</v>
      </c>
      <c r="D1541" s="176">
        <v>44958</v>
      </c>
      <c r="E1541" s="177">
        <v>13.5623</v>
      </c>
      <c r="F1541" s="177">
        <v>-1.0794999999999999</v>
      </c>
      <c r="G1541" s="177">
        <v>0.51959999999999995</v>
      </c>
      <c r="H1541" s="177">
        <v>-1.1494</v>
      </c>
      <c r="I1541" s="177">
        <v>-3.2301000000000002</v>
      </c>
      <c r="J1541" s="177">
        <v>-3.8094000000000001</v>
      </c>
      <c r="K1541" s="177">
        <v>-4.8333000000000004</v>
      </c>
      <c r="L1541" s="177">
        <v>1.8557999999999999</v>
      </c>
      <c r="M1541" s="177">
        <v>4.6368999999999998</v>
      </c>
      <c r="N1541" s="177">
        <v>-1.7139</v>
      </c>
      <c r="O1541" s="177">
        <v>5.8026</v>
      </c>
      <c r="P1541" s="177"/>
      <c r="Q1541" s="177">
        <v>8.5345999999999993</v>
      </c>
      <c r="R1541" s="177">
        <v>5.7271000000000001</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1152</v>
      </c>
      <c r="B1542" s="173" t="s">
        <v>1162</v>
      </c>
      <c r="C1542" s="173">
        <v>141226</v>
      </c>
      <c r="D1542" s="176">
        <v>44958</v>
      </c>
      <c r="E1542" s="177">
        <v>22.206399999999999</v>
      </c>
      <c r="F1542" s="177">
        <v>-1.3812</v>
      </c>
      <c r="G1542" s="177">
        <v>0.22339999999999999</v>
      </c>
      <c r="H1542" s="177">
        <v>-2.1196999999999999</v>
      </c>
      <c r="I1542" s="177">
        <v>-4.9721000000000002</v>
      </c>
      <c r="J1542" s="177">
        <v>-5.4427000000000003</v>
      </c>
      <c r="K1542" s="177">
        <v>-6.1012000000000004</v>
      </c>
      <c r="L1542" s="177">
        <v>0.68240000000000001</v>
      </c>
      <c r="M1542" s="177">
        <v>-1.2272000000000001</v>
      </c>
      <c r="N1542" s="177">
        <v>-3.5465</v>
      </c>
      <c r="O1542" s="177">
        <v>20.781400000000001</v>
      </c>
      <c r="P1542" s="177">
        <v>14.24</v>
      </c>
      <c r="Q1542" s="177">
        <v>14.934799999999999</v>
      </c>
      <c r="R1542" s="177">
        <v>20.609300000000001</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1152</v>
      </c>
      <c r="B1543" s="173" t="s">
        <v>1163</v>
      </c>
      <c r="C1543" s="173">
        <v>141224</v>
      </c>
      <c r="D1543" s="176">
        <v>44958</v>
      </c>
      <c r="E1543" s="177">
        <v>19.853300000000001</v>
      </c>
      <c r="F1543" s="177">
        <v>-1.3857999999999999</v>
      </c>
      <c r="G1543" s="177">
        <v>0.1978</v>
      </c>
      <c r="H1543" s="177">
        <v>-2.1541999999999999</v>
      </c>
      <c r="I1543" s="177">
        <v>-5.0399000000000003</v>
      </c>
      <c r="J1543" s="177">
        <v>-5.6006999999999998</v>
      </c>
      <c r="K1543" s="177">
        <v>-6.5380000000000003</v>
      </c>
      <c r="L1543" s="177">
        <v>-0.2492</v>
      </c>
      <c r="M1543" s="177">
        <v>-2.6021000000000001</v>
      </c>
      <c r="N1543" s="177">
        <v>-5.2945000000000002</v>
      </c>
      <c r="O1543" s="177">
        <v>18.647300000000001</v>
      </c>
      <c r="P1543" s="177">
        <v>12.1495</v>
      </c>
      <c r="Q1543" s="177">
        <v>12.7104</v>
      </c>
      <c r="R1543" s="177">
        <v>18.4513</v>
      </c>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1152</v>
      </c>
      <c r="B1544" s="173" t="s">
        <v>1164</v>
      </c>
      <c r="C1544" s="173">
        <v>101161</v>
      </c>
      <c r="D1544" s="176">
        <v>44958</v>
      </c>
      <c r="E1544" s="177">
        <v>162.8784</v>
      </c>
      <c r="F1544" s="177">
        <v>-0.1343</v>
      </c>
      <c r="G1544" s="177">
        <v>1.1047</v>
      </c>
      <c r="H1544" s="177">
        <v>-0.65169999999999995</v>
      </c>
      <c r="I1544" s="177">
        <v>-2.3161999999999998</v>
      </c>
      <c r="J1544" s="177">
        <v>-2.0204</v>
      </c>
      <c r="K1544" s="177">
        <v>-3.0516999999999999</v>
      </c>
      <c r="L1544" s="177">
        <v>4.3945999999999996</v>
      </c>
      <c r="M1544" s="177">
        <v>8.5016999999999996</v>
      </c>
      <c r="N1544" s="177">
        <v>8.6372999999999998</v>
      </c>
      <c r="O1544" s="177">
        <v>18.180499999999999</v>
      </c>
      <c r="P1544" s="177">
        <v>10.49</v>
      </c>
      <c r="Q1544" s="177">
        <v>16.9102</v>
      </c>
      <c r="R1544" s="177">
        <v>26.9634</v>
      </c>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1152</v>
      </c>
      <c r="B1545" s="173" t="s">
        <v>1165</v>
      </c>
      <c r="C1545" s="173">
        <v>118650</v>
      </c>
      <c r="D1545" s="176">
        <v>44958</v>
      </c>
      <c r="E1545" s="177">
        <v>175.33699999999999</v>
      </c>
      <c r="F1545" s="177">
        <v>-0.13239999999999999</v>
      </c>
      <c r="G1545" s="177">
        <v>1.1144000000000001</v>
      </c>
      <c r="H1545" s="177">
        <v>-0.6381</v>
      </c>
      <c r="I1545" s="177">
        <v>-2.2881999999999998</v>
      </c>
      <c r="J1545" s="177">
        <v>-1.9518</v>
      </c>
      <c r="K1545" s="177">
        <v>-2.8563000000000001</v>
      </c>
      <c r="L1545" s="177">
        <v>4.8125</v>
      </c>
      <c r="M1545" s="177">
        <v>9.1115999999999993</v>
      </c>
      <c r="N1545" s="177">
        <v>9.4611999999999998</v>
      </c>
      <c r="O1545" s="177">
        <v>19.020399999999999</v>
      </c>
      <c r="P1545" s="177">
        <v>11.262600000000001</v>
      </c>
      <c r="Q1545" s="177">
        <v>14.508900000000001</v>
      </c>
      <c r="R1545" s="177">
        <v>27.8582</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1152</v>
      </c>
      <c r="B1546" s="173" t="s">
        <v>1166</v>
      </c>
      <c r="C1546" s="173">
        <v>100631</v>
      </c>
      <c r="D1546" s="176">
        <v>44958</v>
      </c>
      <c r="E1546" s="177">
        <v>419.43209999999999</v>
      </c>
      <c r="F1546" s="177">
        <v>-3.1419000000000001</v>
      </c>
      <c r="G1546" s="177">
        <v>-1.2526999999999999</v>
      </c>
      <c r="H1546" s="177">
        <v>-5.1436999999999999</v>
      </c>
      <c r="I1546" s="177">
        <v>-8.5935000000000006</v>
      </c>
      <c r="J1546" s="177">
        <v>-8.5281000000000002</v>
      </c>
      <c r="K1546" s="177">
        <v>-6.7878999999999996</v>
      </c>
      <c r="L1546" s="177">
        <v>0.73480000000000001</v>
      </c>
      <c r="M1546" s="177">
        <v>-1.5879000000000001</v>
      </c>
      <c r="N1546" s="177">
        <v>-0.79879999999999995</v>
      </c>
      <c r="O1546" s="177">
        <v>30.577000000000002</v>
      </c>
      <c r="P1546" s="177">
        <v>18.132100000000001</v>
      </c>
      <c r="Q1546" s="177">
        <v>18.616499999999998</v>
      </c>
      <c r="R1546" s="177">
        <v>24.767900000000001</v>
      </c>
      <c r="T1546" s="106"/>
      <c r="U1546" s="107"/>
      <c r="V1546" s="107"/>
      <c r="W1546" s="107"/>
      <c r="X1546" s="107"/>
      <c r="Y1546" s="107"/>
      <c r="Z1546" s="107"/>
      <c r="AA1546" s="107"/>
      <c r="AB1546" s="107"/>
      <c r="AC1546" s="107"/>
      <c r="AD1546" s="107"/>
      <c r="AE1546" s="107"/>
      <c r="AF1546" s="107"/>
      <c r="AG1546" s="107"/>
      <c r="AH1546" s="107"/>
    </row>
    <row r="1547" spans="1:34" x14ac:dyDescent="0.3">
      <c r="A1547" s="173" t="s">
        <v>1152</v>
      </c>
      <c r="B1547" s="173" t="s">
        <v>1167</v>
      </c>
      <c r="C1547" s="173">
        <v>120823</v>
      </c>
      <c r="D1547" s="176">
        <v>44958</v>
      </c>
      <c r="E1547" s="177">
        <v>444.99369999999999</v>
      </c>
      <c r="F1547" s="177">
        <v>-3.1379000000000001</v>
      </c>
      <c r="G1547" s="177">
        <v>-1.2322</v>
      </c>
      <c r="H1547" s="177">
        <v>-5.1158999999999999</v>
      </c>
      <c r="I1547" s="177">
        <v>-8.5391999999999992</v>
      </c>
      <c r="J1547" s="177">
        <v>-8.3987999999999996</v>
      </c>
      <c r="K1547" s="177">
        <v>-6.4172000000000002</v>
      </c>
      <c r="L1547" s="177">
        <v>1.4555</v>
      </c>
      <c r="M1547" s="177">
        <v>-0.45390000000000003</v>
      </c>
      <c r="N1547" s="177">
        <v>0.6744</v>
      </c>
      <c r="O1547" s="177">
        <v>32.544899999999998</v>
      </c>
      <c r="P1547" s="177">
        <v>19.411200000000001</v>
      </c>
      <c r="Q1547" s="177">
        <v>19.508800000000001</v>
      </c>
      <c r="R1547" s="177">
        <v>26.8917</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3" t="s">
        <v>1152</v>
      </c>
      <c r="B1548" s="173" t="s">
        <v>1168</v>
      </c>
      <c r="C1548" s="173">
        <v>147587</v>
      </c>
      <c r="D1548" s="176"/>
      <c r="E1548" s="177"/>
      <c r="F1548" s="177"/>
      <c r="G1548" s="177"/>
      <c r="H1548" s="177"/>
      <c r="I1548" s="177"/>
      <c r="J1548" s="177"/>
      <c r="K1548" s="177"/>
      <c r="L1548" s="177"/>
      <c r="M1548" s="177"/>
      <c r="N1548" s="177"/>
      <c r="O1548" s="177"/>
      <c r="P1548" s="177"/>
      <c r="Q1548" s="177"/>
      <c r="R1548" s="17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73" t="s">
        <v>1152</v>
      </c>
      <c r="B1549" s="173" t="s">
        <v>1169</v>
      </c>
      <c r="C1549" s="173">
        <v>147584</v>
      </c>
      <c r="D1549" s="176"/>
      <c r="E1549" s="177"/>
      <c r="F1549" s="177"/>
      <c r="G1549" s="177"/>
      <c r="H1549" s="177"/>
      <c r="I1549" s="177"/>
      <c r="J1549" s="177"/>
      <c r="K1549" s="177"/>
      <c r="L1549" s="177"/>
      <c r="M1549" s="177"/>
      <c r="N1549" s="177"/>
      <c r="O1549" s="177"/>
      <c r="P1549" s="177"/>
      <c r="Q1549" s="177"/>
      <c r="R1549" s="177"/>
    </row>
    <row r="1550" spans="1:34" x14ac:dyDescent="0.3">
      <c r="A1550" s="173" t="s">
        <v>1152</v>
      </c>
      <c r="B1550" s="173" t="s">
        <v>1868</v>
      </c>
      <c r="C1550" s="173">
        <v>149667</v>
      </c>
      <c r="D1550" s="176">
        <v>44958</v>
      </c>
      <c r="E1550" s="177">
        <v>231.45609999999999</v>
      </c>
      <c r="F1550" s="177">
        <v>-0.48120000000000002</v>
      </c>
      <c r="G1550" s="177">
        <v>0.37340000000000001</v>
      </c>
      <c r="H1550" s="177">
        <v>-0.81310000000000004</v>
      </c>
      <c r="I1550" s="177">
        <v>-2.0931999999999999</v>
      </c>
      <c r="J1550" s="177">
        <v>-2.8908</v>
      </c>
      <c r="K1550" s="177">
        <v>-4.9024999999999999</v>
      </c>
      <c r="L1550" s="177">
        <v>-1.3196000000000001</v>
      </c>
      <c r="M1550" s="177">
        <v>-0.74029999999999996</v>
      </c>
      <c r="N1550" s="177">
        <v>-5.3673000000000002</v>
      </c>
      <c r="O1550" s="177">
        <v>16.825299999999999</v>
      </c>
      <c r="P1550" s="177">
        <v>8.8491999999999997</v>
      </c>
      <c r="Q1550" s="177">
        <v>15.140599999999999</v>
      </c>
      <c r="R1550" s="177">
        <v>16.625299999999999</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1152</v>
      </c>
      <c r="B1551" s="173" t="s">
        <v>1869</v>
      </c>
      <c r="C1551" s="173">
        <v>149669</v>
      </c>
      <c r="D1551" s="176">
        <v>44958</v>
      </c>
      <c r="E1551" s="177">
        <v>250.8192</v>
      </c>
      <c r="F1551" s="177">
        <v>-0.47799999999999998</v>
      </c>
      <c r="G1551" s="177">
        <v>0.38979999999999998</v>
      </c>
      <c r="H1551" s="177">
        <v>-0.79039999999999999</v>
      </c>
      <c r="I1551" s="177">
        <v>-2.0482</v>
      </c>
      <c r="J1551" s="177">
        <v>-2.7877999999999998</v>
      </c>
      <c r="K1551" s="177">
        <v>-4.6243999999999996</v>
      </c>
      <c r="L1551" s="177">
        <v>-0.74170000000000003</v>
      </c>
      <c r="M1551" s="177">
        <v>0.15590000000000001</v>
      </c>
      <c r="N1551" s="177">
        <v>-4.2385000000000002</v>
      </c>
      <c r="O1551" s="177">
        <v>17.9069</v>
      </c>
      <c r="P1551" s="177">
        <v>9.8758999999999997</v>
      </c>
      <c r="Q1551" s="177">
        <v>15.5761</v>
      </c>
      <c r="R1551" s="177">
        <v>17.7728</v>
      </c>
      <c r="S1551" t="s">
        <v>1808</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8" t="s">
        <v>27</v>
      </c>
      <c r="B1552" s="173"/>
      <c r="C1552" s="173"/>
      <c r="D1552" s="173"/>
      <c r="E1552" s="173"/>
      <c r="F1552" s="179">
        <v>-0.95843124999999996</v>
      </c>
      <c r="G1552" s="179">
        <v>0.41338750000000007</v>
      </c>
      <c r="H1552" s="179">
        <v>-1.4413062499999998</v>
      </c>
      <c r="I1552" s="179">
        <v>-3.3957375000000001</v>
      </c>
      <c r="J1552" s="179">
        <v>-3.5160687500000001</v>
      </c>
      <c r="K1552" s="179">
        <v>-4.0443437499999995</v>
      </c>
      <c r="L1552" s="179">
        <v>1.9918874999999998</v>
      </c>
      <c r="M1552" s="179">
        <v>2.7392062500000001</v>
      </c>
      <c r="N1552" s="179">
        <v>-0.68183749999999999</v>
      </c>
      <c r="O1552" s="179">
        <v>18.120124999999998</v>
      </c>
      <c r="P1552" s="179">
        <v>11.810678571428571</v>
      </c>
      <c r="Q1552" s="179">
        <v>14.890418750000002</v>
      </c>
      <c r="R1552" s="179">
        <v>18.379356250000001</v>
      </c>
      <c r="S1552" t="s">
        <v>1808</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8" t="s">
        <v>407</v>
      </c>
      <c r="B1553" s="173"/>
      <c r="C1553" s="173"/>
      <c r="D1553" s="173"/>
      <c r="E1553" s="173"/>
      <c r="F1553" s="179">
        <v>-0.52784999999999993</v>
      </c>
      <c r="G1553" s="179">
        <v>0.56730000000000003</v>
      </c>
      <c r="H1553" s="179">
        <v>-0.77259999999999995</v>
      </c>
      <c r="I1553" s="179">
        <v>-2.3022</v>
      </c>
      <c r="J1553" s="179">
        <v>-2.4845499999999996</v>
      </c>
      <c r="K1553" s="179">
        <v>-3.6852999999999998</v>
      </c>
      <c r="L1553" s="179">
        <v>2.5579000000000001</v>
      </c>
      <c r="M1553" s="179">
        <v>3.0075500000000002</v>
      </c>
      <c r="N1553" s="179">
        <v>-2.0406499999999999</v>
      </c>
      <c r="O1553" s="179">
        <v>18.043700000000001</v>
      </c>
      <c r="P1553" s="179">
        <v>10.674250000000001</v>
      </c>
      <c r="Q1553" s="179">
        <v>14.927350000000001</v>
      </c>
      <c r="R1553" s="179">
        <v>17.933199999999999</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75" t="s">
        <v>1170</v>
      </c>
      <c r="B1555" s="175"/>
      <c r="C1555" s="175"/>
      <c r="D1555" s="175"/>
      <c r="E1555" s="175"/>
      <c r="F1555" s="175"/>
      <c r="G1555" s="175"/>
      <c r="H1555" s="175"/>
      <c r="I1555" s="175"/>
      <c r="J1555" s="175"/>
      <c r="K1555" s="175"/>
      <c r="L1555" s="175"/>
      <c r="M1555" s="175"/>
      <c r="N1555" s="175"/>
      <c r="O1555" s="175"/>
      <c r="P1555" s="175"/>
      <c r="Q1555" s="175"/>
      <c r="R1555" s="175"/>
      <c r="S1555" t="s">
        <v>1808</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1171</v>
      </c>
      <c r="B1556" s="173" t="s">
        <v>1172</v>
      </c>
      <c r="C1556" s="173">
        <v>145486</v>
      </c>
      <c r="D1556" s="176">
        <v>44958</v>
      </c>
      <c r="E1556" s="177">
        <v>1200.1935000000001</v>
      </c>
      <c r="F1556" s="177">
        <v>6.0925000000000002</v>
      </c>
      <c r="G1556" s="177">
        <v>6.2823000000000002</v>
      </c>
      <c r="H1556" s="177">
        <v>6.3390000000000004</v>
      </c>
      <c r="I1556" s="177">
        <v>6.2891000000000004</v>
      </c>
      <c r="J1556" s="177">
        <v>6.1212</v>
      </c>
      <c r="K1556" s="177">
        <v>6.0189000000000004</v>
      </c>
      <c r="L1556" s="177">
        <v>5.8009000000000004</v>
      </c>
      <c r="M1556" s="177">
        <v>5.3918999999999997</v>
      </c>
      <c r="N1556" s="177">
        <v>4.9442000000000004</v>
      </c>
      <c r="O1556" s="177">
        <v>3.8109000000000002</v>
      </c>
      <c r="P1556" s="177"/>
      <c r="Q1556" s="177">
        <v>4.3822000000000001</v>
      </c>
      <c r="R1556" s="177">
        <v>4.0989000000000004</v>
      </c>
      <c r="S1556" t="s">
        <v>1808</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1171</v>
      </c>
      <c r="B1557" s="173" t="s">
        <v>1173</v>
      </c>
      <c r="C1557" s="173">
        <v>145481</v>
      </c>
      <c r="D1557" s="176">
        <v>44958</v>
      </c>
      <c r="E1557" s="177">
        <v>1194.0988</v>
      </c>
      <c r="F1557" s="177">
        <v>5.9920999999999998</v>
      </c>
      <c r="G1557" s="177">
        <v>6.1817000000000002</v>
      </c>
      <c r="H1557" s="177">
        <v>6.2388000000000003</v>
      </c>
      <c r="I1557" s="177">
        <v>6.1885000000000003</v>
      </c>
      <c r="J1557" s="177">
        <v>6.0208000000000004</v>
      </c>
      <c r="K1557" s="177">
        <v>5.9175000000000004</v>
      </c>
      <c r="L1557" s="177">
        <v>5.6978</v>
      </c>
      <c r="M1557" s="177">
        <v>5.2817999999999996</v>
      </c>
      <c r="N1557" s="177">
        <v>4.8295000000000003</v>
      </c>
      <c r="O1557" s="177">
        <v>3.6928999999999998</v>
      </c>
      <c r="P1557" s="177"/>
      <c r="Q1557" s="177">
        <v>4.2573999999999996</v>
      </c>
      <c r="R1557" s="177">
        <v>3.9826000000000001</v>
      </c>
      <c r="S1557" t="s">
        <v>1808</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1171</v>
      </c>
      <c r="B1558" s="173" t="s">
        <v>1174</v>
      </c>
      <c r="C1558" s="173">
        <v>146675</v>
      </c>
      <c r="D1558" s="176">
        <v>44958</v>
      </c>
      <c r="E1558" s="177">
        <v>1173.5482999999999</v>
      </c>
      <c r="F1558" s="177">
        <v>6.1250999999999998</v>
      </c>
      <c r="G1558" s="177">
        <v>6.3159999999999998</v>
      </c>
      <c r="H1558" s="177">
        <v>6.3521000000000001</v>
      </c>
      <c r="I1558" s="177">
        <v>6.3094000000000001</v>
      </c>
      <c r="J1558" s="177">
        <v>6.1547999999999998</v>
      </c>
      <c r="K1558" s="177">
        <v>6.0648</v>
      </c>
      <c r="L1558" s="177">
        <v>5.8402000000000003</v>
      </c>
      <c r="M1558" s="177">
        <v>5.4283999999999999</v>
      </c>
      <c r="N1558" s="177">
        <v>4.9776999999999996</v>
      </c>
      <c r="O1558" s="177">
        <v>3.8296000000000001</v>
      </c>
      <c r="P1558" s="177"/>
      <c r="Q1558" s="177">
        <v>4.2023000000000001</v>
      </c>
      <c r="R1558" s="177">
        <v>4.1146000000000003</v>
      </c>
      <c r="S1558" t="s">
        <v>1808</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1171</v>
      </c>
      <c r="B1559" s="173" t="s">
        <v>1175</v>
      </c>
      <c r="C1559" s="173">
        <v>146678</v>
      </c>
      <c r="D1559" s="176">
        <v>44958</v>
      </c>
      <c r="E1559" s="177">
        <v>1170.8398</v>
      </c>
      <c r="F1559" s="177">
        <v>6.0644</v>
      </c>
      <c r="G1559" s="177">
        <v>6.2557</v>
      </c>
      <c r="H1559" s="177">
        <v>6.2919</v>
      </c>
      <c r="I1559" s="177">
        <v>6.2491000000000003</v>
      </c>
      <c r="J1559" s="177">
        <v>6.0945</v>
      </c>
      <c r="K1559" s="177">
        <v>6.0038999999999998</v>
      </c>
      <c r="L1559" s="177">
        <v>5.7784000000000004</v>
      </c>
      <c r="M1559" s="177">
        <v>5.3659999999999997</v>
      </c>
      <c r="N1559" s="177">
        <v>4.9146999999999998</v>
      </c>
      <c r="O1559" s="177">
        <v>3.7711000000000001</v>
      </c>
      <c r="P1559" s="177"/>
      <c r="Q1559" s="177">
        <v>4.1403999999999996</v>
      </c>
      <c r="R1559" s="177">
        <v>4.0526</v>
      </c>
      <c r="S1559" t="s">
        <v>1808</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1171</v>
      </c>
      <c r="B1560" s="173" t="s">
        <v>1981</v>
      </c>
      <c r="C1560" s="173">
        <v>147951</v>
      </c>
      <c r="D1560" s="176">
        <v>44958</v>
      </c>
      <c r="E1560" s="177">
        <v>1124.3098</v>
      </c>
      <c r="F1560" s="177">
        <v>6.1464999999999996</v>
      </c>
      <c r="G1560" s="177">
        <v>6.3121999999999998</v>
      </c>
      <c r="H1560" s="177">
        <v>6.8771000000000004</v>
      </c>
      <c r="I1560" s="177">
        <v>6.5529000000000002</v>
      </c>
      <c r="J1560" s="177">
        <v>6.3154000000000003</v>
      </c>
      <c r="K1560" s="177">
        <v>6.1498999999999997</v>
      </c>
      <c r="L1560" s="177">
        <v>5.9023000000000003</v>
      </c>
      <c r="M1560" s="177">
        <v>5.4878</v>
      </c>
      <c r="N1560" s="177">
        <v>5.0510000000000002</v>
      </c>
      <c r="O1560" s="177">
        <v>3.9563000000000001</v>
      </c>
      <c r="P1560" s="177"/>
      <c r="Q1560" s="177">
        <v>3.96</v>
      </c>
      <c r="R1560" s="177">
        <v>4.1882000000000001</v>
      </c>
      <c r="S1560" t="s">
        <v>1808</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1171</v>
      </c>
      <c r="B1561" s="173" t="s">
        <v>1982</v>
      </c>
      <c r="C1561" s="173">
        <v>147936</v>
      </c>
      <c r="D1561" s="176">
        <v>44958</v>
      </c>
      <c r="E1561" s="177">
        <v>1121.7652</v>
      </c>
      <c r="F1561" s="177">
        <v>6.1116999999999999</v>
      </c>
      <c r="G1561" s="177">
        <v>6.2775999999999996</v>
      </c>
      <c r="H1561" s="177">
        <v>6.8429000000000002</v>
      </c>
      <c r="I1561" s="177">
        <v>6.5183</v>
      </c>
      <c r="J1561" s="177">
        <v>6.27</v>
      </c>
      <c r="K1561" s="177">
        <v>6.0951000000000004</v>
      </c>
      <c r="L1561" s="177">
        <v>5.8460999999999999</v>
      </c>
      <c r="M1561" s="177">
        <v>5.4351000000000003</v>
      </c>
      <c r="N1561" s="177">
        <v>4.9927000000000001</v>
      </c>
      <c r="O1561" s="177">
        <v>3.8784000000000001</v>
      </c>
      <c r="P1561" s="177"/>
      <c r="Q1561" s="177">
        <v>3.8820000000000001</v>
      </c>
      <c r="R1561" s="177">
        <v>4.1204000000000001</v>
      </c>
      <c r="S1561" t="s">
        <v>1808</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1171</v>
      </c>
      <c r="B1562" s="173" t="s">
        <v>1931</v>
      </c>
      <c r="C1562" s="173">
        <v>147196</v>
      </c>
      <c r="D1562" s="176">
        <v>44958</v>
      </c>
      <c r="E1562" s="177">
        <v>1165.4074000000001</v>
      </c>
      <c r="F1562" s="177">
        <v>6.1082999999999998</v>
      </c>
      <c r="G1562" s="177">
        <v>6.2682000000000002</v>
      </c>
      <c r="H1562" s="177">
        <v>6.3356000000000003</v>
      </c>
      <c r="I1562" s="177">
        <v>6.2918000000000003</v>
      </c>
      <c r="J1562" s="177">
        <v>6.1317000000000004</v>
      </c>
      <c r="K1562" s="177">
        <v>6.0186999999999999</v>
      </c>
      <c r="L1562" s="177">
        <v>5.8048999999999999</v>
      </c>
      <c r="M1562" s="177">
        <v>5.4006999999999996</v>
      </c>
      <c r="N1562" s="177">
        <v>4.9412000000000003</v>
      </c>
      <c r="O1562" s="177">
        <v>3.8250999999999999</v>
      </c>
      <c r="P1562" s="177"/>
      <c r="Q1562" s="177">
        <v>4.1330999999999998</v>
      </c>
      <c r="R1562" s="177">
        <v>4.0879000000000003</v>
      </c>
      <c r="S1562" t="s">
        <v>1808</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1171</v>
      </c>
      <c r="B1563" s="173" t="s">
        <v>1932</v>
      </c>
      <c r="C1563" s="173">
        <v>147193</v>
      </c>
      <c r="D1563" s="176">
        <v>44958</v>
      </c>
      <c r="E1563" s="177">
        <v>1162.9168</v>
      </c>
      <c r="F1563" s="177">
        <v>6.0491999999999999</v>
      </c>
      <c r="G1563" s="177">
        <v>6.2083000000000004</v>
      </c>
      <c r="H1563" s="177">
        <v>6.2759</v>
      </c>
      <c r="I1563" s="177">
        <v>6.2319000000000004</v>
      </c>
      <c r="J1563" s="177">
        <v>6.0713999999999997</v>
      </c>
      <c r="K1563" s="177">
        <v>5.9577999999999998</v>
      </c>
      <c r="L1563" s="177">
        <v>5.7432999999999996</v>
      </c>
      <c r="M1563" s="177">
        <v>5.3377999999999997</v>
      </c>
      <c r="N1563" s="177">
        <v>4.8777999999999997</v>
      </c>
      <c r="O1563" s="177">
        <v>3.7645</v>
      </c>
      <c r="P1563" s="177"/>
      <c r="Q1563" s="177">
        <v>4.0740999999999996</v>
      </c>
      <c r="R1563" s="177">
        <v>4.0282999999999998</v>
      </c>
      <c r="S1563" t="s">
        <v>1808</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1171</v>
      </c>
      <c r="B1564" s="173" t="s">
        <v>1176</v>
      </c>
      <c r="C1564" s="173">
        <v>147125</v>
      </c>
      <c r="D1564" s="176"/>
      <c r="E1564" s="177"/>
      <c r="F1564" s="177"/>
      <c r="G1564" s="177"/>
      <c r="H1564" s="177"/>
      <c r="I1564" s="177"/>
      <c r="J1564" s="177"/>
      <c r="K1564" s="177"/>
      <c r="L1564" s="177"/>
      <c r="M1564" s="177"/>
      <c r="N1564" s="177"/>
      <c r="O1564" s="177"/>
      <c r="P1564" s="177"/>
      <c r="Q1564" s="177"/>
      <c r="R1564" s="177"/>
      <c r="S1564" t="s">
        <v>1808</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1171</v>
      </c>
      <c r="B1565" s="173" t="s">
        <v>1177</v>
      </c>
      <c r="C1565" s="173">
        <v>147124</v>
      </c>
      <c r="D1565" s="176"/>
      <c r="E1565" s="177"/>
      <c r="F1565" s="177"/>
      <c r="G1565" s="177"/>
      <c r="H1565" s="177"/>
      <c r="I1565" s="177"/>
      <c r="J1565" s="177"/>
      <c r="K1565" s="177"/>
      <c r="L1565" s="177"/>
      <c r="M1565" s="177"/>
      <c r="N1565" s="177"/>
      <c r="O1565" s="177"/>
      <c r="P1565" s="177"/>
      <c r="Q1565" s="177"/>
      <c r="R1565" s="177"/>
      <c r="S1565" t="s">
        <v>1808</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1171</v>
      </c>
      <c r="B1566" s="173" t="s">
        <v>1178</v>
      </c>
      <c r="C1566" s="173">
        <v>147531</v>
      </c>
      <c r="D1566" s="176">
        <v>44958</v>
      </c>
      <c r="E1566" s="177">
        <v>1148.6306999999999</v>
      </c>
      <c r="F1566" s="177">
        <v>6.0132000000000003</v>
      </c>
      <c r="G1566" s="177">
        <v>6.2103000000000002</v>
      </c>
      <c r="H1566" s="177">
        <v>6.2671000000000001</v>
      </c>
      <c r="I1566" s="177">
        <v>6.2267999999999999</v>
      </c>
      <c r="J1566" s="177">
        <v>6.1355000000000004</v>
      </c>
      <c r="K1566" s="177">
        <v>6.0054999999999996</v>
      </c>
      <c r="L1566" s="177">
        <v>5.7785000000000002</v>
      </c>
      <c r="M1566" s="177">
        <v>5.3670999999999998</v>
      </c>
      <c r="N1566" s="177">
        <v>4.9253999999999998</v>
      </c>
      <c r="O1566" s="177">
        <v>3.8104</v>
      </c>
      <c r="P1566" s="177"/>
      <c r="Q1566" s="177">
        <v>3.9992000000000001</v>
      </c>
      <c r="R1566" s="177">
        <v>4.0643000000000002</v>
      </c>
      <c r="S1566" t="s">
        <v>1808</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1171</v>
      </c>
      <c r="B1567" s="173" t="s">
        <v>1179</v>
      </c>
      <c r="C1567" s="173">
        <v>147534</v>
      </c>
      <c r="D1567" s="176">
        <v>44958</v>
      </c>
      <c r="E1567" s="177">
        <v>1147.7969000000001</v>
      </c>
      <c r="F1567" s="177">
        <v>6.0048000000000004</v>
      </c>
      <c r="G1567" s="177">
        <v>6.1989000000000001</v>
      </c>
      <c r="H1567" s="177">
        <v>6.2567000000000004</v>
      </c>
      <c r="I1567" s="177">
        <v>6.2163000000000004</v>
      </c>
      <c r="J1567" s="177">
        <v>6.1253000000000002</v>
      </c>
      <c r="K1567" s="177">
        <v>5.9951999999999996</v>
      </c>
      <c r="L1567" s="177">
        <v>5.7680999999999996</v>
      </c>
      <c r="M1567" s="177">
        <v>5.3566000000000003</v>
      </c>
      <c r="N1567" s="177">
        <v>4.9149000000000003</v>
      </c>
      <c r="O1567" s="177">
        <v>3.7949999999999999</v>
      </c>
      <c r="P1567" s="177"/>
      <c r="Q1567" s="177">
        <v>3.9777999999999998</v>
      </c>
      <c r="R1567" s="177">
        <v>4.0510000000000002</v>
      </c>
      <c r="S1567" t="s">
        <v>1808</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1171</v>
      </c>
      <c r="B1568" s="173" t="s">
        <v>1180</v>
      </c>
      <c r="C1568" s="173">
        <v>146062</v>
      </c>
      <c r="D1568" s="176">
        <v>44958</v>
      </c>
      <c r="E1568" s="177">
        <v>1188.5359000000001</v>
      </c>
      <c r="F1568" s="177">
        <v>6.1460999999999997</v>
      </c>
      <c r="G1568" s="177">
        <v>6.3243999999999998</v>
      </c>
      <c r="H1568" s="177">
        <v>6.3643000000000001</v>
      </c>
      <c r="I1568" s="177">
        <v>6.2976000000000001</v>
      </c>
      <c r="J1568" s="177">
        <v>6.141</v>
      </c>
      <c r="K1568" s="177">
        <v>6.0415000000000001</v>
      </c>
      <c r="L1568" s="177">
        <v>5.8205999999999998</v>
      </c>
      <c r="M1568" s="177">
        <v>5.4077000000000002</v>
      </c>
      <c r="N1568" s="177">
        <v>4.9570999999999996</v>
      </c>
      <c r="O1568" s="177">
        <v>3.8553999999999999</v>
      </c>
      <c r="P1568" s="177"/>
      <c r="Q1568" s="177">
        <v>4.3352000000000004</v>
      </c>
      <c r="R1568" s="177">
        <v>4.0907999999999998</v>
      </c>
      <c r="S1568" t="s">
        <v>1808</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1171</v>
      </c>
      <c r="B1569" s="173" t="s">
        <v>1181</v>
      </c>
      <c r="C1569" s="173">
        <v>146061</v>
      </c>
      <c r="D1569" s="176">
        <v>44958</v>
      </c>
      <c r="E1569" s="177">
        <v>1184.4561000000001</v>
      </c>
      <c r="F1569" s="177">
        <v>6.0655999999999999</v>
      </c>
      <c r="G1569" s="177">
        <v>6.2443999999999997</v>
      </c>
      <c r="H1569" s="177">
        <v>6.2843</v>
      </c>
      <c r="I1569" s="177">
        <v>6.2173999999999996</v>
      </c>
      <c r="J1569" s="177">
        <v>6.0605000000000002</v>
      </c>
      <c r="K1569" s="177">
        <v>5.9569999999999999</v>
      </c>
      <c r="L1569" s="177">
        <v>5.7328999999999999</v>
      </c>
      <c r="M1569" s="177">
        <v>5.3208000000000002</v>
      </c>
      <c r="N1569" s="177">
        <v>4.8688000000000002</v>
      </c>
      <c r="O1569" s="177">
        <v>3.7732999999999999</v>
      </c>
      <c r="P1569" s="177"/>
      <c r="Q1569" s="177">
        <v>4.2469999999999999</v>
      </c>
      <c r="R1569" s="177">
        <v>4.0069999999999997</v>
      </c>
      <c r="S1569" t="s">
        <v>1808</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1171</v>
      </c>
      <c r="B1570" s="173" t="s">
        <v>1182</v>
      </c>
      <c r="C1570" s="173">
        <v>147570</v>
      </c>
      <c r="D1570" s="176">
        <v>44958</v>
      </c>
      <c r="E1570" s="177">
        <v>1149.8023000000001</v>
      </c>
      <c r="F1570" s="177">
        <v>6.0166000000000004</v>
      </c>
      <c r="G1570" s="177">
        <v>6.2526999999999999</v>
      </c>
      <c r="H1570" s="177">
        <v>6.3075999999999999</v>
      </c>
      <c r="I1570" s="177">
        <v>6.2370999999999999</v>
      </c>
      <c r="J1570" s="177">
        <v>6.1052999999999997</v>
      </c>
      <c r="K1570" s="177">
        <v>5.9931000000000001</v>
      </c>
      <c r="L1570" s="177">
        <v>5.7275999999999998</v>
      </c>
      <c r="M1570" s="177">
        <v>5.3189000000000002</v>
      </c>
      <c r="N1570" s="177">
        <v>4.8653000000000004</v>
      </c>
      <c r="O1570" s="177">
        <v>3.8262999999999998</v>
      </c>
      <c r="P1570" s="177"/>
      <c r="Q1570" s="177">
        <v>4.0305</v>
      </c>
      <c r="R1570" s="177">
        <v>4.0248999999999997</v>
      </c>
      <c r="S1570" t="s">
        <v>1808</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1171</v>
      </c>
      <c r="B1571" s="173" t="s">
        <v>1183</v>
      </c>
      <c r="C1571" s="173">
        <v>147569</v>
      </c>
      <c r="D1571" s="176">
        <v>44958</v>
      </c>
      <c r="E1571" s="177">
        <v>1147.44</v>
      </c>
      <c r="F1571" s="177">
        <v>5.9558</v>
      </c>
      <c r="G1571" s="177">
        <v>6.1912000000000003</v>
      </c>
      <c r="H1571" s="177">
        <v>6.2468000000000004</v>
      </c>
      <c r="I1571" s="177">
        <v>6.181</v>
      </c>
      <c r="J1571" s="177">
        <v>6.0522999999999998</v>
      </c>
      <c r="K1571" s="177">
        <v>5.9413999999999998</v>
      </c>
      <c r="L1571" s="177">
        <v>5.6757</v>
      </c>
      <c r="M1571" s="177">
        <v>5.2664999999999997</v>
      </c>
      <c r="N1571" s="177">
        <v>4.8125999999999998</v>
      </c>
      <c r="O1571" s="177">
        <v>3.7715000000000001</v>
      </c>
      <c r="P1571" s="177"/>
      <c r="Q1571" s="177">
        <v>3.97</v>
      </c>
      <c r="R1571" s="177">
        <v>3.9727999999999999</v>
      </c>
      <c r="S1571" t="s">
        <v>1808</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1171</v>
      </c>
      <c r="B1572" s="173" t="s">
        <v>1184</v>
      </c>
      <c r="C1572" s="173">
        <v>147213</v>
      </c>
      <c r="D1572" s="176">
        <v>44958</v>
      </c>
      <c r="E1572" s="177">
        <v>1156.2528</v>
      </c>
      <c r="F1572" s="177">
        <v>5.9104000000000001</v>
      </c>
      <c r="G1572" s="177">
        <v>6.1292999999999997</v>
      </c>
      <c r="H1572" s="177">
        <v>6.1696999999999997</v>
      </c>
      <c r="I1572" s="177">
        <v>6.1378000000000004</v>
      </c>
      <c r="J1572" s="177">
        <v>6.0472000000000001</v>
      </c>
      <c r="K1572" s="177">
        <v>5.9192999999999998</v>
      </c>
      <c r="L1572" s="177">
        <v>5.7051999999999996</v>
      </c>
      <c r="M1572" s="177">
        <v>5.2931999999999997</v>
      </c>
      <c r="N1572" s="177">
        <v>4.8419999999999996</v>
      </c>
      <c r="O1572" s="177">
        <v>3.6718999999999999</v>
      </c>
      <c r="P1572" s="177"/>
      <c r="Q1572" s="177">
        <v>3.9586000000000001</v>
      </c>
      <c r="R1572" s="177">
        <v>3.9828000000000001</v>
      </c>
      <c r="S1572" t="s">
        <v>1808</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1171</v>
      </c>
      <c r="B1573" s="173" t="s">
        <v>1185</v>
      </c>
      <c r="C1573" s="173">
        <v>147214</v>
      </c>
      <c r="D1573" s="176">
        <v>44958</v>
      </c>
      <c r="E1573" s="177">
        <v>1158.5971</v>
      </c>
      <c r="F1573" s="177">
        <v>5.9583000000000004</v>
      </c>
      <c r="G1573" s="177">
        <v>6.1788999999999996</v>
      </c>
      <c r="H1573" s="177">
        <v>6.2195</v>
      </c>
      <c r="I1573" s="177">
        <v>6.1879999999999997</v>
      </c>
      <c r="J1573" s="177">
        <v>6.0974000000000004</v>
      </c>
      <c r="K1573" s="177">
        <v>5.97</v>
      </c>
      <c r="L1573" s="177">
        <v>5.7565999999999997</v>
      </c>
      <c r="M1573" s="177">
        <v>5.3452000000000002</v>
      </c>
      <c r="N1573" s="177">
        <v>4.8944999999999999</v>
      </c>
      <c r="O1573" s="177">
        <v>3.7284000000000002</v>
      </c>
      <c r="P1573" s="177"/>
      <c r="Q1573" s="177">
        <v>4.0148999999999999</v>
      </c>
      <c r="R1573" s="177">
        <v>4.0350999999999999</v>
      </c>
      <c r="S1573" t="s">
        <v>1807</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1171</v>
      </c>
      <c r="B1574" s="173" t="s">
        <v>1186</v>
      </c>
      <c r="C1574" s="173">
        <v>101996</v>
      </c>
      <c r="D1574" s="176">
        <v>44958</v>
      </c>
      <c r="E1574" s="177">
        <v>3269.9511000000002</v>
      </c>
      <c r="F1574" s="177">
        <v>6.0152000000000001</v>
      </c>
      <c r="G1574" s="177">
        <v>6.1569000000000003</v>
      </c>
      <c r="H1574" s="177">
        <v>6.2064000000000004</v>
      </c>
      <c r="I1574" s="177">
        <v>6.1535000000000002</v>
      </c>
      <c r="J1574" s="177">
        <v>5.9993999999999996</v>
      </c>
      <c r="K1574" s="177">
        <v>5.8925999999999998</v>
      </c>
      <c r="L1574" s="177">
        <v>5.6639999999999997</v>
      </c>
      <c r="M1574" s="177">
        <v>5.2515000000000001</v>
      </c>
      <c r="N1574" s="177">
        <v>4.7961</v>
      </c>
      <c r="O1574" s="177">
        <v>3.6616</v>
      </c>
      <c r="P1574" s="177">
        <v>4.5039999999999996</v>
      </c>
      <c r="Q1574" s="177">
        <v>5.8040000000000003</v>
      </c>
      <c r="R1574" s="177">
        <v>3.9485000000000001</v>
      </c>
      <c r="S1574" t="s">
        <v>1807</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1171</v>
      </c>
      <c r="B1575" s="173" t="s">
        <v>1187</v>
      </c>
      <c r="C1575" s="173">
        <v>119110</v>
      </c>
      <c r="D1575" s="176">
        <v>44958</v>
      </c>
      <c r="E1575" s="177">
        <v>3295.1190999999999</v>
      </c>
      <c r="F1575" s="177">
        <v>6.1143999999999998</v>
      </c>
      <c r="G1575" s="177">
        <v>6.2568999999999999</v>
      </c>
      <c r="H1575" s="177">
        <v>6.3068</v>
      </c>
      <c r="I1575" s="177">
        <v>6.2538</v>
      </c>
      <c r="J1575" s="177">
        <v>6.0995999999999997</v>
      </c>
      <c r="K1575" s="177">
        <v>5.9941000000000004</v>
      </c>
      <c r="L1575" s="177">
        <v>5.7670000000000003</v>
      </c>
      <c r="M1575" s="177">
        <v>5.3559999999999999</v>
      </c>
      <c r="N1575" s="177">
        <v>4.9015000000000004</v>
      </c>
      <c r="O1575" s="177">
        <v>3.7656000000000001</v>
      </c>
      <c r="P1575" s="177">
        <v>4.6028000000000002</v>
      </c>
      <c r="Q1575" s="177">
        <v>5.9175000000000004</v>
      </c>
      <c r="R1575" s="177">
        <v>4.0526999999999997</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1171</v>
      </c>
      <c r="B1576" s="173" t="s">
        <v>1188</v>
      </c>
      <c r="C1576" s="173">
        <v>147287</v>
      </c>
      <c r="D1576" s="176">
        <v>44958</v>
      </c>
      <c r="E1576" s="177">
        <v>1161.116</v>
      </c>
      <c r="F1576" s="177">
        <v>6.3132999999999999</v>
      </c>
      <c r="G1576" s="177">
        <v>6.3395999999999999</v>
      </c>
      <c r="H1576" s="177">
        <v>6.3536000000000001</v>
      </c>
      <c r="I1576" s="177">
        <v>6.2910000000000004</v>
      </c>
      <c r="J1576" s="177">
        <v>6.1536999999999997</v>
      </c>
      <c r="K1576" s="177">
        <v>6.0601000000000003</v>
      </c>
      <c r="L1576" s="177">
        <v>5.8244999999999996</v>
      </c>
      <c r="M1576" s="177">
        <v>5.4105999999999996</v>
      </c>
      <c r="N1576" s="177">
        <v>4.9683000000000002</v>
      </c>
      <c r="O1576" s="177">
        <v>3.8531</v>
      </c>
      <c r="P1576" s="177"/>
      <c r="Q1576" s="177">
        <v>4.1139000000000001</v>
      </c>
      <c r="R1576" s="177">
        <v>4.1326999999999998</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1171</v>
      </c>
      <c r="B1577" s="173" t="s">
        <v>1189</v>
      </c>
      <c r="C1577" s="173">
        <v>147290</v>
      </c>
      <c r="D1577" s="176">
        <v>44958</v>
      </c>
      <c r="E1577" s="177">
        <v>1154.7185999999999</v>
      </c>
      <c r="F1577" s="177">
        <v>6.2122999999999999</v>
      </c>
      <c r="G1577" s="177">
        <v>6.2397</v>
      </c>
      <c r="H1577" s="177">
        <v>6.2534999999999998</v>
      </c>
      <c r="I1577" s="177">
        <v>6.1906999999999996</v>
      </c>
      <c r="J1577" s="177">
        <v>6.0499000000000001</v>
      </c>
      <c r="K1577" s="177">
        <v>5.9238999999999997</v>
      </c>
      <c r="L1577" s="177">
        <v>5.6783000000000001</v>
      </c>
      <c r="M1577" s="177">
        <v>5.26</v>
      </c>
      <c r="N1577" s="177">
        <v>4.8151000000000002</v>
      </c>
      <c r="O1577" s="177">
        <v>3.6987000000000001</v>
      </c>
      <c r="P1577" s="177"/>
      <c r="Q1577" s="177">
        <v>3.9586999999999999</v>
      </c>
      <c r="R1577" s="177">
        <v>3.9786999999999999</v>
      </c>
      <c r="S1577" t="s">
        <v>1808</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1171</v>
      </c>
      <c r="B1578" s="173" t="s">
        <v>1190</v>
      </c>
      <c r="C1578" s="173">
        <v>145535</v>
      </c>
      <c r="D1578" s="176">
        <v>44958</v>
      </c>
      <c r="E1578" s="177">
        <v>1191.3683000000001</v>
      </c>
      <c r="F1578" s="177">
        <v>6.1345999999999998</v>
      </c>
      <c r="G1578" s="177">
        <v>6.2153</v>
      </c>
      <c r="H1578" s="177">
        <v>6.2714999999999996</v>
      </c>
      <c r="I1578" s="177">
        <v>6.1992000000000003</v>
      </c>
      <c r="J1578" s="177">
        <v>6.0343999999999998</v>
      </c>
      <c r="K1578" s="177">
        <v>5.9214000000000002</v>
      </c>
      <c r="L1578" s="177">
        <v>5.6974</v>
      </c>
      <c r="M1578" s="177">
        <v>5.2846000000000002</v>
      </c>
      <c r="N1578" s="177">
        <v>4.8371000000000004</v>
      </c>
      <c r="O1578" s="177">
        <v>3.6835</v>
      </c>
      <c r="P1578" s="177"/>
      <c r="Q1578" s="177">
        <v>4.2363999999999997</v>
      </c>
      <c r="R1578" s="177">
        <v>3.9742000000000002</v>
      </c>
      <c r="S1578" t="s">
        <v>1808</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1171</v>
      </c>
      <c r="B1579" s="173" t="s">
        <v>1191</v>
      </c>
      <c r="C1579" s="173">
        <v>145536</v>
      </c>
      <c r="D1579" s="176">
        <v>44958</v>
      </c>
      <c r="E1579" s="177">
        <v>1196.2864999999999</v>
      </c>
      <c r="F1579" s="177">
        <v>6.2222999999999997</v>
      </c>
      <c r="G1579" s="177">
        <v>6.3048000000000002</v>
      </c>
      <c r="H1579" s="177">
        <v>6.3619000000000003</v>
      </c>
      <c r="I1579" s="177">
        <v>6.2892999999999999</v>
      </c>
      <c r="J1579" s="177">
        <v>6.1247999999999996</v>
      </c>
      <c r="K1579" s="177">
        <v>6.0128000000000004</v>
      </c>
      <c r="L1579" s="177">
        <v>5.7900999999999998</v>
      </c>
      <c r="M1579" s="177">
        <v>5.3783000000000003</v>
      </c>
      <c r="N1579" s="177">
        <v>4.9314999999999998</v>
      </c>
      <c r="O1579" s="177">
        <v>3.7839</v>
      </c>
      <c r="P1579" s="177"/>
      <c r="Q1579" s="177">
        <v>4.3383000000000003</v>
      </c>
      <c r="R1579" s="177">
        <v>4.0730000000000004</v>
      </c>
      <c r="S1579" t="s">
        <v>1808</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1171</v>
      </c>
      <c r="B1580" s="173" t="s">
        <v>1192</v>
      </c>
      <c r="C1580" s="173">
        <v>146191</v>
      </c>
      <c r="D1580" s="176">
        <v>44958</v>
      </c>
      <c r="E1580" s="177">
        <v>1183.607</v>
      </c>
      <c r="F1580" s="177">
        <v>6.0545</v>
      </c>
      <c r="G1580" s="177">
        <v>6.2582000000000004</v>
      </c>
      <c r="H1580" s="177">
        <v>6.3529</v>
      </c>
      <c r="I1580" s="177">
        <v>6.3064</v>
      </c>
      <c r="J1580" s="177">
        <v>6.1497000000000002</v>
      </c>
      <c r="K1580" s="177">
        <v>6.0415999999999999</v>
      </c>
      <c r="L1580" s="177">
        <v>5.8114999999999997</v>
      </c>
      <c r="M1580" s="177">
        <v>5.3986000000000001</v>
      </c>
      <c r="N1580" s="177">
        <v>4.9463999999999997</v>
      </c>
      <c r="O1580" s="177">
        <v>3.7863000000000002</v>
      </c>
      <c r="P1580" s="177"/>
      <c r="Q1580" s="177">
        <v>4.2595000000000001</v>
      </c>
      <c r="R1580" s="177">
        <v>4.0801999999999996</v>
      </c>
      <c r="S1580" t="s">
        <v>1808</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1171</v>
      </c>
      <c r="B1581" s="173" t="s">
        <v>1193</v>
      </c>
      <c r="C1581" s="173">
        <v>146187</v>
      </c>
      <c r="D1581" s="176">
        <v>44958</v>
      </c>
      <c r="E1581" s="177">
        <v>1178.1922</v>
      </c>
      <c r="F1581" s="177">
        <v>5.9522000000000004</v>
      </c>
      <c r="G1581" s="177">
        <v>6.1566999999999998</v>
      </c>
      <c r="H1581" s="177">
        <v>6.2503000000000002</v>
      </c>
      <c r="I1581" s="177">
        <v>6.2039999999999997</v>
      </c>
      <c r="J1581" s="177">
        <v>6.0469999999999997</v>
      </c>
      <c r="K1581" s="177">
        <v>5.9379</v>
      </c>
      <c r="L1581" s="177">
        <v>5.7070999999999996</v>
      </c>
      <c r="M1581" s="177">
        <v>5.2930000000000001</v>
      </c>
      <c r="N1581" s="177">
        <v>4.8394000000000004</v>
      </c>
      <c r="O1581" s="177">
        <v>3.6715</v>
      </c>
      <c r="P1581" s="177"/>
      <c r="Q1581" s="177">
        <v>4.1413000000000002</v>
      </c>
      <c r="R1581" s="177">
        <v>3.9748999999999999</v>
      </c>
      <c r="S1581" t="s">
        <v>1808</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1171</v>
      </c>
      <c r="B1582" s="173" t="s">
        <v>1194</v>
      </c>
      <c r="C1582" s="173">
        <v>147450</v>
      </c>
      <c r="D1582" s="176">
        <v>44958</v>
      </c>
      <c r="E1582" s="177">
        <v>1148.1822999999999</v>
      </c>
      <c r="F1582" s="177">
        <v>5.4177</v>
      </c>
      <c r="G1582" s="177">
        <v>5.6971999999999996</v>
      </c>
      <c r="H1582" s="177">
        <v>5.8311999999999999</v>
      </c>
      <c r="I1582" s="177">
        <v>5.8464</v>
      </c>
      <c r="J1582" s="177">
        <v>5.9969000000000001</v>
      </c>
      <c r="K1582" s="177">
        <v>5.7835999999999999</v>
      </c>
      <c r="L1582" s="177">
        <v>5.5979999999999999</v>
      </c>
      <c r="M1582" s="177">
        <v>5.2302999999999997</v>
      </c>
      <c r="N1582" s="177">
        <v>4.7864000000000004</v>
      </c>
      <c r="O1582" s="177">
        <v>3.7023000000000001</v>
      </c>
      <c r="P1582" s="177"/>
      <c r="Q1582" s="177">
        <v>3.9434999999999998</v>
      </c>
      <c r="R1582" s="177">
        <v>3.9691000000000001</v>
      </c>
      <c r="S1582" t="s">
        <v>1808</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1171</v>
      </c>
      <c r="B1583" s="173" t="s">
        <v>1195</v>
      </c>
      <c r="C1583" s="173">
        <v>147454</v>
      </c>
      <c r="D1583" s="176">
        <v>44958</v>
      </c>
      <c r="E1583" s="177">
        <v>1144.4249</v>
      </c>
      <c r="F1583" s="177">
        <v>5.3685</v>
      </c>
      <c r="G1583" s="177">
        <v>5.6467000000000001</v>
      </c>
      <c r="H1583" s="177">
        <v>5.7809999999999997</v>
      </c>
      <c r="I1583" s="177">
        <v>5.7965999999999998</v>
      </c>
      <c r="J1583" s="177">
        <v>5.9433999999999996</v>
      </c>
      <c r="K1583" s="177">
        <v>5.7354000000000003</v>
      </c>
      <c r="L1583" s="177">
        <v>5.5575999999999999</v>
      </c>
      <c r="M1583" s="177">
        <v>5.1680000000000001</v>
      </c>
      <c r="N1583" s="177">
        <v>4.7133000000000003</v>
      </c>
      <c r="O1583" s="177">
        <v>3.609</v>
      </c>
      <c r="P1583" s="177"/>
      <c r="Q1583" s="177">
        <v>3.8481999999999998</v>
      </c>
      <c r="R1583" s="177">
        <v>3.8809999999999998</v>
      </c>
      <c r="S1583" t="s">
        <v>1808</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1171</v>
      </c>
      <c r="B1584" s="173" t="s">
        <v>1196</v>
      </c>
      <c r="C1584" s="173">
        <v>147883</v>
      </c>
      <c r="D1584" s="176">
        <v>44958</v>
      </c>
      <c r="E1584" s="177">
        <v>1121.4572000000001</v>
      </c>
      <c r="F1584" s="177">
        <v>5.9863999999999997</v>
      </c>
      <c r="G1584" s="177">
        <v>6.2153</v>
      </c>
      <c r="H1584" s="177">
        <v>6.2994000000000003</v>
      </c>
      <c r="I1584" s="177">
        <v>6.2553999999999998</v>
      </c>
      <c r="J1584" s="177">
        <v>6.0972</v>
      </c>
      <c r="K1584" s="177">
        <v>6.0027999999999997</v>
      </c>
      <c r="L1584" s="177">
        <v>5.7832999999999997</v>
      </c>
      <c r="M1584" s="177">
        <v>5.3781999999999996</v>
      </c>
      <c r="N1584" s="177">
        <v>4.9253999999999998</v>
      </c>
      <c r="O1584" s="177">
        <v>3.7768999999999999</v>
      </c>
      <c r="P1584" s="177"/>
      <c r="Q1584" s="177">
        <v>3.8062999999999998</v>
      </c>
      <c r="R1584" s="177">
        <v>4.0704000000000002</v>
      </c>
      <c r="S1584" t="s">
        <v>1808</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1171</v>
      </c>
      <c r="B1585" s="173" t="s">
        <v>1197</v>
      </c>
      <c r="C1585" s="173">
        <v>147878</v>
      </c>
      <c r="D1585" s="176">
        <v>44958</v>
      </c>
      <c r="E1585" s="177">
        <v>1119.3873000000001</v>
      </c>
      <c r="F1585" s="177">
        <v>5.9288999999999996</v>
      </c>
      <c r="G1585" s="177">
        <v>6.1561000000000003</v>
      </c>
      <c r="H1585" s="177">
        <v>6.2396000000000003</v>
      </c>
      <c r="I1585" s="177">
        <v>6.1954000000000002</v>
      </c>
      <c r="J1585" s="177">
        <v>6.0372000000000003</v>
      </c>
      <c r="K1585" s="177">
        <v>5.9421999999999997</v>
      </c>
      <c r="L1585" s="177">
        <v>5.7214999999999998</v>
      </c>
      <c r="M1585" s="177">
        <v>5.3156999999999996</v>
      </c>
      <c r="N1585" s="177">
        <v>4.8621999999999996</v>
      </c>
      <c r="O1585" s="177">
        <v>3.7145000000000001</v>
      </c>
      <c r="P1585" s="177"/>
      <c r="Q1585" s="177">
        <v>3.7437999999999998</v>
      </c>
      <c r="R1585" s="177">
        <v>4.0077999999999996</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1171</v>
      </c>
      <c r="B1586" s="173" t="s">
        <v>1198</v>
      </c>
      <c r="C1586" s="173">
        <v>147713</v>
      </c>
      <c r="D1586" s="176">
        <v>44958</v>
      </c>
      <c r="E1586" s="177">
        <v>1131.0101</v>
      </c>
      <c r="F1586" s="177">
        <v>5.7389000000000001</v>
      </c>
      <c r="G1586" s="177">
        <v>6.0045000000000002</v>
      </c>
      <c r="H1586" s="177">
        <v>6.1676000000000002</v>
      </c>
      <c r="I1586" s="177">
        <v>6.1577000000000002</v>
      </c>
      <c r="J1586" s="177">
        <v>6.0693000000000001</v>
      </c>
      <c r="K1586" s="177">
        <v>5.9311999999999996</v>
      </c>
      <c r="L1586" s="177">
        <v>5.6662999999999997</v>
      </c>
      <c r="M1586" s="177">
        <v>5.2599</v>
      </c>
      <c r="N1586" s="177">
        <v>4.8380000000000001</v>
      </c>
      <c r="O1586" s="177">
        <v>3.7284999999999999</v>
      </c>
      <c r="P1586" s="177"/>
      <c r="Q1586" s="177">
        <v>3.8285999999999998</v>
      </c>
      <c r="R1586" s="177">
        <v>4.0023999999999997</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1171</v>
      </c>
      <c r="B1587" s="173" t="s">
        <v>1199</v>
      </c>
      <c r="C1587" s="173">
        <v>147714</v>
      </c>
      <c r="D1587" s="176">
        <v>44958</v>
      </c>
      <c r="E1587" s="177">
        <v>1127.2058</v>
      </c>
      <c r="F1587" s="177">
        <v>5.6383999999999999</v>
      </c>
      <c r="G1587" s="177">
        <v>5.9005000000000001</v>
      </c>
      <c r="H1587" s="177">
        <v>6.0659999999999998</v>
      </c>
      <c r="I1587" s="177">
        <v>6.0568</v>
      </c>
      <c r="J1587" s="177">
        <v>5.9688999999999997</v>
      </c>
      <c r="K1587" s="177">
        <v>5.8296000000000001</v>
      </c>
      <c r="L1587" s="177">
        <v>5.5644</v>
      </c>
      <c r="M1587" s="177">
        <v>5.1429</v>
      </c>
      <c r="N1587" s="177">
        <v>4.7233000000000001</v>
      </c>
      <c r="O1587" s="177">
        <v>3.6215999999999999</v>
      </c>
      <c r="P1587" s="177"/>
      <c r="Q1587" s="177">
        <v>3.7219000000000002</v>
      </c>
      <c r="R1587" s="177">
        <v>3.8935</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1171</v>
      </c>
      <c r="B1588" s="173" t="s">
        <v>1200</v>
      </c>
      <c r="C1588" s="173">
        <v>147837</v>
      </c>
      <c r="D1588" s="176">
        <v>44958</v>
      </c>
      <c r="E1588" s="177">
        <v>1127.7553</v>
      </c>
      <c r="F1588" s="177">
        <v>6.0500999999999996</v>
      </c>
      <c r="G1588" s="177">
        <v>6.2270000000000003</v>
      </c>
      <c r="H1588" s="177">
        <v>6.2999000000000001</v>
      </c>
      <c r="I1588" s="177">
        <v>6.2557</v>
      </c>
      <c r="J1588" s="177">
        <v>6.1193999999999997</v>
      </c>
      <c r="K1588" s="177">
        <v>6.0060000000000002</v>
      </c>
      <c r="L1588" s="177">
        <v>5.7884000000000002</v>
      </c>
      <c r="M1588" s="177">
        <v>5.3747999999999996</v>
      </c>
      <c r="N1588" s="177">
        <v>4.9225000000000003</v>
      </c>
      <c r="O1588" s="177">
        <v>3.8166000000000002</v>
      </c>
      <c r="P1588" s="177"/>
      <c r="Q1588" s="177">
        <v>3.8691</v>
      </c>
      <c r="R1588" s="177">
        <v>4.0922999999999998</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1171</v>
      </c>
      <c r="B1589" s="173" t="s">
        <v>1201</v>
      </c>
      <c r="C1589" s="173">
        <v>147836</v>
      </c>
      <c r="D1589" s="176">
        <v>44958</v>
      </c>
      <c r="E1589" s="177">
        <v>1125.2720999999999</v>
      </c>
      <c r="F1589" s="177">
        <v>5.9790000000000001</v>
      </c>
      <c r="G1589" s="177">
        <v>6.1562999999999999</v>
      </c>
      <c r="H1589" s="177">
        <v>6.2297000000000002</v>
      </c>
      <c r="I1589" s="177">
        <v>6.1855000000000002</v>
      </c>
      <c r="J1589" s="177">
        <v>6.0490000000000004</v>
      </c>
      <c r="K1589" s="177">
        <v>5.9348000000000001</v>
      </c>
      <c r="L1589" s="177">
        <v>5.7161999999999997</v>
      </c>
      <c r="M1589" s="177">
        <v>5.3019999999999996</v>
      </c>
      <c r="N1589" s="177">
        <v>4.8490000000000002</v>
      </c>
      <c r="O1589" s="177">
        <v>3.7441</v>
      </c>
      <c r="P1589" s="177"/>
      <c r="Q1589" s="177">
        <v>3.7968999999999999</v>
      </c>
      <c r="R1589" s="177">
        <v>4.0195999999999996</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1171</v>
      </c>
      <c r="B1590" s="173" t="s">
        <v>1202</v>
      </c>
      <c r="C1590" s="173">
        <v>146141</v>
      </c>
      <c r="D1590" s="176">
        <v>44958</v>
      </c>
      <c r="E1590" s="177">
        <v>1183.6909000000001</v>
      </c>
      <c r="F1590" s="177">
        <v>6.1528</v>
      </c>
      <c r="G1590" s="177">
        <v>6.3430999999999997</v>
      </c>
      <c r="H1590" s="177">
        <v>6.3639000000000001</v>
      </c>
      <c r="I1590" s="177">
        <v>6.3101000000000003</v>
      </c>
      <c r="J1590" s="177">
        <v>6.1336000000000004</v>
      </c>
      <c r="K1590" s="177">
        <v>6.0351999999999997</v>
      </c>
      <c r="L1590" s="177">
        <v>5.8114999999999997</v>
      </c>
      <c r="M1590" s="177">
        <v>5.4004000000000003</v>
      </c>
      <c r="N1590" s="177">
        <v>4.9516999999999998</v>
      </c>
      <c r="O1590" s="177">
        <v>3.7913000000000001</v>
      </c>
      <c r="P1590" s="177"/>
      <c r="Q1590" s="177">
        <v>4.2525000000000004</v>
      </c>
      <c r="R1590" s="177">
        <v>4.0820999999999996</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1171</v>
      </c>
      <c r="B1591" s="173" t="s">
        <v>1203</v>
      </c>
      <c r="C1591" s="173">
        <v>146142</v>
      </c>
      <c r="D1591" s="176">
        <v>44958</v>
      </c>
      <c r="E1591" s="177">
        <v>1179.4099000000001</v>
      </c>
      <c r="F1591" s="177">
        <v>6.0358000000000001</v>
      </c>
      <c r="G1591" s="177">
        <v>6.2237</v>
      </c>
      <c r="H1591" s="177">
        <v>6.2439</v>
      </c>
      <c r="I1591" s="177">
        <v>6.1898</v>
      </c>
      <c r="J1591" s="177">
        <v>6.0129000000000001</v>
      </c>
      <c r="K1591" s="177">
        <v>5.9132999999999996</v>
      </c>
      <c r="L1591" s="177">
        <v>5.6879999999999997</v>
      </c>
      <c r="M1591" s="177">
        <v>5.2755999999999998</v>
      </c>
      <c r="N1591" s="177">
        <v>4.8276000000000003</v>
      </c>
      <c r="O1591" s="177">
        <v>3.6846999999999999</v>
      </c>
      <c r="P1591" s="177"/>
      <c r="Q1591" s="177">
        <v>4.1593</v>
      </c>
      <c r="R1591" s="177">
        <v>3.9683999999999999</v>
      </c>
      <c r="S1591" t="s">
        <v>1808</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1171</v>
      </c>
      <c r="B1592" s="173" t="s">
        <v>1204</v>
      </c>
      <c r="C1592" s="173">
        <v>119283</v>
      </c>
      <c r="D1592" s="176"/>
      <c r="E1592" s="177"/>
      <c r="F1592" s="177"/>
      <c r="G1592" s="177"/>
      <c r="H1592" s="177"/>
      <c r="I1592" s="177"/>
      <c r="J1592" s="177"/>
      <c r="K1592" s="177"/>
      <c r="L1592" s="177"/>
      <c r="M1592" s="177"/>
      <c r="N1592" s="177"/>
      <c r="O1592" s="177"/>
      <c r="P1592" s="177"/>
      <c r="Q1592" s="177"/>
      <c r="R1592" s="177"/>
      <c r="S1592" t="s">
        <v>1808</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1171</v>
      </c>
      <c r="B1593" s="173" t="s">
        <v>1205</v>
      </c>
      <c r="C1593" s="173">
        <v>118058</v>
      </c>
      <c r="D1593" s="176"/>
      <c r="E1593" s="177"/>
      <c r="F1593" s="177"/>
      <c r="G1593" s="177"/>
      <c r="H1593" s="177"/>
      <c r="I1593" s="177"/>
      <c r="J1593" s="177"/>
      <c r="K1593" s="177"/>
      <c r="L1593" s="177"/>
      <c r="M1593" s="177"/>
      <c r="N1593" s="177"/>
      <c r="O1593" s="177"/>
      <c r="P1593" s="177"/>
      <c r="Q1593" s="177"/>
      <c r="R1593" s="177"/>
      <c r="S1593" t="s">
        <v>1808</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1171</v>
      </c>
      <c r="B1594" s="173" t="s">
        <v>1206</v>
      </c>
      <c r="C1594" s="173">
        <v>147515</v>
      </c>
      <c r="D1594" s="176">
        <v>44958</v>
      </c>
      <c r="E1594" s="177">
        <v>1150.4571000000001</v>
      </c>
      <c r="F1594" s="177">
        <v>6.0163000000000002</v>
      </c>
      <c r="G1594" s="177">
        <v>6.2057000000000002</v>
      </c>
      <c r="H1594" s="177">
        <v>6.2789999999999999</v>
      </c>
      <c r="I1594" s="177">
        <v>6.2455999999999996</v>
      </c>
      <c r="J1594" s="177">
        <v>6.13</v>
      </c>
      <c r="K1594" s="177">
        <v>6.0312999999999999</v>
      </c>
      <c r="L1594" s="177">
        <v>5.8052999999999999</v>
      </c>
      <c r="M1594" s="177">
        <v>5.4153000000000002</v>
      </c>
      <c r="N1594" s="177">
        <v>4.9646999999999997</v>
      </c>
      <c r="O1594" s="177">
        <v>3.8174999999999999</v>
      </c>
      <c r="P1594" s="177"/>
      <c r="Q1594" s="177">
        <v>4.0164999999999997</v>
      </c>
      <c r="R1594" s="177">
        <v>4.1104000000000003</v>
      </c>
      <c r="S1594" t="s">
        <v>1808</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1171</v>
      </c>
      <c r="B1595" s="173" t="s">
        <v>1207</v>
      </c>
      <c r="C1595" s="173">
        <v>147519</v>
      </c>
      <c r="D1595" s="176">
        <v>44958</v>
      </c>
      <c r="E1595" s="177">
        <v>1145.1615999999999</v>
      </c>
      <c r="F1595" s="177">
        <v>5.8879000000000001</v>
      </c>
      <c r="G1595" s="177">
        <v>6.0758999999999999</v>
      </c>
      <c r="H1595" s="177">
        <v>6.1487999999999996</v>
      </c>
      <c r="I1595" s="177">
        <v>6.1154999999999999</v>
      </c>
      <c r="J1595" s="177">
        <v>5.9992999999999999</v>
      </c>
      <c r="K1595" s="177">
        <v>5.8993000000000002</v>
      </c>
      <c r="L1595" s="177">
        <v>5.6715</v>
      </c>
      <c r="M1595" s="177">
        <v>5.2801</v>
      </c>
      <c r="N1595" s="177">
        <v>4.8284000000000002</v>
      </c>
      <c r="O1595" s="177">
        <v>3.6825000000000001</v>
      </c>
      <c r="P1595" s="177"/>
      <c r="Q1595" s="177">
        <v>3.8813</v>
      </c>
      <c r="R1595" s="177">
        <v>3.9750999999999999</v>
      </c>
      <c r="S1595" t="s">
        <v>1808</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1171</v>
      </c>
      <c r="B1596" s="173" t="s">
        <v>1208</v>
      </c>
      <c r="C1596" s="173">
        <v>147564</v>
      </c>
      <c r="D1596" s="176">
        <v>44958</v>
      </c>
      <c r="E1596" s="177">
        <v>1148.8697</v>
      </c>
      <c r="F1596" s="177">
        <v>6.1707999999999998</v>
      </c>
      <c r="G1596" s="177">
        <v>6.3106999999999998</v>
      </c>
      <c r="H1596" s="177">
        <v>6.3685999999999998</v>
      </c>
      <c r="I1596" s="177">
        <v>6.5361000000000002</v>
      </c>
      <c r="J1596" s="177">
        <v>6.2358000000000002</v>
      </c>
      <c r="K1596" s="177">
        <v>6.0621999999999998</v>
      </c>
      <c r="L1596" s="177">
        <v>5.8220000000000001</v>
      </c>
      <c r="M1596" s="177">
        <v>5.4114000000000004</v>
      </c>
      <c r="N1596" s="177">
        <v>4.9649000000000001</v>
      </c>
      <c r="O1596" s="177">
        <v>3.8313000000000001</v>
      </c>
      <c r="P1596" s="177"/>
      <c r="Q1596" s="177">
        <v>4.008</v>
      </c>
      <c r="R1596" s="177">
        <v>4.1218000000000004</v>
      </c>
      <c r="S1596" t="s">
        <v>1808</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1171</v>
      </c>
      <c r="B1597" s="173" t="s">
        <v>1209</v>
      </c>
      <c r="C1597" s="173">
        <v>147565</v>
      </c>
      <c r="D1597" s="176">
        <v>44958</v>
      </c>
      <c r="E1597" s="177">
        <v>1144.7569000000001</v>
      </c>
      <c r="F1597" s="177">
        <v>6.0686</v>
      </c>
      <c r="G1597" s="177">
        <v>6.2111000000000001</v>
      </c>
      <c r="H1597" s="177">
        <v>6.2686999999999999</v>
      </c>
      <c r="I1597" s="177">
        <v>6.4352999999999998</v>
      </c>
      <c r="J1597" s="177">
        <v>6.1349999999999998</v>
      </c>
      <c r="K1597" s="177">
        <v>5.9607999999999999</v>
      </c>
      <c r="L1597" s="177">
        <v>5.7190000000000003</v>
      </c>
      <c r="M1597" s="177">
        <v>5.3070000000000004</v>
      </c>
      <c r="N1597" s="177">
        <v>4.8593000000000002</v>
      </c>
      <c r="O1597" s="177">
        <v>3.7254999999999998</v>
      </c>
      <c r="P1597" s="177"/>
      <c r="Q1597" s="177">
        <v>3.9024000000000001</v>
      </c>
      <c r="R1597" s="177">
        <v>4.0160999999999998</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1171</v>
      </c>
      <c r="B1598" s="173" t="s">
        <v>1210</v>
      </c>
      <c r="C1598" s="173">
        <v>147736</v>
      </c>
      <c r="D1598" s="176">
        <v>44958</v>
      </c>
      <c r="E1598" s="177">
        <v>1137.5788</v>
      </c>
      <c r="F1598" s="177">
        <v>6.1807999999999996</v>
      </c>
      <c r="G1598" s="177">
        <v>6.3380999999999998</v>
      </c>
      <c r="H1598" s="177">
        <v>6.3785999999999996</v>
      </c>
      <c r="I1598" s="177">
        <v>6.3303000000000003</v>
      </c>
      <c r="J1598" s="177">
        <v>6.1635</v>
      </c>
      <c r="K1598" s="177">
        <v>6.0815000000000001</v>
      </c>
      <c r="L1598" s="177">
        <v>5.8470000000000004</v>
      </c>
      <c r="M1598" s="177">
        <v>5.4238</v>
      </c>
      <c r="N1598" s="177">
        <v>4.9778000000000002</v>
      </c>
      <c r="O1598" s="177">
        <v>3.8828</v>
      </c>
      <c r="P1598" s="177"/>
      <c r="Q1598" s="177">
        <v>3.9817</v>
      </c>
      <c r="R1598" s="177">
        <v>4.1323999999999996</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1171</v>
      </c>
      <c r="B1599" s="173" t="s">
        <v>1211</v>
      </c>
      <c r="C1599" s="173">
        <v>147739</v>
      </c>
      <c r="D1599" s="176">
        <v>44958</v>
      </c>
      <c r="E1599" s="177">
        <v>1133.9724000000001</v>
      </c>
      <c r="F1599" s="177">
        <v>6.0876999999999999</v>
      </c>
      <c r="G1599" s="177">
        <v>6.2432999999999996</v>
      </c>
      <c r="H1599" s="177">
        <v>6.2832999999999997</v>
      </c>
      <c r="I1599" s="177">
        <v>6.2342000000000004</v>
      </c>
      <c r="J1599" s="177">
        <v>6.0563000000000002</v>
      </c>
      <c r="K1599" s="177">
        <v>5.9768999999999997</v>
      </c>
      <c r="L1599" s="177">
        <v>5.7394999999999996</v>
      </c>
      <c r="M1599" s="177">
        <v>5.3234000000000004</v>
      </c>
      <c r="N1599" s="177">
        <v>4.8795999999999999</v>
      </c>
      <c r="O1599" s="177">
        <v>3.7843</v>
      </c>
      <c r="P1599" s="177"/>
      <c r="Q1599" s="177">
        <v>3.8818000000000001</v>
      </c>
      <c r="R1599" s="177">
        <v>4.0361000000000002</v>
      </c>
      <c r="S1599" t="s">
        <v>1808</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1171</v>
      </c>
      <c r="B1600" s="173" t="s">
        <v>1212</v>
      </c>
      <c r="C1600" s="173">
        <v>145810</v>
      </c>
      <c r="D1600" s="176">
        <v>44958</v>
      </c>
      <c r="E1600" s="177">
        <v>119.142</v>
      </c>
      <c r="F1600" s="177">
        <v>6.1894999999999998</v>
      </c>
      <c r="G1600" s="177">
        <v>6.3244999999999996</v>
      </c>
      <c r="H1600" s="177">
        <v>6.3756000000000004</v>
      </c>
      <c r="I1600" s="177">
        <v>6.3152999999999997</v>
      </c>
      <c r="J1600" s="177">
        <v>6.1432000000000002</v>
      </c>
      <c r="K1600" s="177">
        <v>6.0415999999999999</v>
      </c>
      <c r="L1600" s="177">
        <v>5.8174999999999999</v>
      </c>
      <c r="M1600" s="177">
        <v>5.4046000000000003</v>
      </c>
      <c r="N1600" s="177">
        <v>4.9725999999999999</v>
      </c>
      <c r="O1600" s="177">
        <v>3.8247</v>
      </c>
      <c r="P1600" s="177"/>
      <c r="Q1600" s="177">
        <v>4.3362999999999996</v>
      </c>
      <c r="R1600" s="177">
        <v>4.0984999999999996</v>
      </c>
      <c r="S1600" t="s">
        <v>1808</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1171</v>
      </c>
      <c r="B1601" s="173" t="s">
        <v>1213</v>
      </c>
      <c r="C1601" s="173">
        <v>145811</v>
      </c>
      <c r="D1601" s="176">
        <v>44958</v>
      </c>
      <c r="E1601" s="177">
        <v>118.664</v>
      </c>
      <c r="F1601" s="177">
        <v>6.1220999999999997</v>
      </c>
      <c r="G1601" s="177">
        <v>6.2370000000000001</v>
      </c>
      <c r="H1601" s="177">
        <v>6.2868000000000004</v>
      </c>
      <c r="I1601" s="177">
        <v>6.226</v>
      </c>
      <c r="J1601" s="177">
        <v>6.0528000000000004</v>
      </c>
      <c r="K1601" s="177">
        <v>5.9499000000000004</v>
      </c>
      <c r="L1601" s="177">
        <v>5.7245999999999997</v>
      </c>
      <c r="M1601" s="177">
        <v>5.3093000000000004</v>
      </c>
      <c r="N1601" s="177">
        <v>4.8631000000000002</v>
      </c>
      <c r="O1601" s="177">
        <v>3.7246999999999999</v>
      </c>
      <c r="P1601" s="177"/>
      <c r="Q1601" s="177">
        <v>4.2347000000000001</v>
      </c>
      <c r="R1601" s="177">
        <v>3.9973999999999998</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1171</v>
      </c>
      <c r="B1602" s="173" t="s">
        <v>1214</v>
      </c>
      <c r="C1602" s="173">
        <v>147606</v>
      </c>
      <c r="D1602" s="176">
        <v>44958</v>
      </c>
      <c r="E1602" s="177">
        <v>1145.6071999999999</v>
      </c>
      <c r="F1602" s="177">
        <v>6.0991999999999997</v>
      </c>
      <c r="G1602" s="177">
        <v>6.2713000000000001</v>
      </c>
      <c r="H1602" s="177">
        <v>6.327</v>
      </c>
      <c r="I1602" s="177">
        <v>6.2736999999999998</v>
      </c>
      <c r="J1602" s="177">
        <v>6.1421000000000001</v>
      </c>
      <c r="K1602" s="177">
        <v>6.0338000000000003</v>
      </c>
      <c r="L1602" s="177">
        <v>5.8170999999999999</v>
      </c>
      <c r="M1602" s="177">
        <v>5.4012000000000002</v>
      </c>
      <c r="N1602" s="177">
        <v>4.95</v>
      </c>
      <c r="O1602" s="177">
        <v>3.8795000000000002</v>
      </c>
      <c r="P1602" s="177"/>
      <c r="Q1602" s="177">
        <v>4.0359999999999996</v>
      </c>
      <c r="R1602" s="177">
        <v>4.1172000000000004</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1171</v>
      </c>
      <c r="B1603" s="173" t="s">
        <v>1215</v>
      </c>
      <c r="C1603" s="173">
        <v>147600</v>
      </c>
      <c r="D1603" s="176">
        <v>44958</v>
      </c>
      <c r="E1603" s="177">
        <v>1142.4122</v>
      </c>
      <c r="F1603" s="177">
        <v>5.9531999999999998</v>
      </c>
      <c r="G1603" s="177">
        <v>6.1268000000000002</v>
      </c>
      <c r="H1603" s="177">
        <v>6.1822999999999997</v>
      </c>
      <c r="I1603" s="177">
        <v>6.1356000000000002</v>
      </c>
      <c r="J1603" s="177">
        <v>6.0266999999999999</v>
      </c>
      <c r="K1603" s="177">
        <v>5.9474999999999998</v>
      </c>
      <c r="L1603" s="177">
        <v>5.7423999999999999</v>
      </c>
      <c r="M1603" s="177">
        <v>5.3303000000000003</v>
      </c>
      <c r="N1603" s="177">
        <v>4.8804999999999996</v>
      </c>
      <c r="O1603" s="177">
        <v>3.8001</v>
      </c>
      <c r="P1603" s="177"/>
      <c r="Q1603" s="177">
        <v>3.9514</v>
      </c>
      <c r="R1603" s="177">
        <v>4.0521000000000003</v>
      </c>
      <c r="S1603" t="s">
        <v>1808</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1171</v>
      </c>
      <c r="B1604" s="173" t="s">
        <v>1216</v>
      </c>
      <c r="C1604" s="173">
        <v>119833</v>
      </c>
      <c r="D1604" s="176">
        <v>44958</v>
      </c>
      <c r="E1604" s="177">
        <v>3612.5904999999998</v>
      </c>
      <c r="F1604" s="177">
        <v>6.1268000000000002</v>
      </c>
      <c r="G1604" s="177">
        <v>6.2919999999999998</v>
      </c>
      <c r="H1604" s="177">
        <v>6.3418999999999999</v>
      </c>
      <c r="I1604" s="177">
        <v>6.2751999999999999</v>
      </c>
      <c r="J1604" s="177">
        <v>6.1028000000000002</v>
      </c>
      <c r="K1604" s="177">
        <v>5.9988999999999999</v>
      </c>
      <c r="L1604" s="177">
        <v>5.7743000000000002</v>
      </c>
      <c r="M1604" s="177">
        <v>5.3647</v>
      </c>
      <c r="N1604" s="177">
        <v>4.9180000000000001</v>
      </c>
      <c r="O1604" s="177">
        <v>3.7841999999999998</v>
      </c>
      <c r="P1604" s="177">
        <v>4.6387999999999998</v>
      </c>
      <c r="Q1604" s="177">
        <v>6.1711</v>
      </c>
      <c r="R1604" s="177">
        <v>4.0678000000000001</v>
      </c>
      <c r="S1604" t="s">
        <v>1808</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1171</v>
      </c>
      <c r="B1605" s="173" t="s">
        <v>1217</v>
      </c>
      <c r="C1605" s="173">
        <v>101206</v>
      </c>
      <c r="D1605" s="176">
        <v>44958</v>
      </c>
      <c r="E1605" s="177">
        <v>3572.53</v>
      </c>
      <c r="F1605" s="177">
        <v>6.0472999999999999</v>
      </c>
      <c r="G1605" s="177">
        <v>6.2119</v>
      </c>
      <c r="H1605" s="177">
        <v>6.2617000000000003</v>
      </c>
      <c r="I1605" s="177">
        <v>6.1948999999999996</v>
      </c>
      <c r="J1605" s="177">
        <v>6.0223000000000004</v>
      </c>
      <c r="K1605" s="177">
        <v>5.9169999999999998</v>
      </c>
      <c r="L1605" s="177">
        <v>5.6914999999999996</v>
      </c>
      <c r="M1605" s="177">
        <v>5.2811000000000003</v>
      </c>
      <c r="N1605" s="177">
        <v>4.8337000000000003</v>
      </c>
      <c r="O1605" s="177">
        <v>3.7063999999999999</v>
      </c>
      <c r="P1605" s="177">
        <v>4.5648999999999997</v>
      </c>
      <c r="Q1605" s="177">
        <v>6.4503000000000004</v>
      </c>
      <c r="R1605" s="177">
        <v>3.9874000000000001</v>
      </c>
      <c r="S1605" t="s">
        <v>1808</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1171</v>
      </c>
      <c r="B1606" s="173" t="s">
        <v>1218</v>
      </c>
      <c r="C1606" s="173">
        <v>146963</v>
      </c>
      <c r="D1606" s="176">
        <v>44958</v>
      </c>
      <c r="E1606" s="177">
        <v>1179.3149000000001</v>
      </c>
      <c r="F1606" s="177">
        <v>6.0765000000000002</v>
      </c>
      <c r="G1606" s="177">
        <v>6.2789000000000001</v>
      </c>
      <c r="H1606" s="177">
        <v>6.3383000000000003</v>
      </c>
      <c r="I1606" s="177">
        <v>6.2792000000000003</v>
      </c>
      <c r="J1606" s="177">
        <v>6.1165000000000003</v>
      </c>
      <c r="K1606" s="177">
        <v>6.0292000000000003</v>
      </c>
      <c r="L1606" s="177">
        <v>5.7965</v>
      </c>
      <c r="M1606" s="177">
        <v>5.3804999999999996</v>
      </c>
      <c r="N1606" s="177">
        <v>4.9248000000000003</v>
      </c>
      <c r="O1606" s="177">
        <v>3.7875000000000001</v>
      </c>
      <c r="P1606" s="177"/>
      <c r="Q1606" s="177">
        <v>4.3494000000000002</v>
      </c>
      <c r="R1606" s="177">
        <v>4.0542999999999996</v>
      </c>
      <c r="S1606" t="s">
        <v>1808</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1171</v>
      </c>
      <c r="B1607" s="173" t="s">
        <v>1219</v>
      </c>
      <c r="C1607" s="173">
        <v>146959</v>
      </c>
      <c r="D1607" s="176">
        <v>44958</v>
      </c>
      <c r="E1607" s="177">
        <v>1174.7012999999999</v>
      </c>
      <c r="F1607" s="177">
        <v>5.9635999999999996</v>
      </c>
      <c r="G1607" s="177">
        <v>6.1666999999999996</v>
      </c>
      <c r="H1607" s="177">
        <v>6.2252999999999998</v>
      </c>
      <c r="I1607" s="177">
        <v>6.1661000000000001</v>
      </c>
      <c r="J1607" s="177">
        <v>6.0029000000000003</v>
      </c>
      <c r="K1607" s="177">
        <v>5.9145000000000003</v>
      </c>
      <c r="L1607" s="177">
        <v>5.6803999999999997</v>
      </c>
      <c r="M1607" s="177">
        <v>5.3009000000000004</v>
      </c>
      <c r="N1607" s="177">
        <v>4.8352000000000004</v>
      </c>
      <c r="O1607" s="177">
        <v>3.6831</v>
      </c>
      <c r="P1607" s="177"/>
      <c r="Q1607" s="177">
        <v>4.2439</v>
      </c>
      <c r="R1607" s="177">
        <v>3.9502999999999999</v>
      </c>
      <c r="S1607" t="s">
        <v>1808</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1171</v>
      </c>
      <c r="B1608" s="173" t="s">
        <v>1220</v>
      </c>
      <c r="C1608" s="173">
        <v>146980</v>
      </c>
      <c r="D1608" s="176">
        <v>44958</v>
      </c>
      <c r="E1608" s="177">
        <v>1170.7098000000001</v>
      </c>
      <c r="F1608" s="177">
        <v>6.1398999999999999</v>
      </c>
      <c r="G1608" s="177">
        <v>6.2907000000000002</v>
      </c>
      <c r="H1608" s="177">
        <v>6.3518999999999997</v>
      </c>
      <c r="I1608" s="177">
        <v>6.2866999999999997</v>
      </c>
      <c r="J1608" s="177">
        <v>6.1589</v>
      </c>
      <c r="K1608" s="177">
        <v>6.0232999999999999</v>
      </c>
      <c r="L1608" s="177">
        <v>5.8071000000000002</v>
      </c>
      <c r="M1608" s="177">
        <v>5.3949999999999996</v>
      </c>
      <c r="N1608" s="177">
        <v>4.9404000000000003</v>
      </c>
      <c r="O1608" s="177">
        <v>3.8071000000000002</v>
      </c>
      <c r="P1608" s="177"/>
      <c r="Q1608" s="177">
        <v>4.1643999999999997</v>
      </c>
      <c r="R1608" s="177">
        <v>4.0876999999999999</v>
      </c>
      <c r="S1608" t="s">
        <v>1808</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1171</v>
      </c>
      <c r="B1609" s="173" t="s">
        <v>1221</v>
      </c>
      <c r="C1609" s="173">
        <v>146977</v>
      </c>
      <c r="D1609" s="176">
        <v>44958</v>
      </c>
      <c r="E1609" s="177">
        <v>1165.9038</v>
      </c>
      <c r="F1609" s="177">
        <v>6.0274000000000001</v>
      </c>
      <c r="G1609" s="177">
        <v>6.1787999999999998</v>
      </c>
      <c r="H1609" s="177">
        <v>6.2374000000000001</v>
      </c>
      <c r="I1609" s="177">
        <v>6.1707000000000001</v>
      </c>
      <c r="J1609" s="177">
        <v>6.0444000000000004</v>
      </c>
      <c r="K1609" s="177">
        <v>5.9069000000000003</v>
      </c>
      <c r="L1609" s="177">
        <v>5.6885000000000003</v>
      </c>
      <c r="M1609" s="177">
        <v>5.2758000000000003</v>
      </c>
      <c r="N1609" s="177">
        <v>4.8230000000000004</v>
      </c>
      <c r="O1609" s="177">
        <v>3.6949999999999998</v>
      </c>
      <c r="P1609" s="177"/>
      <c r="Q1609" s="177">
        <v>4.0533000000000001</v>
      </c>
      <c r="R1609" s="177">
        <v>3.9721000000000002</v>
      </c>
      <c r="S1609" t="s">
        <v>1808</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1171</v>
      </c>
      <c r="B1610" s="173" t="s">
        <v>1222</v>
      </c>
      <c r="C1610" s="173">
        <v>147003</v>
      </c>
      <c r="D1610" s="176">
        <v>44958</v>
      </c>
      <c r="E1610" s="177">
        <v>1168.4493</v>
      </c>
      <c r="F1610" s="177">
        <v>6.1112000000000002</v>
      </c>
      <c r="G1610" s="177">
        <v>6.2727000000000004</v>
      </c>
      <c r="H1610" s="177">
        <v>6.3611000000000004</v>
      </c>
      <c r="I1610" s="177">
        <v>6.2891000000000004</v>
      </c>
      <c r="J1610" s="177">
        <v>6.1321000000000003</v>
      </c>
      <c r="K1610" s="177">
        <v>6.0313999999999997</v>
      </c>
      <c r="L1610" s="177">
        <v>5.8029999999999999</v>
      </c>
      <c r="M1610" s="177">
        <v>5.3849</v>
      </c>
      <c r="N1610" s="177">
        <v>4.9363999999999999</v>
      </c>
      <c r="O1610" s="177">
        <v>3.7805</v>
      </c>
      <c r="P1610" s="177"/>
      <c r="Q1610" s="177">
        <v>4.1167999999999996</v>
      </c>
      <c r="R1610" s="177">
        <v>4.0829000000000004</v>
      </c>
      <c r="S1610" t="s">
        <v>1808</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3" t="s">
        <v>1171</v>
      </c>
      <c r="B1611" s="173" t="s">
        <v>1223</v>
      </c>
      <c r="C1611" s="173">
        <v>146997</v>
      </c>
      <c r="D1611" s="176">
        <v>44958</v>
      </c>
      <c r="E1611" s="177">
        <v>1164.0374999999999</v>
      </c>
      <c r="F1611" s="177">
        <v>6.0119999999999996</v>
      </c>
      <c r="G1611" s="177">
        <v>6.173</v>
      </c>
      <c r="H1611" s="177">
        <v>6.2618</v>
      </c>
      <c r="I1611" s="177">
        <v>6.1890000000000001</v>
      </c>
      <c r="J1611" s="177">
        <v>6.0354000000000001</v>
      </c>
      <c r="K1611" s="177">
        <v>5.9409000000000001</v>
      </c>
      <c r="L1611" s="177">
        <v>5.7057000000000002</v>
      </c>
      <c r="M1611" s="177">
        <v>5.2847</v>
      </c>
      <c r="N1611" s="177">
        <v>4.8343999999999996</v>
      </c>
      <c r="O1611" s="177">
        <v>3.6791999999999998</v>
      </c>
      <c r="P1611" s="177"/>
      <c r="Q1611" s="177">
        <v>4.0148000000000001</v>
      </c>
      <c r="R1611" s="177">
        <v>3.9821</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3" t="s">
        <v>1171</v>
      </c>
      <c r="B1612" s="173" t="s">
        <v>1224</v>
      </c>
      <c r="C1612" s="173">
        <v>120785</v>
      </c>
      <c r="D1612" s="176">
        <v>44958</v>
      </c>
      <c r="E1612" s="177">
        <v>3037.8424</v>
      </c>
      <c r="F1612" s="177">
        <v>6.0819000000000001</v>
      </c>
      <c r="G1612" s="177">
        <v>6.2831000000000001</v>
      </c>
      <c r="H1612" s="177">
        <v>6.3428000000000004</v>
      </c>
      <c r="I1612" s="177">
        <v>6.2854999999999999</v>
      </c>
      <c r="J1612" s="177">
        <v>6.1298000000000004</v>
      </c>
      <c r="K1612" s="177">
        <v>6.0266000000000002</v>
      </c>
      <c r="L1612" s="177">
        <v>5.8028000000000004</v>
      </c>
      <c r="M1612" s="177">
        <v>5.3935000000000004</v>
      </c>
      <c r="N1612" s="177">
        <v>4.9427000000000003</v>
      </c>
      <c r="O1612" s="177">
        <v>3.8115000000000001</v>
      </c>
      <c r="P1612" s="177">
        <v>4.6437999999999997</v>
      </c>
      <c r="Q1612" s="177">
        <v>6.2606000000000002</v>
      </c>
      <c r="R1612" s="177">
        <v>4.0850999999999997</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73" t="s">
        <v>1171</v>
      </c>
      <c r="B1613" s="173" t="s">
        <v>1225</v>
      </c>
      <c r="C1613" s="173">
        <v>100814</v>
      </c>
      <c r="D1613" s="176">
        <v>44958</v>
      </c>
      <c r="E1613" s="177">
        <v>3008.864</v>
      </c>
      <c r="F1613" s="177">
        <v>6.0312000000000001</v>
      </c>
      <c r="G1613" s="177">
        <v>6.2332000000000001</v>
      </c>
      <c r="H1613" s="177">
        <v>6.2927</v>
      </c>
      <c r="I1613" s="177">
        <v>6.2354000000000003</v>
      </c>
      <c r="J1613" s="177">
        <v>6.0795000000000003</v>
      </c>
      <c r="K1613" s="177">
        <v>5.9757999999999996</v>
      </c>
      <c r="L1613" s="177">
        <v>5.7512999999999996</v>
      </c>
      <c r="M1613" s="177">
        <v>5.3398000000000003</v>
      </c>
      <c r="N1613" s="177">
        <v>4.8861999999999997</v>
      </c>
      <c r="O1613" s="177">
        <v>3.7501000000000002</v>
      </c>
      <c r="P1613" s="177">
        <v>4.5744999999999996</v>
      </c>
      <c r="Q1613" s="177">
        <v>5.9172000000000002</v>
      </c>
      <c r="R1613" s="177">
        <v>4.0259999999999998</v>
      </c>
    </row>
    <row r="1614" spans="1:34" x14ac:dyDescent="0.3">
      <c r="A1614" s="173" t="s">
        <v>1171</v>
      </c>
      <c r="B1614" s="173" t="s">
        <v>1883</v>
      </c>
      <c r="C1614" s="173">
        <v>147593</v>
      </c>
      <c r="D1614" s="176"/>
      <c r="E1614" s="177"/>
      <c r="F1614" s="177"/>
      <c r="G1614" s="177"/>
      <c r="H1614" s="177"/>
      <c r="I1614" s="177"/>
      <c r="J1614" s="177"/>
      <c r="K1614" s="177"/>
      <c r="L1614" s="177"/>
      <c r="M1614" s="177"/>
      <c r="N1614" s="177"/>
      <c r="O1614" s="177"/>
      <c r="P1614" s="177"/>
      <c r="Q1614" s="177"/>
      <c r="R1614" s="177"/>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1171</v>
      </c>
      <c r="B1615" s="173" t="s">
        <v>1884</v>
      </c>
      <c r="C1615" s="173">
        <v>147590</v>
      </c>
      <c r="D1615" s="176"/>
      <c r="E1615" s="177"/>
      <c r="F1615" s="177"/>
      <c r="G1615" s="177"/>
      <c r="H1615" s="177"/>
      <c r="I1615" s="177"/>
      <c r="J1615" s="177"/>
      <c r="K1615" s="177"/>
      <c r="L1615" s="177"/>
      <c r="M1615" s="177"/>
      <c r="N1615" s="177"/>
      <c r="O1615" s="177"/>
      <c r="P1615" s="177"/>
      <c r="Q1615" s="177"/>
      <c r="R1615" s="177"/>
      <c r="T1615" s="106"/>
      <c r="U1615" s="107"/>
      <c r="V1615" s="107"/>
      <c r="W1615" s="107"/>
      <c r="X1615" s="107"/>
      <c r="Y1615" s="107"/>
      <c r="Z1615" s="107"/>
      <c r="AA1615" s="107"/>
      <c r="AB1615" s="107"/>
      <c r="AC1615" s="107"/>
      <c r="AD1615" s="107"/>
      <c r="AE1615" s="107"/>
      <c r="AF1615" s="107"/>
      <c r="AG1615" s="107"/>
      <c r="AH1615" s="107"/>
    </row>
    <row r="1616" spans="1:34" x14ac:dyDescent="0.3">
      <c r="A1616" s="178" t="s">
        <v>27</v>
      </c>
      <c r="B1616" s="173"/>
      <c r="C1616" s="173"/>
      <c r="D1616" s="173"/>
      <c r="E1616" s="173"/>
      <c r="F1616" s="179">
        <v>6.0272185185185192</v>
      </c>
      <c r="G1616" s="179">
        <v>6.2047407407407418</v>
      </c>
      <c r="H1616" s="179">
        <v>6.2863333333333351</v>
      </c>
      <c r="I1616" s="179">
        <v>6.2349944444444461</v>
      </c>
      <c r="J1616" s="179">
        <v>6.0914796296296281</v>
      </c>
      <c r="K1616" s="179">
        <v>5.975877777777777</v>
      </c>
      <c r="L1616" s="179">
        <v>5.748540740740741</v>
      </c>
      <c r="M1616" s="179">
        <v>5.3387629629629618</v>
      </c>
      <c r="N1616" s="179">
        <v>4.8899981481481465</v>
      </c>
      <c r="O1616" s="179">
        <v>3.7646703703703706</v>
      </c>
      <c r="P1616" s="179">
        <v>4.5881333333333325</v>
      </c>
      <c r="Q1616" s="179">
        <v>4.2828944444444454</v>
      </c>
      <c r="R1616" s="179">
        <v>4.0380833333333346</v>
      </c>
      <c r="T1616" s="106"/>
      <c r="U1616" s="107"/>
      <c r="V1616" s="107"/>
      <c r="W1616" s="107"/>
      <c r="X1616" s="107"/>
      <c r="Y1616" s="107"/>
      <c r="Z1616" s="107"/>
      <c r="AA1616" s="107"/>
      <c r="AB1616" s="107"/>
      <c r="AC1616" s="107"/>
      <c r="AD1616" s="107"/>
      <c r="AE1616" s="107"/>
      <c r="AF1616" s="107"/>
      <c r="AG1616" s="107"/>
      <c r="AH1616" s="107"/>
    </row>
    <row r="1617" spans="1:34" x14ac:dyDescent="0.3">
      <c r="A1617" s="178" t="s">
        <v>407</v>
      </c>
      <c r="B1617" s="173"/>
      <c r="C1617" s="173"/>
      <c r="D1617" s="173"/>
      <c r="E1617" s="173"/>
      <c r="F1617" s="179">
        <v>6.0522999999999998</v>
      </c>
      <c r="G1617" s="179">
        <v>6.2301000000000002</v>
      </c>
      <c r="H1617" s="179">
        <v>6.2837999999999994</v>
      </c>
      <c r="I1617" s="179">
        <v>6.2347999999999999</v>
      </c>
      <c r="J1617" s="179">
        <v>6.0973000000000006</v>
      </c>
      <c r="K1617" s="179">
        <v>5.9849999999999994</v>
      </c>
      <c r="L1617" s="179">
        <v>5.7539499999999997</v>
      </c>
      <c r="M1617" s="179">
        <v>5.3425000000000002</v>
      </c>
      <c r="N1617" s="179">
        <v>4.8903499999999998</v>
      </c>
      <c r="O1617" s="179">
        <v>3.7751000000000001</v>
      </c>
      <c r="P1617" s="179">
        <v>4.5886499999999995</v>
      </c>
      <c r="Q1617" s="179">
        <v>4.0636999999999999</v>
      </c>
      <c r="R1617" s="179">
        <v>4.0435499999999998</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75" t="s">
        <v>1226</v>
      </c>
      <c r="B1619" s="175"/>
      <c r="C1619" s="175"/>
      <c r="D1619" s="175"/>
      <c r="E1619" s="175"/>
      <c r="F1619" s="175"/>
      <c r="G1619" s="175"/>
      <c r="H1619" s="175"/>
      <c r="I1619" s="175"/>
      <c r="J1619" s="175"/>
      <c r="K1619" s="175"/>
      <c r="L1619" s="175"/>
      <c r="M1619" s="175"/>
      <c r="N1619" s="175"/>
      <c r="O1619" s="175"/>
      <c r="P1619" s="175"/>
      <c r="Q1619" s="175"/>
      <c r="R1619" s="175"/>
      <c r="T1619" s="106"/>
      <c r="U1619" s="107"/>
      <c r="V1619" s="107"/>
      <c r="W1619" s="107"/>
      <c r="X1619" s="107"/>
      <c r="Y1619" s="107"/>
      <c r="Z1619" s="107"/>
      <c r="AA1619" s="107"/>
      <c r="AB1619" s="107"/>
      <c r="AC1619" s="107"/>
      <c r="AD1619" s="107"/>
      <c r="AE1619" s="107"/>
      <c r="AF1619" s="107"/>
      <c r="AG1619" s="107"/>
      <c r="AH1619" s="107"/>
    </row>
    <row r="1620" spans="1:34" x14ac:dyDescent="0.3">
      <c r="A1620" s="173" t="s">
        <v>1227</v>
      </c>
      <c r="B1620" s="173" t="s">
        <v>1228</v>
      </c>
      <c r="C1620" s="173">
        <v>100058</v>
      </c>
      <c r="D1620" s="176">
        <v>44958</v>
      </c>
      <c r="E1620" s="177">
        <v>67.676699999999997</v>
      </c>
      <c r="F1620" s="177">
        <v>121.4823</v>
      </c>
      <c r="G1620" s="177">
        <v>29.392600000000002</v>
      </c>
      <c r="H1620" s="177">
        <v>13.6653</v>
      </c>
      <c r="I1620" s="177">
        <v>9.4105000000000008</v>
      </c>
      <c r="J1620" s="177">
        <v>9.4413999999999998</v>
      </c>
      <c r="K1620" s="177">
        <v>8.9228000000000005</v>
      </c>
      <c r="L1620" s="177">
        <v>5.3098000000000001</v>
      </c>
      <c r="M1620" s="177">
        <v>4.1369999999999996</v>
      </c>
      <c r="N1620" s="177">
        <v>3.1032999999999999</v>
      </c>
      <c r="O1620" s="177">
        <v>5.8160999999999996</v>
      </c>
      <c r="P1620" s="177">
        <v>7.4542000000000002</v>
      </c>
      <c r="Q1620" s="177">
        <v>8.5428999999999995</v>
      </c>
      <c r="R1620" s="177">
        <v>3.5489999999999999</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1227</v>
      </c>
      <c r="B1621" s="173" t="s">
        <v>1757</v>
      </c>
      <c r="C1621" s="173">
        <v>119605</v>
      </c>
      <c r="D1621" s="176">
        <v>44958</v>
      </c>
      <c r="E1621" s="177">
        <v>71.589100000000002</v>
      </c>
      <c r="F1621" s="177">
        <v>122.1093</v>
      </c>
      <c r="G1621" s="177">
        <v>29.8049</v>
      </c>
      <c r="H1621" s="177">
        <v>14.146699999999999</v>
      </c>
      <c r="I1621" s="177">
        <v>9.9764999999999997</v>
      </c>
      <c r="J1621" s="177">
        <v>10.0937</v>
      </c>
      <c r="K1621" s="177">
        <v>9.5863999999999994</v>
      </c>
      <c r="L1621" s="177">
        <v>5.9801000000000002</v>
      </c>
      <c r="M1621" s="177">
        <v>4.8103999999999996</v>
      </c>
      <c r="N1621" s="177">
        <v>3.7764000000000002</v>
      </c>
      <c r="O1621" s="177">
        <v>6.4917999999999996</v>
      </c>
      <c r="P1621" s="177">
        <v>8.1225000000000005</v>
      </c>
      <c r="Q1621" s="177">
        <v>8.9415999999999993</v>
      </c>
      <c r="R1621" s="177">
        <v>4.2305000000000001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1227</v>
      </c>
      <c r="B1622" s="173" t="s">
        <v>1229</v>
      </c>
      <c r="C1622" s="173"/>
      <c r="D1622" s="176">
        <v>44958</v>
      </c>
      <c r="E1622" s="177">
        <v>71.589100000000002</v>
      </c>
      <c r="F1622" s="177">
        <v>122.1093</v>
      </c>
      <c r="G1622" s="177">
        <v>29.8049</v>
      </c>
      <c r="H1622" s="177">
        <v>14.146699999999999</v>
      </c>
      <c r="I1622" s="177">
        <v>9.9764999999999997</v>
      </c>
      <c r="J1622" s="177">
        <v>10.0937</v>
      </c>
      <c r="K1622" s="177">
        <v>9.5863999999999994</v>
      </c>
      <c r="L1622" s="177">
        <v>5.9801000000000002</v>
      </c>
      <c r="M1622" s="177">
        <v>4.8103999999999996</v>
      </c>
      <c r="N1622" s="177">
        <v>3.7764000000000002</v>
      </c>
      <c r="O1622" s="177">
        <v>6.4917999999999996</v>
      </c>
      <c r="P1622" s="177">
        <v>8.1225000000000005</v>
      </c>
      <c r="Q1622" s="177">
        <v>8.9415999999999993</v>
      </c>
      <c r="R1622" s="177">
        <v>4.2305000000000001</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1227</v>
      </c>
      <c r="B1623" s="173" t="s">
        <v>1230</v>
      </c>
      <c r="C1623" s="173">
        <v>120447</v>
      </c>
      <c r="D1623" s="176">
        <v>44958</v>
      </c>
      <c r="E1623" s="177">
        <v>22.157699999999998</v>
      </c>
      <c r="F1623" s="177">
        <v>135.24700000000001</v>
      </c>
      <c r="G1623" s="177">
        <v>33.859699999999997</v>
      </c>
      <c r="H1623" s="177">
        <v>18.017399999999999</v>
      </c>
      <c r="I1623" s="177">
        <v>10.9057</v>
      </c>
      <c r="J1623" s="177">
        <v>9.1247000000000007</v>
      </c>
      <c r="K1623" s="177">
        <v>6.7134</v>
      </c>
      <c r="L1623" s="177">
        <v>5.4398</v>
      </c>
      <c r="M1623" s="177">
        <v>5.0602999999999998</v>
      </c>
      <c r="N1623" s="177">
        <v>4.1725000000000003</v>
      </c>
      <c r="O1623" s="177">
        <v>6.5731999999999999</v>
      </c>
      <c r="P1623" s="177">
        <v>7.9935</v>
      </c>
      <c r="Q1623" s="177">
        <v>7.4947999999999997</v>
      </c>
      <c r="R1623" s="177">
        <v>3.5577000000000001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1227</v>
      </c>
      <c r="B1624" s="173" t="s">
        <v>1231</v>
      </c>
      <c r="C1624" s="173">
        <v>116471</v>
      </c>
      <c r="D1624" s="176">
        <v>44958</v>
      </c>
      <c r="E1624" s="177">
        <v>21.009799999999998</v>
      </c>
      <c r="F1624" s="177">
        <v>134.613</v>
      </c>
      <c r="G1624" s="177">
        <v>33.263500000000001</v>
      </c>
      <c r="H1624" s="177">
        <v>17.405899999999999</v>
      </c>
      <c r="I1624" s="177">
        <v>10.302899999999999</v>
      </c>
      <c r="J1624" s="177">
        <v>8.5145999999999997</v>
      </c>
      <c r="K1624" s="177">
        <v>6.0991999999999997</v>
      </c>
      <c r="L1624" s="177">
        <v>4.8211000000000004</v>
      </c>
      <c r="M1624" s="177">
        <v>4.4356999999999998</v>
      </c>
      <c r="N1624" s="177">
        <v>3.5459999999999998</v>
      </c>
      <c r="O1624" s="177">
        <v>5.9631999999999996</v>
      </c>
      <c r="P1624" s="177">
        <v>7.4145000000000003</v>
      </c>
      <c r="Q1624" s="177">
        <v>6.9606000000000003</v>
      </c>
      <c r="R1624" s="177">
        <v>2.9354</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1227</v>
      </c>
      <c r="B1625" s="173" t="s">
        <v>1933</v>
      </c>
      <c r="C1625" s="173">
        <v>119341</v>
      </c>
      <c r="D1625" s="176">
        <v>44958</v>
      </c>
      <c r="E1625" s="177">
        <v>38.0276</v>
      </c>
      <c r="F1625" s="177">
        <v>118.3455</v>
      </c>
      <c r="G1625" s="177">
        <v>22.934999999999999</v>
      </c>
      <c r="H1625" s="177">
        <v>10.786099999999999</v>
      </c>
      <c r="I1625" s="177">
        <v>6.7843999999999998</v>
      </c>
      <c r="J1625" s="177">
        <v>8.9517000000000007</v>
      </c>
      <c r="K1625" s="177">
        <v>9.1045999999999996</v>
      </c>
      <c r="L1625" s="177">
        <v>6.6352000000000002</v>
      </c>
      <c r="M1625" s="177">
        <v>5.4234</v>
      </c>
      <c r="N1625" s="177">
        <v>4.0387000000000004</v>
      </c>
      <c r="O1625" s="177">
        <v>5.2949000000000002</v>
      </c>
      <c r="P1625" s="177">
        <v>6.8417000000000003</v>
      </c>
      <c r="Q1625" s="177">
        <v>7.6882999999999999</v>
      </c>
      <c r="R1625" s="177">
        <v>3.3946000000000001</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1227</v>
      </c>
      <c r="B1626" s="173" t="s">
        <v>1951</v>
      </c>
      <c r="C1626" s="173">
        <v>101187</v>
      </c>
      <c r="D1626" s="176">
        <v>44958</v>
      </c>
      <c r="E1626" s="177">
        <v>34.9206</v>
      </c>
      <c r="F1626" s="177">
        <v>117.5474</v>
      </c>
      <c r="G1626" s="177">
        <v>22.1632</v>
      </c>
      <c r="H1626" s="177">
        <v>9.9936000000000007</v>
      </c>
      <c r="I1626" s="177">
        <v>6.0088999999999997</v>
      </c>
      <c r="J1626" s="177">
        <v>8.1715</v>
      </c>
      <c r="K1626" s="177">
        <v>8.3132000000000001</v>
      </c>
      <c r="L1626" s="177">
        <v>5.8113000000000001</v>
      </c>
      <c r="M1626" s="177">
        <v>4.6062000000000003</v>
      </c>
      <c r="N1626" s="177">
        <v>3.2383999999999999</v>
      </c>
      <c r="O1626" s="177">
        <v>4.4833999999999996</v>
      </c>
      <c r="P1626" s="177">
        <v>6.0133999999999999</v>
      </c>
      <c r="Q1626" s="177">
        <v>6.1711999999999998</v>
      </c>
      <c r="R1626" s="177">
        <v>2.6042999999999998</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1227</v>
      </c>
      <c r="B1627" s="173" t="s">
        <v>1827</v>
      </c>
      <c r="C1627" s="173">
        <v>118299</v>
      </c>
      <c r="D1627" s="176">
        <v>44958</v>
      </c>
      <c r="E1627" s="177">
        <v>67.114500000000007</v>
      </c>
      <c r="F1627" s="177">
        <v>139.155</v>
      </c>
      <c r="G1627" s="177">
        <v>35.9724</v>
      </c>
      <c r="H1627" s="177">
        <v>15.952299999999999</v>
      </c>
      <c r="I1627" s="177">
        <v>7.2649999999999997</v>
      </c>
      <c r="J1627" s="177">
        <v>9.6569000000000003</v>
      </c>
      <c r="K1627" s="177">
        <v>9.3520000000000003</v>
      </c>
      <c r="L1627" s="177">
        <v>5.9919000000000002</v>
      </c>
      <c r="M1627" s="177">
        <v>5.1032000000000002</v>
      </c>
      <c r="N1627" s="177">
        <v>4.1210000000000004</v>
      </c>
      <c r="O1627" s="177">
        <v>5.5785</v>
      </c>
      <c r="P1627" s="177">
        <v>7.0960999999999999</v>
      </c>
      <c r="Q1627" s="177">
        <v>8.1447000000000003</v>
      </c>
      <c r="R1627" s="177">
        <v>3.5710000000000002</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1227</v>
      </c>
      <c r="B1628" s="173" t="s">
        <v>1828</v>
      </c>
      <c r="C1628" s="173">
        <v>100597</v>
      </c>
      <c r="D1628" s="176">
        <v>44958</v>
      </c>
      <c r="E1628" s="177">
        <v>63.401400000000002</v>
      </c>
      <c r="F1628" s="177">
        <v>138.51830000000001</v>
      </c>
      <c r="G1628" s="177">
        <v>35.275599999999997</v>
      </c>
      <c r="H1628" s="177">
        <v>15.259399999999999</v>
      </c>
      <c r="I1628" s="177">
        <v>6.5629999999999997</v>
      </c>
      <c r="J1628" s="177">
        <v>8.9427000000000003</v>
      </c>
      <c r="K1628" s="177">
        <v>8.6263000000000005</v>
      </c>
      <c r="L1628" s="177">
        <v>5.2568999999999999</v>
      </c>
      <c r="M1628" s="177">
        <v>4.3594999999999997</v>
      </c>
      <c r="N1628" s="177">
        <v>3.4104999999999999</v>
      </c>
      <c r="O1628" s="177">
        <v>4.8456000000000001</v>
      </c>
      <c r="P1628" s="177">
        <v>6.3784999999999998</v>
      </c>
      <c r="Q1628" s="177">
        <v>8.32</v>
      </c>
      <c r="R1628" s="177">
        <v>2.8548</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1227</v>
      </c>
      <c r="B1629" s="173" t="s">
        <v>1232</v>
      </c>
      <c r="C1629" s="173">
        <v>119099</v>
      </c>
      <c r="D1629" s="176">
        <v>44958</v>
      </c>
      <c r="E1629" s="177">
        <v>82.792699999999996</v>
      </c>
      <c r="F1629" s="177">
        <v>133.93809999999999</v>
      </c>
      <c r="G1629" s="177">
        <v>28.6355</v>
      </c>
      <c r="H1629" s="177">
        <v>14.1648</v>
      </c>
      <c r="I1629" s="177">
        <v>8.3526000000000007</v>
      </c>
      <c r="J1629" s="177">
        <v>8.2202000000000002</v>
      </c>
      <c r="K1629" s="177">
        <v>8.3955000000000002</v>
      </c>
      <c r="L1629" s="177">
        <v>6.2610999999999999</v>
      </c>
      <c r="M1629" s="177">
        <v>5.4635999999999996</v>
      </c>
      <c r="N1629" s="177">
        <v>4.5434000000000001</v>
      </c>
      <c r="O1629" s="177">
        <v>6.8605</v>
      </c>
      <c r="P1629" s="177">
        <v>8.7446999999999999</v>
      </c>
      <c r="Q1629" s="177">
        <v>8.1968999999999994</v>
      </c>
      <c r="R1629" s="177">
        <v>4.3803000000000001</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1227</v>
      </c>
      <c r="B1630" s="173" t="s">
        <v>1233</v>
      </c>
      <c r="C1630" s="173">
        <v>100084</v>
      </c>
      <c r="D1630" s="176">
        <v>44958</v>
      </c>
      <c r="E1630" s="177">
        <v>78.810599999999994</v>
      </c>
      <c r="F1630" s="177">
        <v>133.26580000000001</v>
      </c>
      <c r="G1630" s="177">
        <v>27.997</v>
      </c>
      <c r="H1630" s="177">
        <v>13.5321</v>
      </c>
      <c r="I1630" s="177">
        <v>7.7308000000000003</v>
      </c>
      <c r="J1630" s="177">
        <v>7.6022999999999996</v>
      </c>
      <c r="K1630" s="177">
        <v>7.8236999999999997</v>
      </c>
      <c r="L1630" s="177">
        <v>5.7045000000000003</v>
      </c>
      <c r="M1630" s="177">
        <v>4.9089</v>
      </c>
      <c r="N1630" s="177">
        <v>3.9904000000000002</v>
      </c>
      <c r="O1630" s="177">
        <v>6.2919</v>
      </c>
      <c r="P1630" s="177">
        <v>8.0928000000000004</v>
      </c>
      <c r="Q1630" s="177">
        <v>9.2415000000000003</v>
      </c>
      <c r="R1630" s="177">
        <v>3.8309000000000002</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1227</v>
      </c>
      <c r="B1631" s="173" t="s">
        <v>1234</v>
      </c>
      <c r="C1631" s="173">
        <v>140298</v>
      </c>
      <c r="D1631" s="176">
        <v>44958</v>
      </c>
      <c r="E1631" s="177">
        <v>21.466999999999999</v>
      </c>
      <c r="F1631" s="177">
        <v>151.61240000000001</v>
      </c>
      <c r="G1631" s="177">
        <v>36.362299999999998</v>
      </c>
      <c r="H1631" s="177">
        <v>18.183399999999999</v>
      </c>
      <c r="I1631" s="177">
        <v>11.895300000000001</v>
      </c>
      <c r="J1631" s="177">
        <v>10.8376</v>
      </c>
      <c r="K1631" s="177">
        <v>9.6607000000000003</v>
      </c>
      <c r="L1631" s="177">
        <v>6.1487999999999996</v>
      </c>
      <c r="M1631" s="177">
        <v>5.4880000000000004</v>
      </c>
      <c r="N1631" s="177">
        <v>4.7038000000000002</v>
      </c>
      <c r="O1631" s="177">
        <v>7.5758000000000001</v>
      </c>
      <c r="P1631" s="177">
        <v>8.2063000000000006</v>
      </c>
      <c r="Q1631" s="177">
        <v>8.8870000000000005</v>
      </c>
      <c r="R1631" s="177">
        <v>4.952</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1227</v>
      </c>
      <c r="B1632" s="173" t="s">
        <v>1235</v>
      </c>
      <c r="C1632" s="173">
        <v>140297</v>
      </c>
      <c r="D1632" s="176">
        <v>44958</v>
      </c>
      <c r="E1632" s="177">
        <v>20.501300000000001</v>
      </c>
      <c r="F1632" s="177">
        <v>150.88480000000001</v>
      </c>
      <c r="G1632" s="177">
        <v>35.638199999999998</v>
      </c>
      <c r="H1632" s="177">
        <v>17.480599999999999</v>
      </c>
      <c r="I1632" s="177">
        <v>11.200699999999999</v>
      </c>
      <c r="J1632" s="177">
        <v>10.1487</v>
      </c>
      <c r="K1632" s="177">
        <v>8.9786999999999999</v>
      </c>
      <c r="L1632" s="177">
        <v>5.4695</v>
      </c>
      <c r="M1632" s="177">
        <v>4.8056999999999999</v>
      </c>
      <c r="N1632" s="177">
        <v>4.0199999999999996</v>
      </c>
      <c r="O1632" s="177">
        <v>6.9321000000000002</v>
      </c>
      <c r="P1632" s="177">
        <v>7.6112000000000002</v>
      </c>
      <c r="Q1632" s="177">
        <v>8.3299000000000003</v>
      </c>
      <c r="R1632" s="177">
        <v>4.2384000000000004</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1227</v>
      </c>
      <c r="B1633" s="173" t="s">
        <v>1236</v>
      </c>
      <c r="C1633" s="173">
        <v>100493</v>
      </c>
      <c r="D1633" s="176">
        <v>44958</v>
      </c>
      <c r="E1633" s="177">
        <v>50.141100000000002</v>
      </c>
      <c r="F1633" s="177">
        <v>67.240200000000002</v>
      </c>
      <c r="G1633" s="177">
        <v>13.521100000000001</v>
      </c>
      <c r="H1633" s="177">
        <v>7.4668999999999999</v>
      </c>
      <c r="I1633" s="177">
        <v>6.056</v>
      </c>
      <c r="J1633" s="177">
        <v>7.3254000000000001</v>
      </c>
      <c r="K1633" s="177">
        <v>7.3834999999999997</v>
      </c>
      <c r="L1633" s="177">
        <v>4.1204000000000001</v>
      </c>
      <c r="M1633" s="177">
        <v>4.0407999999999999</v>
      </c>
      <c r="N1633" s="177">
        <v>3.4289000000000001</v>
      </c>
      <c r="O1633" s="177">
        <v>4.4279000000000002</v>
      </c>
      <c r="P1633" s="177">
        <v>5.7489999999999997</v>
      </c>
      <c r="Q1633" s="177">
        <v>7.9143999999999997</v>
      </c>
      <c r="R1633" s="177">
        <v>3.1920000000000002</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1227</v>
      </c>
      <c r="B1634" s="173" t="s">
        <v>1237</v>
      </c>
      <c r="C1634" s="173">
        <v>118498</v>
      </c>
      <c r="D1634" s="176">
        <v>44958</v>
      </c>
      <c r="E1634" s="177">
        <v>54.262500000000003</v>
      </c>
      <c r="F1634" s="177">
        <v>67.727400000000003</v>
      </c>
      <c r="G1634" s="177">
        <v>14.0046</v>
      </c>
      <c r="H1634" s="177">
        <v>7.9398</v>
      </c>
      <c r="I1634" s="177">
        <v>6.5170000000000003</v>
      </c>
      <c r="J1634" s="177">
        <v>7.7858999999999998</v>
      </c>
      <c r="K1634" s="177">
        <v>7.8292999999999999</v>
      </c>
      <c r="L1634" s="177">
        <v>4.5564999999999998</v>
      </c>
      <c r="M1634" s="177">
        <v>4.4817</v>
      </c>
      <c r="N1634" s="177">
        <v>3.8788999999999998</v>
      </c>
      <c r="O1634" s="177">
        <v>4.9085999999999999</v>
      </c>
      <c r="P1634" s="177">
        <v>6.3635999999999999</v>
      </c>
      <c r="Q1634" s="177">
        <v>7.2313999999999998</v>
      </c>
      <c r="R1634" s="177">
        <v>3.6448999999999998</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1227</v>
      </c>
      <c r="B1635" s="173" t="s">
        <v>1238</v>
      </c>
      <c r="C1635" s="173">
        <v>101083</v>
      </c>
      <c r="D1635" s="176">
        <v>44958</v>
      </c>
      <c r="E1635" s="177">
        <v>45.995800000000003</v>
      </c>
      <c r="F1635" s="177">
        <v>128.21039999999999</v>
      </c>
      <c r="G1635" s="177">
        <v>26.249500000000001</v>
      </c>
      <c r="H1635" s="177">
        <v>14.3459</v>
      </c>
      <c r="I1635" s="177">
        <v>8.4445999999999994</v>
      </c>
      <c r="J1635" s="177">
        <v>8.7423000000000002</v>
      </c>
      <c r="K1635" s="177">
        <v>8.5505999999999993</v>
      </c>
      <c r="L1635" s="177">
        <v>5.7874999999999996</v>
      </c>
      <c r="M1635" s="177">
        <v>4.7465000000000002</v>
      </c>
      <c r="N1635" s="177">
        <v>3.4754999999999998</v>
      </c>
      <c r="O1635" s="177">
        <v>4.8784000000000001</v>
      </c>
      <c r="P1635" s="177">
        <v>6.0198</v>
      </c>
      <c r="Q1635" s="177">
        <v>7.3423999999999996</v>
      </c>
      <c r="R1635" s="177">
        <v>2.8841999999999999</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1227</v>
      </c>
      <c r="B1636" s="173" t="s">
        <v>1239</v>
      </c>
      <c r="C1636" s="173">
        <v>119116</v>
      </c>
      <c r="D1636" s="176">
        <v>44958</v>
      </c>
      <c r="E1636" s="177">
        <v>47.917000000000002</v>
      </c>
      <c r="F1636" s="177">
        <v>128.65170000000001</v>
      </c>
      <c r="G1636" s="177">
        <v>26.696999999999999</v>
      </c>
      <c r="H1636" s="177">
        <v>14.786799999999999</v>
      </c>
      <c r="I1636" s="177">
        <v>8.8880999999999997</v>
      </c>
      <c r="J1636" s="177">
        <v>9.1865000000000006</v>
      </c>
      <c r="K1636" s="177">
        <v>8.9906000000000006</v>
      </c>
      <c r="L1636" s="177">
        <v>6.2283999999999997</v>
      </c>
      <c r="M1636" s="177">
        <v>5.1887999999999996</v>
      </c>
      <c r="N1636" s="177">
        <v>3.9182000000000001</v>
      </c>
      <c r="O1636" s="177">
        <v>5.3400999999999996</v>
      </c>
      <c r="P1636" s="177">
        <v>6.4569000000000001</v>
      </c>
      <c r="Q1636" s="177">
        <v>7.6173999999999999</v>
      </c>
      <c r="R1636" s="177">
        <v>3.3342999999999998</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1227</v>
      </c>
      <c r="B1637" s="173" t="s">
        <v>2049</v>
      </c>
      <c r="C1637" s="173">
        <v>151014</v>
      </c>
      <c r="D1637" s="176">
        <v>44958</v>
      </c>
      <c r="E1637" s="177">
        <v>62.665399999999998</v>
      </c>
      <c r="F1637" s="177">
        <v>144.67140000000001</v>
      </c>
      <c r="G1637" s="177">
        <v>38.410299999999999</v>
      </c>
      <c r="H1637" s="177">
        <v>18.186</v>
      </c>
      <c r="I1637" s="177">
        <v>9.6880000000000006</v>
      </c>
      <c r="J1637" s="177">
        <v>9.8259000000000007</v>
      </c>
      <c r="K1637" s="177">
        <v>7.7232000000000003</v>
      </c>
      <c r="L1637" s="177">
        <v>5.9325999999999999</v>
      </c>
      <c r="M1637" s="177">
        <v>5.8932000000000002</v>
      </c>
      <c r="N1637" s="177">
        <v>4.9329000000000001</v>
      </c>
      <c r="O1637" s="177">
        <v>5.9264999999999999</v>
      </c>
      <c r="P1637" s="177">
        <v>7.3841000000000001</v>
      </c>
      <c r="Q1637" s="177">
        <v>8.8574999999999999</v>
      </c>
      <c r="R1637" s="177">
        <v>3.5</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1227</v>
      </c>
      <c r="B1638" s="173" t="s">
        <v>2050</v>
      </c>
      <c r="C1638" s="173">
        <v>151013</v>
      </c>
      <c r="D1638" s="176">
        <v>44958</v>
      </c>
      <c r="E1638" s="177">
        <v>56.272500000000001</v>
      </c>
      <c r="F1638" s="177">
        <v>143.4547</v>
      </c>
      <c r="G1638" s="177">
        <v>37.186300000000003</v>
      </c>
      <c r="H1638" s="177">
        <v>16.956399999999999</v>
      </c>
      <c r="I1638" s="177">
        <v>8.4641999999999999</v>
      </c>
      <c r="J1638" s="177">
        <v>8.5968</v>
      </c>
      <c r="K1638" s="177">
        <v>6.4950000000000001</v>
      </c>
      <c r="L1638" s="177">
        <v>4.6974</v>
      </c>
      <c r="M1638" s="177">
        <v>4.6426999999999996</v>
      </c>
      <c r="N1638" s="177">
        <v>3.6796000000000002</v>
      </c>
      <c r="O1638" s="177">
        <v>4.6673</v>
      </c>
      <c r="P1638" s="177">
        <v>6.0671999999999997</v>
      </c>
      <c r="Q1638" s="177">
        <v>7.8502000000000001</v>
      </c>
      <c r="R1638" s="177">
        <v>2.2614000000000001</v>
      </c>
      <c r="T1638" s="106"/>
      <c r="U1638" s="107"/>
      <c r="V1638" s="107"/>
      <c r="W1638" s="107"/>
      <c r="X1638" s="107"/>
      <c r="Y1638" s="107"/>
      <c r="Z1638" s="107"/>
      <c r="AA1638" s="107"/>
      <c r="AB1638" s="107"/>
      <c r="AC1638" s="107"/>
      <c r="AD1638" s="107"/>
      <c r="AE1638" s="107"/>
      <c r="AF1638" s="107"/>
      <c r="AG1638" s="107"/>
      <c r="AH1638" s="107"/>
    </row>
    <row r="1639" spans="1:34" x14ac:dyDescent="0.3">
      <c r="A1639" s="173" t="s">
        <v>1227</v>
      </c>
      <c r="B1639" s="173" t="s">
        <v>1240</v>
      </c>
      <c r="C1639" s="173">
        <v>100369</v>
      </c>
      <c r="D1639" s="176">
        <v>44958</v>
      </c>
      <c r="E1639" s="177">
        <v>84.196299999999994</v>
      </c>
      <c r="F1639" s="177">
        <v>100.50369999999999</v>
      </c>
      <c r="G1639" s="177">
        <v>21.644100000000002</v>
      </c>
      <c r="H1639" s="177">
        <v>13.218299999999999</v>
      </c>
      <c r="I1639" s="177">
        <v>5.3182</v>
      </c>
      <c r="J1639" s="177">
        <v>5.3487</v>
      </c>
      <c r="K1639" s="177">
        <v>5.5685000000000002</v>
      </c>
      <c r="L1639" s="177">
        <v>7.9036</v>
      </c>
      <c r="M1639" s="177">
        <v>5.9020000000000001</v>
      </c>
      <c r="N1639" s="177">
        <v>6.1272000000000002</v>
      </c>
      <c r="O1639" s="177">
        <v>6.6416000000000004</v>
      </c>
      <c r="P1639" s="177">
        <v>7.8551000000000002</v>
      </c>
      <c r="Q1639" s="177">
        <v>9.5021000000000004</v>
      </c>
      <c r="R1639" s="177">
        <v>4.2462999999999997</v>
      </c>
      <c r="T1639" s="106"/>
      <c r="U1639" s="107"/>
      <c r="V1639" s="107"/>
      <c r="W1639" s="107"/>
      <c r="X1639" s="107"/>
      <c r="Y1639" s="107"/>
      <c r="Z1639" s="107"/>
      <c r="AA1639" s="107"/>
      <c r="AB1639" s="107"/>
      <c r="AC1639" s="107"/>
      <c r="AD1639" s="107"/>
      <c r="AE1639" s="107"/>
      <c r="AF1639" s="107"/>
      <c r="AG1639" s="107"/>
      <c r="AH1639" s="107"/>
    </row>
    <row r="1640" spans="1:34" x14ac:dyDescent="0.3">
      <c r="A1640" s="173" t="s">
        <v>1227</v>
      </c>
      <c r="B1640" s="173" t="s">
        <v>1241</v>
      </c>
      <c r="C1640" s="173">
        <v>120590</v>
      </c>
      <c r="D1640" s="176">
        <v>44958</v>
      </c>
      <c r="E1640" s="177">
        <v>89.580399999999997</v>
      </c>
      <c r="F1640" s="177">
        <v>101.0016</v>
      </c>
      <c r="G1640" s="177">
        <v>22.1675</v>
      </c>
      <c r="H1640" s="177">
        <v>13.7499</v>
      </c>
      <c r="I1640" s="177">
        <v>5.8455000000000004</v>
      </c>
      <c r="J1640" s="177">
        <v>5.8811999999999998</v>
      </c>
      <c r="K1640" s="177">
        <v>6.1284000000000001</v>
      </c>
      <c r="L1640" s="177">
        <v>8.4929000000000006</v>
      </c>
      <c r="M1640" s="177">
        <v>6.4993999999999996</v>
      </c>
      <c r="N1640" s="177">
        <v>6.7366999999999999</v>
      </c>
      <c r="O1640" s="177">
        <v>7.2447999999999997</v>
      </c>
      <c r="P1640" s="177">
        <v>8.4385999999999992</v>
      </c>
      <c r="Q1640" s="177">
        <v>8.5960999999999999</v>
      </c>
      <c r="R1640" s="177">
        <v>4.8647</v>
      </c>
      <c r="S1640" t="s">
        <v>1807</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1227</v>
      </c>
      <c r="B1641" s="173" t="s">
        <v>1242</v>
      </c>
      <c r="C1641" s="173">
        <v>118030</v>
      </c>
      <c r="D1641" s="176"/>
      <c r="E1641" s="177"/>
      <c r="F1641" s="177"/>
      <c r="G1641" s="177"/>
      <c r="H1641" s="177"/>
      <c r="I1641" s="177"/>
      <c r="J1641" s="177"/>
      <c r="K1641" s="177"/>
      <c r="L1641" s="177"/>
      <c r="M1641" s="177"/>
      <c r="N1641" s="177"/>
      <c r="O1641" s="177"/>
      <c r="P1641" s="177"/>
      <c r="Q1641" s="177"/>
      <c r="R1641" s="177"/>
      <c r="S1641" t="s">
        <v>1807</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1227</v>
      </c>
      <c r="B1642" s="173" t="s">
        <v>1243</v>
      </c>
      <c r="C1642" s="173">
        <v>118341</v>
      </c>
      <c r="D1642" s="176"/>
      <c r="E1642" s="177"/>
      <c r="F1642" s="177"/>
      <c r="G1642" s="177"/>
      <c r="H1642" s="177"/>
      <c r="I1642" s="177"/>
      <c r="J1642" s="177"/>
      <c r="K1642" s="177"/>
      <c r="L1642" s="177"/>
      <c r="M1642" s="177"/>
      <c r="N1642" s="177"/>
      <c r="O1642" s="177"/>
      <c r="P1642" s="177"/>
      <c r="Q1642" s="177"/>
      <c r="R1642" s="177"/>
      <c r="T1642" s="106"/>
      <c r="U1642" s="107"/>
      <c r="V1642" s="107"/>
      <c r="W1642" s="107"/>
      <c r="X1642" s="107"/>
      <c r="Y1642" s="107"/>
      <c r="Z1642" s="107"/>
      <c r="AA1642" s="107"/>
      <c r="AB1642" s="107"/>
      <c r="AC1642" s="107"/>
      <c r="AD1642" s="107"/>
      <c r="AE1642" s="107"/>
      <c r="AF1642" s="107"/>
      <c r="AG1642" s="107"/>
      <c r="AH1642" s="107"/>
    </row>
    <row r="1643" spans="1:34" x14ac:dyDescent="0.3">
      <c r="A1643" s="173" t="s">
        <v>1227</v>
      </c>
      <c r="B1643" s="173" t="s">
        <v>2070</v>
      </c>
      <c r="C1643" s="173">
        <v>148792</v>
      </c>
      <c r="D1643" s="176">
        <v>44958</v>
      </c>
      <c r="E1643" s="177">
        <v>10.836600000000001</v>
      </c>
      <c r="F1643" s="177">
        <v>155.5984</v>
      </c>
      <c r="G1643" s="177">
        <v>22.162600000000001</v>
      </c>
      <c r="H1643" s="177">
        <v>13.6045</v>
      </c>
      <c r="I1643" s="177">
        <v>10.3622</v>
      </c>
      <c r="J1643" s="177">
        <v>11.404999999999999</v>
      </c>
      <c r="K1643" s="177">
        <v>10.210699999999999</v>
      </c>
      <c r="L1643" s="177">
        <v>6.3396999999999997</v>
      </c>
      <c r="M1643" s="177">
        <v>5.4934000000000003</v>
      </c>
      <c r="N1643" s="177">
        <v>3.9811000000000001</v>
      </c>
      <c r="O1643" s="177"/>
      <c r="P1643" s="177"/>
      <c r="Q1643" s="177">
        <v>4.4069000000000003</v>
      </c>
      <c r="R1643" s="177"/>
      <c r="T1643" s="106"/>
      <c r="U1643" s="107"/>
      <c r="V1643" s="107"/>
      <c r="W1643" s="107"/>
      <c r="X1643" s="107"/>
      <c r="Y1643" s="107"/>
      <c r="Z1643" s="107"/>
      <c r="AA1643" s="107"/>
      <c r="AB1643" s="107"/>
      <c r="AC1643" s="107"/>
      <c r="AD1643" s="107"/>
      <c r="AE1643" s="107"/>
      <c r="AF1643" s="107"/>
      <c r="AG1643" s="107"/>
      <c r="AH1643" s="107"/>
    </row>
    <row r="1644" spans="1:34" x14ac:dyDescent="0.3">
      <c r="A1644" s="173" t="s">
        <v>1227</v>
      </c>
      <c r="B1644" s="173" t="s">
        <v>2071</v>
      </c>
      <c r="C1644" s="173">
        <v>148790</v>
      </c>
      <c r="D1644" s="176">
        <v>44958</v>
      </c>
      <c r="E1644" s="177">
        <v>10.7864</v>
      </c>
      <c r="F1644" s="177">
        <v>155.30179999999999</v>
      </c>
      <c r="G1644" s="177">
        <v>21.925599999999999</v>
      </c>
      <c r="H1644" s="177">
        <v>13.3278</v>
      </c>
      <c r="I1644" s="177">
        <v>10.0939</v>
      </c>
      <c r="J1644" s="177">
        <v>11.155200000000001</v>
      </c>
      <c r="K1644" s="177">
        <v>9.9539000000000009</v>
      </c>
      <c r="L1644" s="177">
        <v>6.0824999999999996</v>
      </c>
      <c r="M1644" s="177">
        <v>5.2390999999999996</v>
      </c>
      <c r="N1644" s="177">
        <v>3.7254</v>
      </c>
      <c r="O1644" s="177"/>
      <c r="P1644" s="177"/>
      <c r="Q1644" s="177">
        <v>4.1470000000000002</v>
      </c>
      <c r="R1644" s="177"/>
      <c r="T1644" s="106"/>
      <c r="U1644" s="107"/>
      <c r="V1644" s="107"/>
      <c r="W1644" s="107"/>
      <c r="X1644" s="107"/>
      <c r="Y1644" s="107"/>
      <c r="Z1644" s="107"/>
      <c r="AA1644" s="107"/>
      <c r="AB1644" s="107"/>
      <c r="AC1644" s="107"/>
      <c r="AD1644" s="107"/>
      <c r="AE1644" s="107"/>
      <c r="AF1644" s="107"/>
      <c r="AG1644" s="107"/>
      <c r="AH1644" s="107"/>
    </row>
    <row r="1645" spans="1:34" x14ac:dyDescent="0.3">
      <c r="A1645" s="173" t="s">
        <v>1227</v>
      </c>
      <c r="B1645" s="173" t="s">
        <v>2068</v>
      </c>
      <c r="C1645" s="173">
        <v>148789</v>
      </c>
      <c r="D1645" s="176">
        <v>44958</v>
      </c>
      <c r="E1645" s="177">
        <v>10.8154</v>
      </c>
      <c r="F1645" s="177">
        <v>135.49379999999999</v>
      </c>
      <c r="G1645" s="177">
        <v>29.2073</v>
      </c>
      <c r="H1645" s="177">
        <v>10.9671</v>
      </c>
      <c r="I1645" s="177">
        <v>9.3625000000000007</v>
      </c>
      <c r="J1645" s="177">
        <v>10.7599</v>
      </c>
      <c r="K1645" s="177">
        <v>9.8495000000000008</v>
      </c>
      <c r="L1645" s="177">
        <v>5.7991999999999999</v>
      </c>
      <c r="M1645" s="177">
        <v>5.1379999999999999</v>
      </c>
      <c r="N1645" s="177">
        <v>3.5253999999999999</v>
      </c>
      <c r="O1645" s="177"/>
      <c r="P1645" s="177"/>
      <c r="Q1645" s="177">
        <v>4.2972999999999999</v>
      </c>
      <c r="R1645" s="177"/>
      <c r="T1645" s="106"/>
      <c r="U1645" s="107"/>
      <c r="V1645" s="107"/>
      <c r="W1645" s="107"/>
      <c r="X1645" s="107"/>
      <c r="Y1645" s="107"/>
      <c r="Z1645" s="107"/>
      <c r="AA1645" s="107"/>
      <c r="AB1645" s="107"/>
      <c r="AC1645" s="107"/>
      <c r="AD1645" s="107"/>
      <c r="AE1645" s="107"/>
      <c r="AF1645" s="107"/>
      <c r="AG1645" s="107"/>
      <c r="AH1645" s="107"/>
    </row>
    <row r="1646" spans="1:34" x14ac:dyDescent="0.3">
      <c r="A1646" s="173" t="s">
        <v>1227</v>
      </c>
      <c r="B1646" s="173" t="s">
        <v>2069</v>
      </c>
      <c r="C1646" s="173">
        <v>148786</v>
      </c>
      <c r="D1646" s="176">
        <v>44958</v>
      </c>
      <c r="E1646" s="177">
        <v>10.7653</v>
      </c>
      <c r="F1646" s="177">
        <v>135.4436</v>
      </c>
      <c r="G1646" s="177">
        <v>28.933700000000002</v>
      </c>
      <c r="H1646" s="177">
        <v>10.7264</v>
      </c>
      <c r="I1646" s="177">
        <v>9.1135000000000002</v>
      </c>
      <c r="J1646" s="177">
        <v>10.5067</v>
      </c>
      <c r="K1646" s="177">
        <v>9.5908999999999995</v>
      </c>
      <c r="L1646" s="177">
        <v>5.5384000000000002</v>
      </c>
      <c r="M1646" s="177">
        <v>4.8761999999999999</v>
      </c>
      <c r="N1646" s="177">
        <v>3.2662</v>
      </c>
      <c r="O1646" s="177"/>
      <c r="P1646" s="177"/>
      <c r="Q1646" s="177">
        <v>4.0376000000000003</v>
      </c>
      <c r="R1646" s="177"/>
      <c r="T1646" s="106"/>
      <c r="U1646" s="107"/>
      <c r="V1646" s="107"/>
      <c r="W1646" s="107"/>
      <c r="X1646" s="107"/>
      <c r="Y1646" s="107"/>
      <c r="Z1646" s="107"/>
      <c r="AA1646" s="107"/>
      <c r="AB1646" s="107"/>
      <c r="AC1646" s="107"/>
      <c r="AD1646" s="107"/>
      <c r="AE1646" s="107"/>
      <c r="AF1646" s="107"/>
      <c r="AG1646" s="107"/>
      <c r="AH1646" s="107"/>
    </row>
    <row r="1647" spans="1:34" x14ac:dyDescent="0.3">
      <c r="A1647" s="173" t="s">
        <v>1227</v>
      </c>
      <c r="B1647" s="173" t="s">
        <v>1244</v>
      </c>
      <c r="C1647" s="173">
        <v>118464</v>
      </c>
      <c r="D1647" s="176">
        <v>44958</v>
      </c>
      <c r="E1647" s="177">
        <v>31.094000000000001</v>
      </c>
      <c r="F1647" s="177">
        <v>154.18950000000001</v>
      </c>
      <c r="G1647" s="177">
        <v>35.694699999999997</v>
      </c>
      <c r="H1647" s="177">
        <v>16.249700000000001</v>
      </c>
      <c r="I1647" s="177">
        <v>11.4618</v>
      </c>
      <c r="J1647" s="177">
        <v>11.795500000000001</v>
      </c>
      <c r="K1647" s="177">
        <v>10.101000000000001</v>
      </c>
      <c r="L1647" s="177">
        <v>5.4377000000000004</v>
      </c>
      <c r="M1647" s="177">
        <v>4.1882000000000001</v>
      </c>
      <c r="N1647" s="177">
        <v>3.4504999999999999</v>
      </c>
      <c r="O1647" s="177">
        <v>6.4604999999999997</v>
      </c>
      <c r="P1647" s="177">
        <v>8.6692999999999998</v>
      </c>
      <c r="Q1647" s="177">
        <v>8.9105000000000008</v>
      </c>
      <c r="R1647" s="177">
        <v>3.5257999999999998</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1227</v>
      </c>
      <c r="B1648" s="173" t="s">
        <v>1245</v>
      </c>
      <c r="C1648" s="173">
        <v>111525</v>
      </c>
      <c r="D1648" s="176">
        <v>44958</v>
      </c>
      <c r="E1648" s="177">
        <v>29.198599999999999</v>
      </c>
      <c r="F1648" s="177">
        <v>153.52539999999999</v>
      </c>
      <c r="G1648" s="177">
        <v>35.069299999999998</v>
      </c>
      <c r="H1648" s="177">
        <v>15.636799999999999</v>
      </c>
      <c r="I1648" s="177">
        <v>10.84</v>
      </c>
      <c r="J1648" s="177">
        <v>11.165100000000001</v>
      </c>
      <c r="K1648" s="177">
        <v>9.4641999999999999</v>
      </c>
      <c r="L1648" s="177">
        <v>4.7998000000000003</v>
      </c>
      <c r="M1648" s="177">
        <v>3.5476000000000001</v>
      </c>
      <c r="N1648" s="177">
        <v>2.8058000000000001</v>
      </c>
      <c r="O1648" s="177">
        <v>5.8015999999999996</v>
      </c>
      <c r="P1648" s="177">
        <v>8.0130999999999997</v>
      </c>
      <c r="Q1648" s="177">
        <v>7.86</v>
      </c>
      <c r="R1648" s="177">
        <v>2.8816999999999999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1227</v>
      </c>
      <c r="B1649" s="173" t="s">
        <v>1246</v>
      </c>
      <c r="C1649" s="173">
        <v>107477</v>
      </c>
      <c r="D1649" s="176">
        <v>44958</v>
      </c>
      <c r="E1649" s="177">
        <v>2350.5920000000001</v>
      </c>
      <c r="F1649" s="177">
        <v>110.3235</v>
      </c>
      <c r="G1649" s="177">
        <v>26.7803</v>
      </c>
      <c r="H1649" s="177">
        <v>11.0349</v>
      </c>
      <c r="I1649" s="177">
        <v>6.9981</v>
      </c>
      <c r="J1649" s="177">
        <v>7.7987000000000002</v>
      </c>
      <c r="K1649" s="177">
        <v>7.4653999999999998</v>
      </c>
      <c r="L1649" s="177">
        <v>4.7022000000000004</v>
      </c>
      <c r="M1649" s="177">
        <v>4.5202</v>
      </c>
      <c r="N1649" s="177">
        <v>4.2462</v>
      </c>
      <c r="O1649" s="177">
        <v>3.879</v>
      </c>
      <c r="P1649" s="177">
        <v>6.1066000000000003</v>
      </c>
      <c r="Q1649" s="177">
        <v>5.8676000000000004</v>
      </c>
      <c r="R1649" s="177">
        <v>2.5249999999999999</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1227</v>
      </c>
      <c r="B1650" s="173" t="s">
        <v>1247</v>
      </c>
      <c r="C1650" s="173">
        <v>120520</v>
      </c>
      <c r="D1650" s="176">
        <v>44958</v>
      </c>
      <c r="E1650" s="177">
        <v>2552.6680999999999</v>
      </c>
      <c r="F1650" s="177">
        <v>111.09529999999999</v>
      </c>
      <c r="G1650" s="177">
        <v>27.5532</v>
      </c>
      <c r="H1650" s="177">
        <v>11.8066</v>
      </c>
      <c r="I1650" s="177">
        <v>7.7702999999999998</v>
      </c>
      <c r="J1650" s="177">
        <v>8.5744000000000007</v>
      </c>
      <c r="K1650" s="177">
        <v>8.2506000000000004</v>
      </c>
      <c r="L1650" s="177">
        <v>5.492</v>
      </c>
      <c r="M1650" s="177">
        <v>5.319</v>
      </c>
      <c r="N1650" s="177">
        <v>5.0519999999999996</v>
      </c>
      <c r="O1650" s="177">
        <v>4.7070999999999996</v>
      </c>
      <c r="P1650" s="177">
        <v>6.9330999999999996</v>
      </c>
      <c r="Q1650" s="177">
        <v>7.3741000000000003</v>
      </c>
      <c r="R1650" s="177">
        <v>3.3178000000000001</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1227</v>
      </c>
      <c r="B1651" s="173" t="s">
        <v>1758</v>
      </c>
      <c r="C1651" s="173">
        <v>119759</v>
      </c>
      <c r="D1651" s="176">
        <v>44958</v>
      </c>
      <c r="E1651" s="177">
        <v>89.334800000000001</v>
      </c>
      <c r="F1651" s="177">
        <v>116.61109999999999</v>
      </c>
      <c r="G1651" s="177">
        <v>25.502199999999998</v>
      </c>
      <c r="H1651" s="177">
        <v>15.067299999999999</v>
      </c>
      <c r="I1651" s="177">
        <v>7.6510999999999996</v>
      </c>
      <c r="J1651" s="177">
        <v>7.4249000000000001</v>
      </c>
      <c r="K1651" s="177">
        <v>7.5495000000000001</v>
      </c>
      <c r="L1651" s="177">
        <v>8.0542999999999996</v>
      </c>
      <c r="M1651" s="177">
        <v>6.0025000000000004</v>
      </c>
      <c r="N1651" s="177">
        <v>4.6605999999999996</v>
      </c>
      <c r="O1651" s="177">
        <v>7.0058999999999996</v>
      </c>
      <c r="P1651" s="177">
        <v>8.3963000000000001</v>
      </c>
      <c r="Q1651" s="177">
        <v>8.3122000000000007</v>
      </c>
      <c r="R1651" s="177">
        <v>4.1516000000000002</v>
      </c>
      <c r="S1651" t="s">
        <v>1807</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1227</v>
      </c>
      <c r="B1652" s="173" t="s">
        <v>1248</v>
      </c>
      <c r="C1652" s="173">
        <v>119757</v>
      </c>
      <c r="D1652" s="176">
        <v>44958</v>
      </c>
      <c r="E1652" s="177">
        <v>91.480999999999995</v>
      </c>
      <c r="F1652" s="177">
        <v>116.59699999999999</v>
      </c>
      <c r="G1652" s="177">
        <v>25.5045</v>
      </c>
      <c r="H1652" s="177">
        <v>15.068199999999999</v>
      </c>
      <c r="I1652" s="177">
        <v>7.6516000000000002</v>
      </c>
      <c r="J1652" s="177">
        <v>7.4248000000000003</v>
      </c>
      <c r="K1652" s="177">
        <v>7.5495999999999999</v>
      </c>
      <c r="L1652" s="177">
        <v>8.0541999999999998</v>
      </c>
      <c r="M1652" s="177">
        <v>6.0023999999999997</v>
      </c>
      <c r="N1652" s="177">
        <v>4.6474000000000002</v>
      </c>
      <c r="O1652" s="177">
        <v>7.0016999999999996</v>
      </c>
      <c r="P1652" s="177">
        <v>8.3976000000000006</v>
      </c>
      <c r="Q1652" s="177">
        <v>8.3437000000000001</v>
      </c>
      <c r="R1652" s="177">
        <v>4.1451000000000002</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1227</v>
      </c>
      <c r="B1653" s="173" t="s">
        <v>1249</v>
      </c>
      <c r="C1653" s="173">
        <v>100265</v>
      </c>
      <c r="D1653" s="176">
        <v>44958</v>
      </c>
      <c r="E1653" s="177">
        <v>80.695599999999999</v>
      </c>
      <c r="F1653" s="177">
        <v>115.5244</v>
      </c>
      <c r="G1653" s="177">
        <v>24.4252</v>
      </c>
      <c r="H1653" s="177">
        <v>13.988200000000001</v>
      </c>
      <c r="I1653" s="177">
        <v>6.5719000000000003</v>
      </c>
      <c r="J1653" s="177">
        <v>6.3411999999999997</v>
      </c>
      <c r="K1653" s="177">
        <v>6.4443000000000001</v>
      </c>
      <c r="L1653" s="177">
        <v>6.9283999999999999</v>
      </c>
      <c r="M1653" s="177">
        <v>4.88</v>
      </c>
      <c r="N1653" s="177">
        <v>3.544</v>
      </c>
      <c r="O1653" s="177">
        <v>5.9012000000000002</v>
      </c>
      <c r="P1653" s="177">
        <v>7.2851999999999997</v>
      </c>
      <c r="Q1653" s="177">
        <v>9.0470000000000006</v>
      </c>
      <c r="R1653" s="177">
        <v>3.0668000000000002</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1227</v>
      </c>
      <c r="B1654" s="173" t="s">
        <v>1250</v>
      </c>
      <c r="C1654" s="173">
        <v>120282</v>
      </c>
      <c r="D1654" s="176">
        <v>44958</v>
      </c>
      <c r="E1654" s="177">
        <v>54.459699999999998</v>
      </c>
      <c r="F1654" s="177">
        <v>125.56059999999999</v>
      </c>
      <c r="G1654" s="177">
        <v>36.0473</v>
      </c>
      <c r="H1654" s="177">
        <v>19.808199999999999</v>
      </c>
      <c r="I1654" s="177">
        <v>9.9812999999999992</v>
      </c>
      <c r="J1654" s="177">
        <v>7.9347000000000003</v>
      </c>
      <c r="K1654" s="177">
        <v>7.6474000000000002</v>
      </c>
      <c r="L1654" s="177">
        <v>4.5674000000000001</v>
      </c>
      <c r="M1654" s="177">
        <v>4.1037999999999997</v>
      </c>
      <c r="N1654" s="177">
        <v>3.3220000000000001</v>
      </c>
      <c r="O1654" s="177">
        <v>5.6216999999999997</v>
      </c>
      <c r="P1654" s="177">
        <v>7.8338000000000001</v>
      </c>
      <c r="Q1654" s="177">
        <v>7.5415999999999999</v>
      </c>
      <c r="R1654" s="177">
        <v>3.3725000000000001</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1227</v>
      </c>
      <c r="B1655" s="173" t="s">
        <v>1251</v>
      </c>
      <c r="C1655" s="173">
        <v>100317</v>
      </c>
      <c r="D1655" s="176">
        <v>44958</v>
      </c>
      <c r="E1655" s="177">
        <v>50.297699999999999</v>
      </c>
      <c r="F1655" s="177">
        <v>124.8798</v>
      </c>
      <c r="G1655" s="177">
        <v>35.322000000000003</v>
      </c>
      <c r="H1655" s="177">
        <v>19.0824</v>
      </c>
      <c r="I1655" s="177">
        <v>9.2539999999999996</v>
      </c>
      <c r="J1655" s="177">
        <v>7.2088999999999999</v>
      </c>
      <c r="K1655" s="177">
        <v>6.9104999999999999</v>
      </c>
      <c r="L1655" s="177">
        <v>3.827</v>
      </c>
      <c r="M1655" s="177">
        <v>3.3586999999999998</v>
      </c>
      <c r="N1655" s="177">
        <v>2.577</v>
      </c>
      <c r="O1655" s="177">
        <v>4.8353000000000002</v>
      </c>
      <c r="P1655" s="177">
        <v>7.0053999999999998</v>
      </c>
      <c r="Q1655" s="177">
        <v>7.2135999999999996</v>
      </c>
      <c r="R1655" s="177">
        <v>2.6294</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1227</v>
      </c>
      <c r="B1656" s="173" t="s">
        <v>1759</v>
      </c>
      <c r="C1656" s="173"/>
      <c r="D1656" s="176"/>
      <c r="E1656" s="177"/>
      <c r="F1656" s="177"/>
      <c r="G1656" s="177"/>
      <c r="H1656" s="177"/>
      <c r="I1656" s="177"/>
      <c r="J1656" s="177"/>
      <c r="K1656" s="177"/>
      <c r="L1656" s="177"/>
      <c r="M1656" s="177"/>
      <c r="N1656" s="177"/>
      <c r="O1656" s="177"/>
      <c r="P1656" s="177"/>
      <c r="Q1656" s="177"/>
      <c r="R1656" s="177"/>
      <c r="T1656" s="106"/>
      <c r="U1656" s="107"/>
      <c r="V1656" s="107"/>
      <c r="W1656" s="107"/>
      <c r="X1656" s="107"/>
      <c r="Y1656" s="107"/>
      <c r="Z1656" s="107"/>
      <c r="AA1656" s="107"/>
      <c r="AB1656" s="107"/>
      <c r="AC1656" s="107"/>
      <c r="AD1656" s="107"/>
      <c r="AE1656" s="107"/>
      <c r="AF1656" s="107"/>
      <c r="AG1656" s="107"/>
      <c r="AH1656" s="107"/>
    </row>
    <row r="1657" spans="1:34" x14ac:dyDescent="0.3">
      <c r="A1657" s="173" t="s">
        <v>1227</v>
      </c>
      <c r="B1657" s="173" t="s">
        <v>1252</v>
      </c>
      <c r="C1657" s="173">
        <v>109720</v>
      </c>
      <c r="D1657" s="176">
        <v>44958</v>
      </c>
      <c r="E1657" s="177">
        <v>31.8034</v>
      </c>
      <c r="F1657" s="177">
        <v>142.40620000000001</v>
      </c>
      <c r="G1657" s="177">
        <v>38.0244</v>
      </c>
      <c r="H1657" s="177">
        <v>18.1966</v>
      </c>
      <c r="I1657" s="177">
        <v>6.9949000000000003</v>
      </c>
      <c r="J1657" s="177">
        <v>7.7045000000000003</v>
      </c>
      <c r="K1657" s="177">
        <v>7.8296999999999999</v>
      </c>
      <c r="L1657" s="177">
        <v>6.8516000000000004</v>
      </c>
      <c r="M1657" s="177">
        <v>4.5648999999999997</v>
      </c>
      <c r="N1657" s="177">
        <v>3.5375000000000001</v>
      </c>
      <c r="O1657" s="177">
        <v>5.1093000000000002</v>
      </c>
      <c r="P1657" s="177">
        <v>7.4466999999999999</v>
      </c>
      <c r="Q1657" s="177">
        <v>8.3331999999999997</v>
      </c>
      <c r="R1657" s="177">
        <v>2.8818999999999999</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1227</v>
      </c>
      <c r="B1658" s="173" t="s">
        <v>1760</v>
      </c>
      <c r="C1658" s="173">
        <v>118672</v>
      </c>
      <c r="D1658" s="176">
        <v>44958</v>
      </c>
      <c r="E1658" s="177">
        <v>35.178699999999999</v>
      </c>
      <c r="F1658" s="177">
        <v>143.3288</v>
      </c>
      <c r="G1658" s="177">
        <v>38.991100000000003</v>
      </c>
      <c r="H1658" s="177">
        <v>19.1463</v>
      </c>
      <c r="I1658" s="177">
        <v>7.9391999999999996</v>
      </c>
      <c r="J1658" s="177">
        <v>8.6538000000000004</v>
      </c>
      <c r="K1658" s="177">
        <v>8.7898999999999994</v>
      </c>
      <c r="L1658" s="177">
        <v>7.8327999999999998</v>
      </c>
      <c r="M1658" s="177">
        <v>5.5514999999999999</v>
      </c>
      <c r="N1658" s="177">
        <v>4.5279999999999996</v>
      </c>
      <c r="O1658" s="177">
        <v>6.1207000000000003</v>
      </c>
      <c r="P1658" s="177">
        <v>8.4686000000000003</v>
      </c>
      <c r="Q1658" s="177">
        <v>9.2692999999999994</v>
      </c>
      <c r="R1658" s="177">
        <v>3.8717000000000001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1227</v>
      </c>
      <c r="B1659" s="173" t="s">
        <v>1253</v>
      </c>
      <c r="C1659" s="173">
        <v>118673</v>
      </c>
      <c r="D1659" s="176">
        <v>44958</v>
      </c>
      <c r="E1659" s="177">
        <v>35.273699999999998</v>
      </c>
      <c r="F1659" s="177">
        <v>143.35849999999999</v>
      </c>
      <c r="G1659" s="177">
        <v>38.969200000000001</v>
      </c>
      <c r="H1659" s="177">
        <v>19.139199999999999</v>
      </c>
      <c r="I1659" s="177">
        <v>7.9401000000000002</v>
      </c>
      <c r="J1659" s="177">
        <v>8.6525999999999996</v>
      </c>
      <c r="K1659" s="177">
        <v>8.7891999999999992</v>
      </c>
      <c r="L1659" s="177">
        <v>7.8327999999999998</v>
      </c>
      <c r="M1659" s="177">
        <v>5.5513000000000003</v>
      </c>
      <c r="N1659" s="177">
        <v>4.5279999999999996</v>
      </c>
      <c r="O1659" s="177">
        <v>6.1210000000000004</v>
      </c>
      <c r="P1659" s="177">
        <v>8.4693000000000005</v>
      </c>
      <c r="Q1659" s="177">
        <v>9.5101999999999993</v>
      </c>
      <c r="R1659" s="177">
        <v>3.8715999999999999</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1227</v>
      </c>
      <c r="B1660" s="173" t="s">
        <v>1254</v>
      </c>
      <c r="C1660" s="173">
        <v>138470</v>
      </c>
      <c r="D1660" s="176">
        <v>44958</v>
      </c>
      <c r="E1660" s="177">
        <v>25.247299999999999</v>
      </c>
      <c r="F1660" s="177">
        <v>102.78870000000001</v>
      </c>
      <c r="G1660" s="177">
        <v>24.019600000000001</v>
      </c>
      <c r="H1660" s="177">
        <v>11.778</v>
      </c>
      <c r="I1660" s="177">
        <v>7.4874000000000001</v>
      </c>
      <c r="J1660" s="177">
        <v>7.7733999999999996</v>
      </c>
      <c r="K1660" s="177">
        <v>6.5766999999999998</v>
      </c>
      <c r="L1660" s="177">
        <v>4.1855000000000002</v>
      </c>
      <c r="M1660" s="177">
        <v>3.9352</v>
      </c>
      <c r="N1660" s="177">
        <v>3.1415999999999999</v>
      </c>
      <c r="O1660" s="177">
        <v>4.7690999999999999</v>
      </c>
      <c r="P1660" s="177">
        <v>6.1631</v>
      </c>
      <c r="Q1660" s="177">
        <v>6.7034000000000002</v>
      </c>
      <c r="R1660" s="177">
        <v>3.0125999999999999</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1227</v>
      </c>
      <c r="B1661" s="173" t="s">
        <v>1255</v>
      </c>
      <c r="C1661" s="173">
        <v>138472</v>
      </c>
      <c r="D1661" s="176">
        <v>44958</v>
      </c>
      <c r="E1661" s="177">
        <v>26.6629</v>
      </c>
      <c r="F1661" s="177">
        <v>103.9241</v>
      </c>
      <c r="G1661" s="177">
        <v>25.0001</v>
      </c>
      <c r="H1661" s="177">
        <v>12.782</v>
      </c>
      <c r="I1661" s="177">
        <v>8.5349000000000004</v>
      </c>
      <c r="J1661" s="177">
        <v>8.8437999999999999</v>
      </c>
      <c r="K1661" s="177">
        <v>7.6376999999999997</v>
      </c>
      <c r="L1661" s="177">
        <v>5.2472000000000003</v>
      </c>
      <c r="M1661" s="177">
        <v>4.9775</v>
      </c>
      <c r="N1661" s="177">
        <v>4.1951000000000001</v>
      </c>
      <c r="O1661" s="177">
        <v>5.8494999999999999</v>
      </c>
      <c r="P1661" s="177">
        <v>7.0659000000000001</v>
      </c>
      <c r="Q1661" s="177">
        <v>7.6429</v>
      </c>
      <c r="R1661" s="177">
        <v>4.1318000000000001</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1227</v>
      </c>
      <c r="B1662" s="173" t="s">
        <v>1256</v>
      </c>
      <c r="C1662" s="173">
        <v>119707</v>
      </c>
      <c r="D1662" s="176">
        <v>44958</v>
      </c>
      <c r="E1662" s="177">
        <v>57.125</v>
      </c>
      <c r="F1662" s="177">
        <v>101.4268</v>
      </c>
      <c r="G1662" s="177">
        <v>27.836200000000002</v>
      </c>
      <c r="H1662" s="177">
        <v>7.8525999999999998</v>
      </c>
      <c r="I1662" s="177">
        <v>3.3862999999999999</v>
      </c>
      <c r="J1662" s="177">
        <v>8.2728999999999999</v>
      </c>
      <c r="K1662" s="177">
        <v>8.9540000000000006</v>
      </c>
      <c r="L1662" s="177">
        <v>8.6265999999999998</v>
      </c>
      <c r="M1662" s="177">
        <v>6.8487999999999998</v>
      </c>
      <c r="N1662" s="177">
        <v>5.9340000000000002</v>
      </c>
      <c r="O1662" s="177">
        <v>6.8658999999999999</v>
      </c>
      <c r="P1662" s="177">
        <v>8.4151000000000007</v>
      </c>
      <c r="Q1662" s="177">
        <v>9.3797999999999995</v>
      </c>
      <c r="R1662" s="177">
        <v>4.8575999999999997</v>
      </c>
      <c r="T1662" s="106"/>
      <c r="U1662" s="107"/>
      <c r="V1662" s="107"/>
      <c r="W1662" s="107"/>
      <c r="X1662" s="107"/>
      <c r="Y1662" s="107"/>
      <c r="Z1662" s="107"/>
      <c r="AA1662" s="107"/>
      <c r="AB1662" s="107"/>
      <c r="AC1662" s="107"/>
      <c r="AD1662" s="107"/>
      <c r="AE1662" s="107"/>
      <c r="AF1662" s="107"/>
      <c r="AG1662" s="107"/>
      <c r="AH1662" s="107"/>
    </row>
    <row r="1663" spans="1:34" x14ac:dyDescent="0.3">
      <c r="A1663" s="173" t="s">
        <v>1227</v>
      </c>
      <c r="B1663" s="173" t="s">
        <v>1257</v>
      </c>
      <c r="C1663" s="173">
        <v>101001</v>
      </c>
      <c r="D1663" s="176">
        <v>44958</v>
      </c>
      <c r="E1663" s="177">
        <v>54.564700000000002</v>
      </c>
      <c r="F1663" s="177">
        <v>100.8852</v>
      </c>
      <c r="G1663" s="177">
        <v>27.340900000000001</v>
      </c>
      <c r="H1663" s="177">
        <v>7.3781999999999996</v>
      </c>
      <c r="I1663" s="177">
        <v>2.9083000000000001</v>
      </c>
      <c r="J1663" s="177">
        <v>7.7918000000000003</v>
      </c>
      <c r="K1663" s="177">
        <v>8.4634999999999998</v>
      </c>
      <c r="L1663" s="177">
        <v>8.1263000000000005</v>
      </c>
      <c r="M1663" s="177">
        <v>6.3451000000000004</v>
      </c>
      <c r="N1663" s="177">
        <v>5.4272</v>
      </c>
      <c r="O1663" s="177">
        <v>6.3586</v>
      </c>
      <c r="P1663" s="177">
        <v>7.8765999999999998</v>
      </c>
      <c r="Q1663" s="177">
        <v>7.9714999999999998</v>
      </c>
      <c r="R1663" s="177">
        <v>4.3559000000000001</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3" t="s">
        <v>1227</v>
      </c>
      <c r="B1664" s="173" t="s">
        <v>1258</v>
      </c>
      <c r="C1664" s="173">
        <v>119953</v>
      </c>
      <c r="D1664" s="176">
        <v>44958</v>
      </c>
      <c r="E1664" s="177">
        <v>70.882000000000005</v>
      </c>
      <c r="F1664" s="177">
        <v>115.8159</v>
      </c>
      <c r="G1664" s="177">
        <v>35.4343</v>
      </c>
      <c r="H1664" s="177">
        <v>18.1447</v>
      </c>
      <c r="I1664" s="177">
        <v>9.6095000000000006</v>
      </c>
      <c r="J1664" s="177">
        <v>9.3249999999999993</v>
      </c>
      <c r="K1664" s="177">
        <v>5.1333000000000002</v>
      </c>
      <c r="L1664" s="177">
        <v>5.9127000000000001</v>
      </c>
      <c r="M1664" s="177">
        <v>5.8482000000000003</v>
      </c>
      <c r="N1664" s="177">
        <v>5.2217000000000002</v>
      </c>
      <c r="O1664" s="177">
        <v>5.2613000000000003</v>
      </c>
      <c r="P1664" s="177">
        <v>6.9855</v>
      </c>
      <c r="Q1664" s="177">
        <v>8.0274000000000001</v>
      </c>
      <c r="R1664" s="177">
        <v>3.4605000000000001</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73" t="s">
        <v>1227</v>
      </c>
      <c r="B1665" s="173" t="s">
        <v>1259</v>
      </c>
      <c r="C1665" s="173">
        <v>101042</v>
      </c>
      <c r="D1665" s="176">
        <v>44958</v>
      </c>
      <c r="E1665" s="177">
        <v>64.901200000000003</v>
      </c>
      <c r="F1665" s="177">
        <v>114.9768</v>
      </c>
      <c r="G1665" s="177">
        <v>34.5929</v>
      </c>
      <c r="H1665" s="177">
        <v>17.290500000000002</v>
      </c>
      <c r="I1665" s="177">
        <v>8.7504000000000008</v>
      </c>
      <c r="J1665" s="177">
        <v>8.4852000000000007</v>
      </c>
      <c r="K1665" s="177">
        <v>4.2864000000000004</v>
      </c>
      <c r="L1665" s="177">
        <v>5.05</v>
      </c>
      <c r="M1665" s="177">
        <v>4.9737999999999998</v>
      </c>
      <c r="N1665" s="177">
        <v>4.2896000000000001</v>
      </c>
      <c r="O1665" s="177">
        <v>4.4009999999999998</v>
      </c>
      <c r="P1665" s="177">
        <v>6.0664999999999996</v>
      </c>
      <c r="Q1665" s="177">
        <v>8.3106000000000009</v>
      </c>
      <c r="R1665" s="177">
        <v>2.5661999999999998</v>
      </c>
    </row>
    <row r="1666" spans="1:34" x14ac:dyDescent="0.3">
      <c r="A1666" s="173" t="s">
        <v>1227</v>
      </c>
      <c r="B1666" s="173" t="s">
        <v>1260</v>
      </c>
      <c r="C1666" s="173">
        <v>120792</v>
      </c>
      <c r="D1666" s="176">
        <v>44958</v>
      </c>
      <c r="E1666" s="177">
        <v>53.819699999999997</v>
      </c>
      <c r="F1666" s="177">
        <v>68.762200000000007</v>
      </c>
      <c r="G1666" s="177">
        <v>24.018899999999999</v>
      </c>
      <c r="H1666" s="177">
        <v>11.535299999999999</v>
      </c>
      <c r="I1666" s="177">
        <v>6.7460000000000004</v>
      </c>
      <c r="J1666" s="177">
        <v>7.3441000000000001</v>
      </c>
      <c r="K1666" s="177">
        <v>7.5011999999999999</v>
      </c>
      <c r="L1666" s="177">
        <v>7.1219999999999999</v>
      </c>
      <c r="M1666" s="177">
        <v>5.3125</v>
      </c>
      <c r="N1666" s="177">
        <v>4.4843999999999999</v>
      </c>
      <c r="O1666" s="177">
        <v>5.548</v>
      </c>
      <c r="P1666" s="177">
        <v>7.3455000000000004</v>
      </c>
      <c r="Q1666" s="177">
        <v>8.4064999999999994</v>
      </c>
      <c r="R1666" s="177">
        <v>3.6303000000000001</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1227</v>
      </c>
      <c r="B1667" s="173" t="s">
        <v>1261</v>
      </c>
      <c r="C1667" s="173">
        <v>102510</v>
      </c>
      <c r="D1667" s="176">
        <v>44958</v>
      </c>
      <c r="E1667" s="177">
        <v>52.314500000000002</v>
      </c>
      <c r="F1667" s="177">
        <v>68.503299999999996</v>
      </c>
      <c r="G1667" s="177">
        <v>23.743099999999998</v>
      </c>
      <c r="H1667" s="177">
        <v>11.267300000000001</v>
      </c>
      <c r="I1667" s="177">
        <v>6.4748000000000001</v>
      </c>
      <c r="J1667" s="177">
        <v>7.0727000000000002</v>
      </c>
      <c r="K1667" s="177">
        <v>7.2268999999999997</v>
      </c>
      <c r="L1667" s="177">
        <v>6.8426999999999998</v>
      </c>
      <c r="M1667" s="177">
        <v>5.0301</v>
      </c>
      <c r="N1667" s="177">
        <v>4.1989000000000001</v>
      </c>
      <c r="O1667" s="177">
        <v>5.25</v>
      </c>
      <c r="P1667" s="177">
        <v>7.0430999999999999</v>
      </c>
      <c r="Q1667" s="177">
        <v>8.1805000000000003</v>
      </c>
      <c r="R1667" s="177">
        <v>3.3408000000000002</v>
      </c>
      <c r="T1667" s="106"/>
      <c r="U1667" s="107"/>
      <c r="V1667" s="107"/>
      <c r="W1667" s="107"/>
      <c r="X1667" s="107"/>
      <c r="Y1667" s="107"/>
      <c r="Z1667" s="107"/>
      <c r="AA1667" s="107"/>
      <c r="AB1667" s="107"/>
      <c r="AC1667" s="107"/>
      <c r="AD1667" s="107"/>
      <c r="AE1667" s="107"/>
      <c r="AF1667" s="107"/>
      <c r="AG1667" s="107"/>
      <c r="AH1667" s="107"/>
    </row>
    <row r="1668" spans="1:34" x14ac:dyDescent="0.3">
      <c r="A1668" s="178" t="s">
        <v>27</v>
      </c>
      <c r="B1668" s="173"/>
      <c r="C1668" s="173"/>
      <c r="D1668" s="173"/>
      <c r="E1668" s="173"/>
      <c r="F1668" s="179">
        <v>122.59133333333338</v>
      </c>
      <c r="G1668" s="179">
        <v>29.179639999999999</v>
      </c>
      <c r="H1668" s="179">
        <v>14.228068888888888</v>
      </c>
      <c r="I1668" s="179">
        <v>8.210631111111109</v>
      </c>
      <c r="J1668" s="179">
        <v>8.7090488888888906</v>
      </c>
      <c r="K1668" s="179">
        <v>8.0446222222222232</v>
      </c>
      <c r="L1668" s="179">
        <v>6.039608888888889</v>
      </c>
      <c r="M1668" s="179">
        <v>5.0314533333333324</v>
      </c>
      <c r="N1668" s="179">
        <v>4.1090733333333329</v>
      </c>
      <c r="O1668" s="179">
        <v>5.7585951219512204</v>
      </c>
      <c r="P1668" s="179">
        <v>7.3759146341463424</v>
      </c>
      <c r="Q1668" s="179">
        <v>7.7748200000000001</v>
      </c>
      <c r="R1668" s="179">
        <v>3.5574097560975617</v>
      </c>
      <c r="T1668" s="106"/>
      <c r="U1668" s="107"/>
      <c r="V1668" s="107"/>
      <c r="W1668" s="107"/>
      <c r="X1668" s="107"/>
      <c r="Y1668" s="107"/>
      <c r="Z1668" s="107"/>
      <c r="AA1668" s="107"/>
      <c r="AB1668" s="107"/>
      <c r="AC1668" s="107"/>
      <c r="AD1668" s="107"/>
      <c r="AE1668" s="107"/>
      <c r="AF1668" s="107"/>
      <c r="AG1668" s="107"/>
      <c r="AH1668" s="107"/>
    </row>
    <row r="1669" spans="1:34" x14ac:dyDescent="0.3">
      <c r="A1669" s="178" t="s">
        <v>407</v>
      </c>
      <c r="B1669" s="173"/>
      <c r="C1669" s="173"/>
      <c r="D1669" s="173"/>
      <c r="E1669" s="173"/>
      <c r="F1669" s="179">
        <v>124.8798</v>
      </c>
      <c r="G1669" s="179">
        <v>28.6355</v>
      </c>
      <c r="H1669" s="179">
        <v>14.146699999999999</v>
      </c>
      <c r="I1669" s="179">
        <v>8.3526000000000007</v>
      </c>
      <c r="J1669" s="179">
        <v>8.5968</v>
      </c>
      <c r="K1669" s="179">
        <v>8.2506000000000004</v>
      </c>
      <c r="L1669" s="179">
        <v>5.9127000000000001</v>
      </c>
      <c r="M1669" s="179">
        <v>4.9775</v>
      </c>
      <c r="N1669" s="179">
        <v>3.9904000000000002</v>
      </c>
      <c r="O1669" s="179">
        <v>5.8160999999999996</v>
      </c>
      <c r="P1669" s="179">
        <v>7.4145000000000003</v>
      </c>
      <c r="Q1669" s="179">
        <v>8.1447000000000003</v>
      </c>
      <c r="R1669" s="179">
        <v>3.5257999999999998</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75" t="s">
        <v>1262</v>
      </c>
      <c r="B1671" s="175"/>
      <c r="C1671" s="175"/>
      <c r="D1671" s="175"/>
      <c r="E1671" s="175"/>
      <c r="F1671" s="175"/>
      <c r="G1671" s="175"/>
      <c r="H1671" s="175"/>
      <c r="I1671" s="175"/>
      <c r="J1671" s="175"/>
      <c r="K1671" s="175"/>
      <c r="L1671" s="175"/>
      <c r="M1671" s="175"/>
      <c r="N1671" s="175"/>
      <c r="O1671" s="175"/>
      <c r="P1671" s="175"/>
      <c r="Q1671" s="175"/>
      <c r="R1671" s="175"/>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1263</v>
      </c>
      <c r="B1672" s="173" t="s">
        <v>1264</v>
      </c>
      <c r="C1672" s="173">
        <v>101844</v>
      </c>
      <c r="D1672" s="176">
        <v>44958</v>
      </c>
      <c r="E1672" s="177">
        <v>39.694000000000003</v>
      </c>
      <c r="F1672" s="177">
        <v>48.708300000000001</v>
      </c>
      <c r="G1672" s="177">
        <v>15.444000000000001</v>
      </c>
      <c r="H1672" s="177">
        <v>10.226900000000001</v>
      </c>
      <c r="I1672" s="177">
        <v>7.2450000000000001</v>
      </c>
      <c r="J1672" s="177">
        <v>6.1727999999999996</v>
      </c>
      <c r="K1672" s="177">
        <v>6.6069000000000004</v>
      </c>
      <c r="L1672" s="177">
        <v>5.4584999999999999</v>
      </c>
      <c r="M1672" s="177">
        <v>4.8288000000000002</v>
      </c>
      <c r="N1672" s="177">
        <v>4.7135999999999996</v>
      </c>
      <c r="O1672" s="177">
        <v>6.3807999999999998</v>
      </c>
      <c r="P1672" s="177">
        <v>6.9</v>
      </c>
      <c r="Q1672" s="177">
        <v>7.2305000000000001</v>
      </c>
      <c r="R1672" s="177">
        <v>4.4733000000000001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1263</v>
      </c>
      <c r="B1673" s="173" t="s">
        <v>1265</v>
      </c>
      <c r="C1673" s="173">
        <v>119498</v>
      </c>
      <c r="D1673" s="176">
        <v>44958</v>
      </c>
      <c r="E1673" s="177">
        <v>42.284399999999998</v>
      </c>
      <c r="F1673" s="177">
        <v>49.355499999999999</v>
      </c>
      <c r="G1673" s="177">
        <v>16.160299999999999</v>
      </c>
      <c r="H1673" s="177">
        <v>10.936199999999999</v>
      </c>
      <c r="I1673" s="177">
        <v>7.9595000000000002</v>
      </c>
      <c r="J1673" s="177">
        <v>6.8906999999999998</v>
      </c>
      <c r="K1673" s="177">
        <v>7.3342999999999998</v>
      </c>
      <c r="L1673" s="177">
        <v>6.1943000000000001</v>
      </c>
      <c r="M1673" s="177">
        <v>5.5719000000000003</v>
      </c>
      <c r="N1673" s="177">
        <v>5.4645000000000001</v>
      </c>
      <c r="O1673" s="177">
        <v>7.1237000000000004</v>
      </c>
      <c r="P1673" s="177">
        <v>7.6412000000000004</v>
      </c>
      <c r="Q1673" s="177">
        <v>8.7110000000000003</v>
      </c>
      <c r="R1673" s="177">
        <v>5.1988000000000003</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1263</v>
      </c>
      <c r="B1674" s="173" t="s">
        <v>1266</v>
      </c>
      <c r="C1674" s="173">
        <v>120510</v>
      </c>
      <c r="D1674" s="176">
        <v>44958</v>
      </c>
      <c r="E1674" s="177">
        <v>27.7181</v>
      </c>
      <c r="F1674" s="177">
        <v>49.315899999999999</v>
      </c>
      <c r="G1674" s="177">
        <v>13.1128</v>
      </c>
      <c r="H1674" s="177">
        <v>7.7243000000000004</v>
      </c>
      <c r="I1674" s="177">
        <v>6.2793999999999999</v>
      </c>
      <c r="J1674" s="177">
        <v>7.5613000000000001</v>
      </c>
      <c r="K1674" s="177">
        <v>7.6313000000000004</v>
      </c>
      <c r="L1674" s="177">
        <v>6.1348000000000003</v>
      </c>
      <c r="M1674" s="177">
        <v>5.1407999999999996</v>
      </c>
      <c r="N1674" s="177">
        <v>4.8906999999999998</v>
      </c>
      <c r="O1674" s="177">
        <v>6.4015000000000004</v>
      </c>
      <c r="P1674" s="177">
        <v>7.4530000000000003</v>
      </c>
      <c r="Q1674" s="177">
        <v>8.1917000000000009</v>
      </c>
      <c r="R1674" s="177">
        <v>4.7447999999999997</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1263</v>
      </c>
      <c r="B1675" s="173" t="s">
        <v>1267</v>
      </c>
      <c r="C1675" s="173">
        <v>112354</v>
      </c>
      <c r="D1675" s="176">
        <v>44958</v>
      </c>
      <c r="E1675" s="177">
        <v>25.749400000000001</v>
      </c>
      <c r="F1675" s="177">
        <v>48.543300000000002</v>
      </c>
      <c r="G1675" s="177">
        <v>12.438499999999999</v>
      </c>
      <c r="H1675" s="177">
        <v>7.0566000000000004</v>
      </c>
      <c r="I1675" s="177">
        <v>5.6112000000000002</v>
      </c>
      <c r="J1675" s="177">
        <v>6.8895999999999997</v>
      </c>
      <c r="K1675" s="177">
        <v>6.9402999999999997</v>
      </c>
      <c r="L1675" s="177">
        <v>5.4336000000000002</v>
      </c>
      <c r="M1675" s="177">
        <v>4.4345999999999997</v>
      </c>
      <c r="N1675" s="177">
        <v>4.1962999999999999</v>
      </c>
      <c r="O1675" s="177">
        <v>5.6801000000000004</v>
      </c>
      <c r="P1675" s="177">
        <v>6.7363999999999997</v>
      </c>
      <c r="Q1675" s="177">
        <v>7.5254000000000003</v>
      </c>
      <c r="R1675" s="177">
        <v>4.0404</v>
      </c>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1263</v>
      </c>
      <c r="B1676" s="173" t="s">
        <v>1983</v>
      </c>
      <c r="C1676" s="173">
        <v>119382</v>
      </c>
      <c r="D1676" s="176">
        <v>44958</v>
      </c>
      <c r="E1676" s="177">
        <v>24.0093</v>
      </c>
      <c r="F1676" s="177">
        <v>47.645800000000001</v>
      </c>
      <c r="G1676" s="177">
        <v>12.456799999999999</v>
      </c>
      <c r="H1676" s="177">
        <v>6.7629999999999999</v>
      </c>
      <c r="I1676" s="177">
        <v>6.8917999999999999</v>
      </c>
      <c r="J1676" s="177">
        <v>7.1543000000000001</v>
      </c>
      <c r="K1676" s="177">
        <v>35.786700000000003</v>
      </c>
      <c r="L1676" s="177">
        <v>19.714400000000001</v>
      </c>
      <c r="M1676" s="177">
        <v>14.0983</v>
      </c>
      <c r="N1676" s="177">
        <v>28.090599999999998</v>
      </c>
      <c r="O1676" s="177">
        <v>9.4192</v>
      </c>
      <c r="P1676" s="177">
        <v>4.1180000000000003</v>
      </c>
      <c r="Q1676" s="177">
        <v>6.6494</v>
      </c>
      <c r="R1676" s="177">
        <v>15.209199999999999</v>
      </c>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1263</v>
      </c>
      <c r="B1677" s="173" t="s">
        <v>1984</v>
      </c>
      <c r="C1677" s="173">
        <v>111585</v>
      </c>
      <c r="D1677" s="176">
        <v>44958</v>
      </c>
      <c r="E1677" s="177">
        <v>22.355399999999999</v>
      </c>
      <c r="F1677" s="177">
        <v>47.246499999999997</v>
      </c>
      <c r="G1677" s="177">
        <v>11.9711</v>
      </c>
      <c r="H1677" s="177">
        <v>6.2817999999999996</v>
      </c>
      <c r="I1677" s="177">
        <v>6.3832000000000004</v>
      </c>
      <c r="J1677" s="177">
        <v>6.6497999999999999</v>
      </c>
      <c r="K1677" s="177">
        <v>35.212499999999999</v>
      </c>
      <c r="L1677" s="177">
        <v>19.109200000000001</v>
      </c>
      <c r="M1677" s="177">
        <v>13.605700000000001</v>
      </c>
      <c r="N1677" s="177">
        <v>27.5731</v>
      </c>
      <c r="O1677" s="177">
        <v>8.9393999999999991</v>
      </c>
      <c r="P1677" s="177">
        <v>3.6137999999999999</v>
      </c>
      <c r="Q1677" s="177">
        <v>5.8579999999999997</v>
      </c>
      <c r="R1677" s="177">
        <v>14.7768</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1263</v>
      </c>
      <c r="B1678" s="173" t="s">
        <v>1934</v>
      </c>
      <c r="C1678" s="173">
        <v>119400</v>
      </c>
      <c r="D1678" s="176">
        <v>44958</v>
      </c>
      <c r="E1678" s="177">
        <v>26.057400000000001</v>
      </c>
      <c r="F1678" s="177">
        <v>51.620600000000003</v>
      </c>
      <c r="G1678" s="177">
        <v>8.4984000000000002</v>
      </c>
      <c r="H1678" s="177">
        <v>5.0274999999999999</v>
      </c>
      <c r="I1678" s="177">
        <v>4.3495999999999997</v>
      </c>
      <c r="J1678" s="177">
        <v>6.6359000000000004</v>
      </c>
      <c r="K1678" s="177">
        <v>7.2464000000000004</v>
      </c>
      <c r="L1678" s="177">
        <v>6.0339</v>
      </c>
      <c r="M1678" s="177">
        <v>4.4278000000000004</v>
      </c>
      <c r="N1678" s="177">
        <v>4.0868000000000002</v>
      </c>
      <c r="O1678" s="177">
        <v>5.3799000000000001</v>
      </c>
      <c r="P1678" s="177">
        <v>6.8075999999999999</v>
      </c>
      <c r="Q1678" s="177">
        <v>7.9980000000000002</v>
      </c>
      <c r="R1678" s="177">
        <v>4.4337999999999997</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1263</v>
      </c>
      <c r="B1679" s="173" t="s">
        <v>1952</v>
      </c>
      <c r="C1679" s="173">
        <v>113036</v>
      </c>
      <c r="D1679" s="176">
        <v>44958</v>
      </c>
      <c r="E1679" s="177">
        <v>24.400500000000001</v>
      </c>
      <c r="F1679" s="177">
        <v>51.080599999999997</v>
      </c>
      <c r="G1679" s="177">
        <v>7.8468</v>
      </c>
      <c r="H1679" s="177">
        <v>4.3630000000000004</v>
      </c>
      <c r="I1679" s="177">
        <v>3.6808000000000001</v>
      </c>
      <c r="J1679" s="177">
        <v>5.9610000000000003</v>
      </c>
      <c r="K1679" s="177">
        <v>6.5617999999999999</v>
      </c>
      <c r="L1679" s="177">
        <v>5.3362999999999996</v>
      </c>
      <c r="M1679" s="177">
        <v>3.7290999999999999</v>
      </c>
      <c r="N1679" s="177">
        <v>3.3822999999999999</v>
      </c>
      <c r="O1679" s="177">
        <v>4.6327999999999996</v>
      </c>
      <c r="P1679" s="177">
        <v>6.0641999999999996</v>
      </c>
      <c r="Q1679" s="177">
        <v>7.3361000000000001</v>
      </c>
      <c r="R1679" s="177">
        <v>3.7025999999999999</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1263</v>
      </c>
      <c r="B1680" s="173" t="s">
        <v>1268</v>
      </c>
      <c r="C1680" s="173">
        <v>117953</v>
      </c>
      <c r="D1680" s="176"/>
      <c r="E1680" s="177"/>
      <c r="F1680" s="177"/>
      <c r="G1680" s="177"/>
      <c r="H1680" s="177"/>
      <c r="I1680" s="177"/>
      <c r="J1680" s="177"/>
      <c r="K1680" s="177"/>
      <c r="L1680" s="177"/>
      <c r="M1680" s="177"/>
      <c r="N1680" s="177"/>
      <c r="O1680" s="177"/>
      <c r="P1680" s="177"/>
      <c r="Q1680" s="177"/>
      <c r="R1680" s="177"/>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1263</v>
      </c>
      <c r="B1681" s="173" t="s">
        <v>1269</v>
      </c>
      <c r="C1681" s="173">
        <v>120131</v>
      </c>
      <c r="D1681" s="176"/>
      <c r="E1681" s="177"/>
      <c r="F1681" s="177"/>
      <c r="G1681" s="177"/>
      <c r="H1681" s="177"/>
      <c r="I1681" s="177"/>
      <c r="J1681" s="177"/>
      <c r="K1681" s="177"/>
      <c r="L1681" s="177"/>
      <c r="M1681" s="177"/>
      <c r="N1681" s="177"/>
      <c r="O1681" s="177"/>
      <c r="P1681" s="177"/>
      <c r="Q1681" s="177"/>
      <c r="R1681" s="177"/>
      <c r="S1681" t="s">
        <v>1808</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1263</v>
      </c>
      <c r="B1682" s="173" t="s">
        <v>1270</v>
      </c>
      <c r="C1682" s="173">
        <v>118320</v>
      </c>
      <c r="D1682" s="176">
        <v>44958</v>
      </c>
      <c r="E1682" s="177">
        <v>23.1404</v>
      </c>
      <c r="F1682" s="177">
        <v>44.376800000000003</v>
      </c>
      <c r="G1682" s="177">
        <v>8.7805</v>
      </c>
      <c r="H1682" s="177">
        <v>6.0232999999999999</v>
      </c>
      <c r="I1682" s="177">
        <v>5.2948000000000004</v>
      </c>
      <c r="J1682" s="177">
        <v>6.6212</v>
      </c>
      <c r="K1682" s="177">
        <v>7.2343999999999999</v>
      </c>
      <c r="L1682" s="177">
        <v>5.2694999999999999</v>
      </c>
      <c r="M1682" s="177">
        <v>4.3094999999999999</v>
      </c>
      <c r="N1682" s="177">
        <v>4.0026999999999999</v>
      </c>
      <c r="O1682" s="177">
        <v>5.4554999999999998</v>
      </c>
      <c r="P1682" s="177">
        <v>6.5194999999999999</v>
      </c>
      <c r="Q1682" s="177">
        <v>7.1829000000000001</v>
      </c>
      <c r="R1682" s="177">
        <v>3.9472999999999998</v>
      </c>
      <c r="S1682" t="s">
        <v>1808</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1263</v>
      </c>
      <c r="B1683" s="173" t="s">
        <v>1271</v>
      </c>
      <c r="C1683" s="173">
        <v>115077</v>
      </c>
      <c r="D1683" s="176">
        <v>44958</v>
      </c>
      <c r="E1683" s="177">
        <v>21.520299999999999</v>
      </c>
      <c r="F1683" s="177">
        <v>43.641199999999998</v>
      </c>
      <c r="G1683" s="177">
        <v>8.1161999999999992</v>
      </c>
      <c r="H1683" s="177">
        <v>5.3845000000000001</v>
      </c>
      <c r="I1683" s="177">
        <v>4.6604000000000001</v>
      </c>
      <c r="J1683" s="177">
        <v>5.9786999999999999</v>
      </c>
      <c r="K1683" s="177">
        <v>6.5800999999999998</v>
      </c>
      <c r="L1683" s="177">
        <v>4.62</v>
      </c>
      <c r="M1683" s="177">
        <v>3.6682000000000001</v>
      </c>
      <c r="N1683" s="177">
        <v>3.3685999999999998</v>
      </c>
      <c r="O1683" s="177">
        <v>4.8044000000000002</v>
      </c>
      <c r="P1683" s="177">
        <v>5.8171999999999997</v>
      </c>
      <c r="Q1683" s="177">
        <v>6.7218999999999998</v>
      </c>
      <c r="R1683" s="177">
        <v>3.3077000000000001</v>
      </c>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1263</v>
      </c>
      <c r="B1684" s="173" t="s">
        <v>1272</v>
      </c>
      <c r="C1684" s="173">
        <v>119226</v>
      </c>
      <c r="D1684" s="176">
        <v>44958</v>
      </c>
      <c r="E1684" s="177">
        <v>41.843699999999998</v>
      </c>
      <c r="F1684" s="177">
        <v>50.750700000000002</v>
      </c>
      <c r="G1684" s="177">
        <v>9.8353000000000002</v>
      </c>
      <c r="H1684" s="177">
        <v>6.5004999999999997</v>
      </c>
      <c r="I1684" s="177">
        <v>5.6196999999999999</v>
      </c>
      <c r="J1684" s="177">
        <v>6.8998999999999997</v>
      </c>
      <c r="K1684" s="177">
        <v>7.1779999999999999</v>
      </c>
      <c r="L1684" s="177">
        <v>5.2476000000000003</v>
      </c>
      <c r="M1684" s="177">
        <v>4.3544</v>
      </c>
      <c r="N1684" s="177">
        <v>4.1379999999999999</v>
      </c>
      <c r="O1684" s="177">
        <v>5.6151999999999997</v>
      </c>
      <c r="P1684" s="177">
        <v>6.7938000000000001</v>
      </c>
      <c r="Q1684" s="177">
        <v>7.8258000000000001</v>
      </c>
      <c r="R1684" s="177">
        <v>4.1223000000000001</v>
      </c>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1263</v>
      </c>
      <c r="B1685" s="173" t="s">
        <v>1273</v>
      </c>
      <c r="C1685" s="173">
        <v>101304</v>
      </c>
      <c r="D1685" s="176">
        <v>44958</v>
      </c>
      <c r="E1685" s="177">
        <v>39.085000000000001</v>
      </c>
      <c r="F1685" s="177">
        <v>50.123699999999999</v>
      </c>
      <c r="G1685" s="177">
        <v>9.1821000000000002</v>
      </c>
      <c r="H1685" s="177">
        <v>5.8498999999999999</v>
      </c>
      <c r="I1685" s="177">
        <v>4.9656000000000002</v>
      </c>
      <c r="J1685" s="177">
        <v>6.2382999999999997</v>
      </c>
      <c r="K1685" s="177">
        <v>6.5364000000000004</v>
      </c>
      <c r="L1685" s="177">
        <v>4.6085000000000003</v>
      </c>
      <c r="M1685" s="177">
        <v>3.7206999999999999</v>
      </c>
      <c r="N1685" s="177">
        <v>3.4986000000000002</v>
      </c>
      <c r="O1685" s="177">
        <v>4.9583000000000004</v>
      </c>
      <c r="P1685" s="177">
        <v>6.0765000000000002</v>
      </c>
      <c r="Q1685" s="177">
        <v>6.9066000000000001</v>
      </c>
      <c r="R1685" s="177">
        <v>3.4750000000000001</v>
      </c>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1263</v>
      </c>
      <c r="B1686" s="173" t="s">
        <v>1274</v>
      </c>
      <c r="C1686" s="173">
        <v>140251</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1263</v>
      </c>
      <c r="B1687" s="173" t="s">
        <v>1275</v>
      </c>
      <c r="C1687" s="173">
        <v>140244</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1263</v>
      </c>
      <c r="B1688" s="173" t="s">
        <v>1276</v>
      </c>
      <c r="C1688" s="173">
        <v>148002</v>
      </c>
      <c r="D1688" s="176"/>
      <c r="E1688" s="177"/>
      <c r="F1688" s="177"/>
      <c r="G1688" s="177"/>
      <c r="H1688" s="177"/>
      <c r="I1688" s="177"/>
      <c r="J1688" s="177"/>
      <c r="K1688" s="177"/>
      <c r="L1688" s="177"/>
      <c r="M1688" s="177"/>
      <c r="N1688" s="177"/>
      <c r="O1688" s="177"/>
      <c r="P1688" s="177"/>
      <c r="Q1688" s="177"/>
      <c r="R1688" s="177"/>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1263</v>
      </c>
      <c r="B1689" s="173" t="s">
        <v>1277</v>
      </c>
      <c r="C1689" s="173">
        <v>148010</v>
      </c>
      <c r="D1689" s="176">
        <v>44958</v>
      </c>
      <c r="E1689" s="177">
        <v>91.293899999999994</v>
      </c>
      <c r="F1689" s="177">
        <v>14.358700000000001</v>
      </c>
      <c r="G1689" s="177">
        <v>14.3894</v>
      </c>
      <c r="H1689" s="177">
        <v>14.404199999999999</v>
      </c>
      <c r="I1689" s="177">
        <v>14.4412</v>
      </c>
      <c r="J1689" s="177">
        <v>14.5517</v>
      </c>
      <c r="K1689" s="177">
        <v>14.9017</v>
      </c>
      <c r="L1689" s="177">
        <v>0.30380000000000001</v>
      </c>
      <c r="M1689" s="177">
        <v>3.9397000000000002</v>
      </c>
      <c r="N1689" s="177"/>
      <c r="O1689" s="177"/>
      <c r="P1689" s="177"/>
      <c r="Q1689" s="177">
        <v>5.2576000000000001</v>
      </c>
      <c r="R1689" s="177"/>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1263</v>
      </c>
      <c r="B1690" s="173" t="s">
        <v>1278</v>
      </c>
      <c r="C1690" s="173">
        <v>148015</v>
      </c>
      <c r="D1690" s="176">
        <v>44958</v>
      </c>
      <c r="E1690" s="177">
        <v>96.418499999999995</v>
      </c>
      <c r="F1690" s="177">
        <v>14.3909</v>
      </c>
      <c r="G1690" s="177">
        <v>14.3908</v>
      </c>
      <c r="H1690" s="177">
        <v>14.4033</v>
      </c>
      <c r="I1690" s="177">
        <v>14.443099999999999</v>
      </c>
      <c r="J1690" s="177">
        <v>14.5512</v>
      </c>
      <c r="K1690" s="177">
        <v>14.902100000000001</v>
      </c>
      <c r="L1690" s="177">
        <v>0.3039</v>
      </c>
      <c r="M1690" s="177">
        <v>3.9397000000000002</v>
      </c>
      <c r="N1690" s="177"/>
      <c r="O1690" s="177"/>
      <c r="P1690" s="177"/>
      <c r="Q1690" s="177">
        <v>5.2576000000000001</v>
      </c>
      <c r="R1690" s="177"/>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1263</v>
      </c>
      <c r="B1691" s="173" t="s">
        <v>1279</v>
      </c>
      <c r="C1691" s="173">
        <v>148318</v>
      </c>
      <c r="D1691" s="176"/>
      <c r="E1691" s="177"/>
      <c r="F1691" s="177"/>
      <c r="G1691" s="177"/>
      <c r="H1691" s="177"/>
      <c r="I1691" s="177"/>
      <c r="J1691" s="177"/>
      <c r="K1691" s="177"/>
      <c r="L1691" s="177"/>
      <c r="M1691" s="177"/>
      <c r="N1691" s="177"/>
      <c r="O1691" s="177"/>
      <c r="P1691" s="177"/>
      <c r="Q1691" s="177"/>
      <c r="R1691" s="177"/>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1263</v>
      </c>
      <c r="B1692" s="173" t="s">
        <v>1280</v>
      </c>
      <c r="C1692" s="173">
        <v>148313</v>
      </c>
      <c r="D1692" s="176"/>
      <c r="E1692" s="177"/>
      <c r="F1692" s="177"/>
      <c r="G1692" s="177"/>
      <c r="H1692" s="177"/>
      <c r="I1692" s="177"/>
      <c r="J1692" s="177"/>
      <c r="K1692" s="177"/>
      <c r="L1692" s="177"/>
      <c r="M1692" s="177"/>
      <c r="N1692" s="177"/>
      <c r="O1692" s="177"/>
      <c r="P1692" s="177"/>
      <c r="Q1692" s="177"/>
      <c r="R1692" s="177"/>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1263</v>
      </c>
      <c r="B1693" s="173" t="s">
        <v>1281</v>
      </c>
      <c r="C1693" s="173">
        <v>101232</v>
      </c>
      <c r="D1693" s="176">
        <v>44958</v>
      </c>
      <c r="E1693" s="177">
        <v>4890.4250000000002</v>
      </c>
      <c r="F1693" s="177">
        <v>36.812399999999997</v>
      </c>
      <c r="G1693" s="177">
        <v>9.7461000000000002</v>
      </c>
      <c r="H1693" s="177">
        <v>7.9233000000000002</v>
      </c>
      <c r="I1693" s="177">
        <v>15.6211</v>
      </c>
      <c r="J1693" s="177">
        <v>12.5312</v>
      </c>
      <c r="K1693" s="177">
        <v>10.0436</v>
      </c>
      <c r="L1693" s="177">
        <v>5.7723000000000004</v>
      </c>
      <c r="M1693" s="177">
        <v>4.6234000000000002</v>
      </c>
      <c r="N1693" s="177">
        <v>9.7729999999999997</v>
      </c>
      <c r="O1693" s="177">
        <v>7.3524000000000003</v>
      </c>
      <c r="P1693" s="177">
        <v>6.1875</v>
      </c>
      <c r="Q1693" s="177">
        <v>7.8451000000000004</v>
      </c>
      <c r="R1693" s="177">
        <v>11.9625</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1263</v>
      </c>
      <c r="B1694" s="173" t="s">
        <v>1282</v>
      </c>
      <c r="C1694" s="173">
        <v>118565</v>
      </c>
      <c r="D1694" s="176">
        <v>44958</v>
      </c>
      <c r="E1694" s="177">
        <v>4889.0812999999998</v>
      </c>
      <c r="F1694" s="177">
        <v>36.811999999999998</v>
      </c>
      <c r="G1694" s="177">
        <v>9.7461000000000002</v>
      </c>
      <c r="H1694" s="177">
        <v>7.9230999999999998</v>
      </c>
      <c r="I1694" s="177">
        <v>15.6211</v>
      </c>
      <c r="J1694" s="177">
        <v>12.5312</v>
      </c>
      <c r="K1694" s="177">
        <v>10.0436</v>
      </c>
      <c r="L1694" s="177">
        <v>5.7723000000000004</v>
      </c>
      <c r="M1694" s="177">
        <v>4.6234000000000002</v>
      </c>
      <c r="N1694" s="177">
        <v>3.4922</v>
      </c>
      <c r="O1694" s="177">
        <v>5.5415999999999999</v>
      </c>
      <c r="P1694" s="177">
        <v>5.4257</v>
      </c>
      <c r="Q1694" s="177">
        <v>7.7431000000000001</v>
      </c>
      <c r="R1694" s="177">
        <v>8.7317999999999998</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1263</v>
      </c>
      <c r="B1695" s="173" t="s">
        <v>1283</v>
      </c>
      <c r="C1695" s="173">
        <v>113047</v>
      </c>
      <c r="D1695" s="176">
        <v>44958</v>
      </c>
      <c r="E1695" s="177">
        <v>26.542300000000001</v>
      </c>
      <c r="F1695" s="177">
        <v>55.089599999999997</v>
      </c>
      <c r="G1695" s="177">
        <v>12.783899999999999</v>
      </c>
      <c r="H1695" s="177">
        <v>7.9882</v>
      </c>
      <c r="I1695" s="177">
        <v>5.8872</v>
      </c>
      <c r="J1695" s="177">
        <v>6.2904999999999998</v>
      </c>
      <c r="K1695" s="177">
        <v>7.0822000000000003</v>
      </c>
      <c r="L1695" s="177">
        <v>5.6487999999999996</v>
      </c>
      <c r="M1695" s="177">
        <v>4.5510000000000002</v>
      </c>
      <c r="N1695" s="177">
        <v>4.2121000000000004</v>
      </c>
      <c r="O1695" s="177">
        <v>5.9795999999999996</v>
      </c>
      <c r="P1695" s="177">
        <v>7.0201000000000002</v>
      </c>
      <c r="Q1695" s="177">
        <v>8.0462000000000007</v>
      </c>
      <c r="R1695" s="177">
        <v>4.1615000000000002</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1263</v>
      </c>
      <c r="B1696" s="173" t="s">
        <v>1284</v>
      </c>
      <c r="C1696" s="173">
        <v>119016</v>
      </c>
      <c r="D1696" s="176">
        <v>44958</v>
      </c>
      <c r="E1696" s="177">
        <v>27.187100000000001</v>
      </c>
      <c r="F1696" s="177">
        <v>55.531599999999997</v>
      </c>
      <c r="G1696" s="177">
        <v>13.288500000000001</v>
      </c>
      <c r="H1696" s="177">
        <v>8.4909999999999997</v>
      </c>
      <c r="I1696" s="177">
        <v>6.3734999999999999</v>
      </c>
      <c r="J1696" s="177">
        <v>6.7702</v>
      </c>
      <c r="K1696" s="177">
        <v>7.5498000000000003</v>
      </c>
      <c r="L1696" s="177">
        <v>6.1226000000000003</v>
      </c>
      <c r="M1696" s="177">
        <v>5.0256999999999996</v>
      </c>
      <c r="N1696" s="177">
        <v>4.6733000000000002</v>
      </c>
      <c r="O1696" s="177">
        <v>6.4535</v>
      </c>
      <c r="P1696" s="177">
        <v>7.3737000000000004</v>
      </c>
      <c r="Q1696" s="177">
        <v>8.0496999999999996</v>
      </c>
      <c r="R1696" s="177">
        <v>4.6555</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1263</v>
      </c>
      <c r="B1697" s="173" t="s">
        <v>2051</v>
      </c>
      <c r="C1697" s="173">
        <v>101599</v>
      </c>
      <c r="D1697" s="176"/>
      <c r="E1697" s="177"/>
      <c r="F1697" s="177"/>
      <c r="G1697" s="177"/>
      <c r="H1697" s="177"/>
      <c r="I1697" s="177"/>
      <c r="J1697" s="177"/>
      <c r="K1697" s="177"/>
      <c r="L1697" s="177"/>
      <c r="M1697" s="177"/>
      <c r="N1697" s="177"/>
      <c r="O1697" s="177"/>
      <c r="P1697" s="177"/>
      <c r="Q1697" s="177"/>
      <c r="R1697" s="177"/>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1263</v>
      </c>
      <c r="B1698" s="173" t="s">
        <v>1285</v>
      </c>
      <c r="C1698" s="173">
        <v>151067</v>
      </c>
      <c r="D1698" s="176">
        <v>44958</v>
      </c>
      <c r="E1698" s="177">
        <v>23.2544</v>
      </c>
      <c r="F1698" s="177">
        <v>46.991300000000003</v>
      </c>
      <c r="G1698" s="177">
        <v>9.5870999999999995</v>
      </c>
      <c r="H1698" s="177">
        <v>5.8365</v>
      </c>
      <c r="I1698" s="177">
        <v>5.6627999999999998</v>
      </c>
      <c r="J1698" s="177">
        <v>6.8822000000000001</v>
      </c>
      <c r="K1698" s="177">
        <v>7.1452</v>
      </c>
      <c r="L1698" s="177">
        <v>5.4715999999999996</v>
      </c>
      <c r="M1698" s="177">
        <v>4.0256999999999996</v>
      </c>
      <c r="N1698" s="177">
        <v>3.7522000000000002</v>
      </c>
      <c r="O1698" s="177">
        <v>5.5377000000000001</v>
      </c>
      <c r="P1698" s="177">
        <v>6.7842000000000002</v>
      </c>
      <c r="Q1698" s="177">
        <v>7.6913999999999998</v>
      </c>
      <c r="R1698" s="177">
        <v>3.9398</v>
      </c>
      <c r="S1698" t="s">
        <v>1808</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1263</v>
      </c>
      <c r="B1699" s="173" t="s">
        <v>2052</v>
      </c>
      <c r="C1699" s="173">
        <v>120062</v>
      </c>
      <c r="D1699" s="176"/>
      <c r="E1699" s="177"/>
      <c r="F1699" s="177"/>
      <c r="G1699" s="177"/>
      <c r="H1699" s="177"/>
      <c r="I1699" s="177"/>
      <c r="J1699" s="177"/>
      <c r="K1699" s="177"/>
      <c r="L1699" s="177"/>
      <c r="M1699" s="177"/>
      <c r="N1699" s="177"/>
      <c r="O1699" s="177"/>
      <c r="P1699" s="177"/>
      <c r="Q1699" s="177"/>
      <c r="R1699" s="177"/>
      <c r="S1699" t="s">
        <v>1808</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1263</v>
      </c>
      <c r="B1700" s="173" t="s">
        <v>2053</v>
      </c>
      <c r="C1700" s="173">
        <v>151065</v>
      </c>
      <c r="D1700" s="176">
        <v>44958</v>
      </c>
      <c r="E1700" s="177">
        <v>22.1873</v>
      </c>
      <c r="F1700" s="177">
        <v>46.615400000000001</v>
      </c>
      <c r="G1700" s="177">
        <v>9.1251999999999995</v>
      </c>
      <c r="H1700" s="177">
        <v>5.3402000000000003</v>
      </c>
      <c r="I1700" s="177">
        <v>5.1923000000000004</v>
      </c>
      <c r="J1700" s="177">
        <v>6.3978000000000002</v>
      </c>
      <c r="K1700" s="177">
        <v>6.6562000000000001</v>
      </c>
      <c r="L1700" s="177">
        <v>4.9785000000000004</v>
      </c>
      <c r="M1700" s="177">
        <v>3.5318000000000001</v>
      </c>
      <c r="N1700" s="177">
        <v>3.2557999999999998</v>
      </c>
      <c r="O1700" s="177">
        <v>5.0267999999999997</v>
      </c>
      <c r="P1700" s="177">
        <v>6.2603</v>
      </c>
      <c r="Q1700" s="177">
        <v>7.4389000000000003</v>
      </c>
      <c r="R1700" s="177">
        <v>3.4405000000000001</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1263</v>
      </c>
      <c r="B1701" s="173" t="s">
        <v>1286</v>
      </c>
      <c r="C1701" s="173">
        <v>101758</v>
      </c>
      <c r="D1701" s="176">
        <v>44958</v>
      </c>
      <c r="E1701" s="177">
        <v>49.9497</v>
      </c>
      <c r="F1701" s="177">
        <v>50.710299999999997</v>
      </c>
      <c r="G1701" s="177">
        <v>10.0688</v>
      </c>
      <c r="H1701" s="177">
        <v>6.407</v>
      </c>
      <c r="I1701" s="177">
        <v>5.3452999999999999</v>
      </c>
      <c r="J1701" s="177">
        <v>5.7830000000000004</v>
      </c>
      <c r="K1701" s="177">
        <v>6.4995000000000003</v>
      </c>
      <c r="L1701" s="177">
        <v>6.5682999999999998</v>
      </c>
      <c r="M1701" s="177">
        <v>5.8235000000000001</v>
      </c>
      <c r="N1701" s="177">
        <v>5.4657</v>
      </c>
      <c r="O1701" s="177">
        <v>6.2679</v>
      </c>
      <c r="P1701" s="177">
        <v>6.9706999999999999</v>
      </c>
      <c r="Q1701" s="177">
        <v>7.8494999999999999</v>
      </c>
      <c r="R1701" s="177">
        <v>4.6204000000000001</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1263</v>
      </c>
      <c r="B1702" s="173" t="s">
        <v>1287</v>
      </c>
      <c r="C1702" s="173">
        <v>120754</v>
      </c>
      <c r="D1702" s="176">
        <v>44958</v>
      </c>
      <c r="E1702" s="177">
        <v>53.686700000000002</v>
      </c>
      <c r="F1702" s="177">
        <v>51.334299999999999</v>
      </c>
      <c r="G1702" s="177">
        <v>10.7441</v>
      </c>
      <c r="H1702" s="177">
        <v>7.0803000000000003</v>
      </c>
      <c r="I1702" s="177">
        <v>6.0259</v>
      </c>
      <c r="J1702" s="177">
        <v>6.4675000000000002</v>
      </c>
      <c r="K1702" s="177">
        <v>7.2142999999999997</v>
      </c>
      <c r="L1702" s="177">
        <v>7.3197000000000001</v>
      </c>
      <c r="M1702" s="177">
        <v>6.5936000000000003</v>
      </c>
      <c r="N1702" s="177">
        <v>6.2496999999999998</v>
      </c>
      <c r="O1702" s="177">
        <v>7.0697999999999999</v>
      </c>
      <c r="P1702" s="177">
        <v>7.7990000000000004</v>
      </c>
      <c r="Q1702" s="177">
        <v>8.5607000000000006</v>
      </c>
      <c r="R1702" s="177">
        <v>5.4081999999999999</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1263</v>
      </c>
      <c r="B1703" s="173" t="s">
        <v>1288</v>
      </c>
      <c r="C1703" s="173">
        <v>115005</v>
      </c>
      <c r="D1703" s="176">
        <v>44958</v>
      </c>
      <c r="E1703" s="177">
        <v>23.133199999999999</v>
      </c>
      <c r="F1703" s="177">
        <v>39.962499999999999</v>
      </c>
      <c r="G1703" s="177">
        <v>9.9855</v>
      </c>
      <c r="H1703" s="177">
        <v>6.2285000000000004</v>
      </c>
      <c r="I1703" s="177">
        <v>5.5453999999999999</v>
      </c>
      <c r="J1703" s="177">
        <v>6.9135999999999997</v>
      </c>
      <c r="K1703" s="177">
        <v>7.0643000000000002</v>
      </c>
      <c r="L1703" s="177">
        <v>5.6986999999999997</v>
      </c>
      <c r="M1703" s="177">
        <v>4.2981999999999996</v>
      </c>
      <c r="N1703" s="177">
        <v>3.8405999999999998</v>
      </c>
      <c r="O1703" s="177">
        <v>8.1325000000000003</v>
      </c>
      <c r="P1703" s="177">
        <v>6.2441000000000004</v>
      </c>
      <c r="Q1703" s="177">
        <v>7.3204000000000002</v>
      </c>
      <c r="R1703" s="177">
        <v>7.9966999999999997</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1263</v>
      </c>
      <c r="B1704" s="173" t="s">
        <v>1289</v>
      </c>
      <c r="C1704" s="173">
        <v>118349</v>
      </c>
      <c r="D1704" s="176">
        <v>44958</v>
      </c>
      <c r="E1704" s="177">
        <v>24.973199999999999</v>
      </c>
      <c r="F1704" s="177">
        <v>40.383899999999997</v>
      </c>
      <c r="G1704" s="177">
        <v>10.479799999999999</v>
      </c>
      <c r="H1704" s="177">
        <v>6.69</v>
      </c>
      <c r="I1704" s="177">
        <v>6.0167000000000002</v>
      </c>
      <c r="J1704" s="177">
        <v>7.3879000000000001</v>
      </c>
      <c r="K1704" s="177">
        <v>7.5423</v>
      </c>
      <c r="L1704" s="177">
        <v>6.1825000000000001</v>
      </c>
      <c r="M1704" s="177">
        <v>4.7842000000000002</v>
      </c>
      <c r="N1704" s="177">
        <v>4.3296999999999999</v>
      </c>
      <c r="O1704" s="177">
        <v>8.6655999999999995</v>
      </c>
      <c r="P1704" s="177">
        <v>6.9577</v>
      </c>
      <c r="Q1704" s="177">
        <v>7.7599</v>
      </c>
      <c r="R1704" s="177">
        <v>8.4918999999999993</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1263</v>
      </c>
      <c r="B1705" s="173" t="s">
        <v>1290</v>
      </c>
      <c r="C1705" s="173">
        <v>118407</v>
      </c>
      <c r="D1705" s="176">
        <v>44958</v>
      </c>
      <c r="E1705" s="177">
        <v>50.502099999999999</v>
      </c>
      <c r="F1705" s="177">
        <v>63.7849</v>
      </c>
      <c r="G1705" s="177">
        <v>15.3253</v>
      </c>
      <c r="H1705" s="177">
        <v>8.0968999999999998</v>
      </c>
      <c r="I1705" s="177">
        <v>6.9568000000000003</v>
      </c>
      <c r="J1705" s="177">
        <v>8.4589999999999996</v>
      </c>
      <c r="K1705" s="177">
        <v>8.5778999999999996</v>
      </c>
      <c r="L1705" s="177">
        <v>5.4177</v>
      </c>
      <c r="M1705" s="177">
        <v>4.6012000000000004</v>
      </c>
      <c r="N1705" s="177">
        <v>4.0688000000000004</v>
      </c>
      <c r="O1705" s="177">
        <v>5.7084000000000001</v>
      </c>
      <c r="P1705" s="177">
        <v>7.0025000000000004</v>
      </c>
      <c r="Q1705" s="177">
        <v>7.8440000000000003</v>
      </c>
      <c r="R1705" s="177">
        <v>4.1898999999999997</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1263</v>
      </c>
      <c r="B1706" s="173" t="s">
        <v>1291</v>
      </c>
      <c r="C1706" s="173">
        <v>108768</v>
      </c>
      <c r="D1706" s="176">
        <v>44958</v>
      </c>
      <c r="E1706" s="177">
        <v>47.709200000000003</v>
      </c>
      <c r="F1706" s="177">
        <v>63.302900000000001</v>
      </c>
      <c r="G1706" s="177">
        <v>14.8415</v>
      </c>
      <c r="H1706" s="177">
        <v>7.6178999999999997</v>
      </c>
      <c r="I1706" s="177">
        <v>6.4752999999999998</v>
      </c>
      <c r="J1706" s="177">
        <v>7.9789000000000003</v>
      </c>
      <c r="K1706" s="177">
        <v>8.0916999999999994</v>
      </c>
      <c r="L1706" s="177">
        <v>4.9298000000000002</v>
      </c>
      <c r="M1706" s="177">
        <v>4.1098999999999997</v>
      </c>
      <c r="N1706" s="177">
        <v>3.57</v>
      </c>
      <c r="O1706" s="177">
        <v>5.1872999999999996</v>
      </c>
      <c r="P1706" s="177">
        <v>6.4748999999999999</v>
      </c>
      <c r="Q1706" s="177">
        <v>7.3098000000000001</v>
      </c>
      <c r="R1706" s="177">
        <v>3.6878000000000002</v>
      </c>
      <c r="S1706" t="s">
        <v>1808</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1263</v>
      </c>
      <c r="B1707" s="173" t="s">
        <v>1292</v>
      </c>
      <c r="C1707" s="173">
        <v>123704</v>
      </c>
      <c r="D1707" s="176">
        <v>44958</v>
      </c>
      <c r="E1707" s="177">
        <v>1993.8271999999999</v>
      </c>
      <c r="F1707" s="177">
        <v>54.592799999999997</v>
      </c>
      <c r="G1707" s="177">
        <v>12.7081</v>
      </c>
      <c r="H1707" s="177">
        <v>7.0769000000000002</v>
      </c>
      <c r="I1707" s="177">
        <v>10.661300000000001</v>
      </c>
      <c r="J1707" s="177">
        <v>9.5366999999999997</v>
      </c>
      <c r="K1707" s="177">
        <v>8.4794</v>
      </c>
      <c r="L1707" s="177">
        <v>6.2962999999999996</v>
      </c>
      <c r="M1707" s="177">
        <v>4.7169999999999996</v>
      </c>
      <c r="N1707" s="177">
        <v>4.2557</v>
      </c>
      <c r="O1707" s="177">
        <v>4.9984000000000002</v>
      </c>
      <c r="P1707" s="177">
        <v>5.9874999999999998</v>
      </c>
      <c r="Q1707" s="177">
        <v>7.6025</v>
      </c>
      <c r="R1707" s="177">
        <v>4.0738000000000003</v>
      </c>
      <c r="S1707" t="s">
        <v>1808</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1263</v>
      </c>
      <c r="B1708" s="173" t="s">
        <v>1844</v>
      </c>
      <c r="C1708" s="173">
        <v>123708</v>
      </c>
      <c r="D1708" s="176">
        <v>44958</v>
      </c>
      <c r="E1708" s="177">
        <v>1782.4419</v>
      </c>
      <c r="F1708" s="177">
        <v>53.4816</v>
      </c>
      <c r="G1708" s="177">
        <v>11.5968</v>
      </c>
      <c r="H1708" s="177">
        <v>5.9657999999999998</v>
      </c>
      <c r="I1708" s="177">
        <v>9.5467999999999993</v>
      </c>
      <c r="J1708" s="177">
        <v>8.4177</v>
      </c>
      <c r="K1708" s="177">
        <v>7.3460999999999999</v>
      </c>
      <c r="L1708" s="177">
        <v>5.1025</v>
      </c>
      <c r="M1708" s="177">
        <v>3.4716999999999998</v>
      </c>
      <c r="N1708" s="177">
        <v>2.9815</v>
      </c>
      <c r="O1708" s="177">
        <v>3.661</v>
      </c>
      <c r="P1708" s="177">
        <v>4.7255000000000003</v>
      </c>
      <c r="Q1708" s="177">
        <v>6.3475000000000001</v>
      </c>
      <c r="R1708" s="177">
        <v>2.7625000000000002</v>
      </c>
      <c r="S1708" t="s">
        <v>1808</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1263</v>
      </c>
      <c r="B1709" s="173" t="s">
        <v>1293</v>
      </c>
      <c r="C1709" s="173">
        <v>105185</v>
      </c>
      <c r="D1709" s="176">
        <v>44958</v>
      </c>
      <c r="E1709" s="177">
        <v>2992.62</v>
      </c>
      <c r="F1709" s="177">
        <v>43.863100000000003</v>
      </c>
      <c r="G1709" s="177">
        <v>8.9396000000000004</v>
      </c>
      <c r="H1709" s="177">
        <v>5.6185999999999998</v>
      </c>
      <c r="I1709" s="177">
        <v>4.6936</v>
      </c>
      <c r="J1709" s="177">
        <v>6.1185</v>
      </c>
      <c r="K1709" s="177">
        <v>6.3487999999999998</v>
      </c>
      <c r="L1709" s="177">
        <v>4.5960999999999999</v>
      </c>
      <c r="M1709" s="177">
        <v>3.2008999999999999</v>
      </c>
      <c r="N1709" s="177">
        <v>3.0124</v>
      </c>
      <c r="O1709" s="177">
        <v>4.7313000000000001</v>
      </c>
      <c r="P1709" s="177">
        <v>5.9268999999999998</v>
      </c>
      <c r="Q1709" s="177">
        <v>7.1505999999999998</v>
      </c>
      <c r="R1709" s="177">
        <v>3.1395</v>
      </c>
      <c r="S1709" t="s">
        <v>1808</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1263</v>
      </c>
      <c r="B1710" s="173" t="s">
        <v>1294</v>
      </c>
      <c r="C1710" s="173">
        <v>120560</v>
      </c>
      <c r="D1710" s="176">
        <v>44958</v>
      </c>
      <c r="E1710" s="177">
        <v>3259.502</v>
      </c>
      <c r="F1710" s="177">
        <v>44.715800000000002</v>
      </c>
      <c r="G1710" s="177">
        <v>9.7914999999999992</v>
      </c>
      <c r="H1710" s="177">
        <v>6.4703999999999997</v>
      </c>
      <c r="I1710" s="177">
        <v>5.5461</v>
      </c>
      <c r="J1710" s="177">
        <v>6.9743000000000004</v>
      </c>
      <c r="K1710" s="177">
        <v>7.2141000000000002</v>
      </c>
      <c r="L1710" s="177">
        <v>5.4686000000000003</v>
      </c>
      <c r="M1710" s="177">
        <v>4.0753000000000004</v>
      </c>
      <c r="N1710" s="177">
        <v>3.8927999999999998</v>
      </c>
      <c r="O1710" s="177">
        <v>5.6253000000000002</v>
      </c>
      <c r="P1710" s="177">
        <v>6.8305999999999996</v>
      </c>
      <c r="Q1710" s="177">
        <v>7.5609000000000002</v>
      </c>
      <c r="R1710" s="177">
        <v>4.0206</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1263</v>
      </c>
      <c r="B1711" s="173" t="s">
        <v>1295</v>
      </c>
      <c r="C1711" s="173">
        <v>101521</v>
      </c>
      <c r="D1711" s="176"/>
      <c r="E1711" s="177"/>
      <c r="F1711" s="177"/>
      <c r="G1711" s="177"/>
      <c r="H1711" s="177"/>
      <c r="I1711" s="177"/>
      <c r="J1711" s="177"/>
      <c r="K1711" s="177"/>
      <c r="L1711" s="177"/>
      <c r="M1711" s="177"/>
      <c r="N1711" s="177"/>
      <c r="O1711" s="177"/>
      <c r="P1711" s="177"/>
      <c r="Q1711" s="177"/>
      <c r="R1711" s="177"/>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1263</v>
      </c>
      <c r="B1712" s="173" t="s">
        <v>1296</v>
      </c>
      <c r="C1712" s="173">
        <v>120471</v>
      </c>
      <c r="D1712" s="176"/>
      <c r="E1712" s="177"/>
      <c r="F1712" s="177"/>
      <c r="G1712" s="177"/>
      <c r="H1712" s="177"/>
      <c r="I1712" s="177"/>
      <c r="J1712" s="177"/>
      <c r="K1712" s="177"/>
      <c r="L1712" s="177"/>
      <c r="M1712" s="177"/>
      <c r="N1712" s="177"/>
      <c r="O1712" s="177"/>
      <c r="P1712" s="177"/>
      <c r="Q1712" s="177"/>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1263</v>
      </c>
      <c r="B1713" s="173" t="s">
        <v>1297</v>
      </c>
      <c r="C1713" s="173">
        <v>101373</v>
      </c>
      <c r="D1713" s="176">
        <v>44958</v>
      </c>
      <c r="E1713" s="177">
        <v>43.725499999999997</v>
      </c>
      <c r="F1713" s="177">
        <v>61.9602</v>
      </c>
      <c r="G1713" s="177">
        <v>10.1982</v>
      </c>
      <c r="H1713" s="177">
        <v>5.9692999999999996</v>
      </c>
      <c r="I1713" s="177">
        <v>4.1086999999999998</v>
      </c>
      <c r="J1713" s="177">
        <v>5.1410999999999998</v>
      </c>
      <c r="K1713" s="177">
        <v>6.2206000000000001</v>
      </c>
      <c r="L1713" s="177">
        <v>5.1249000000000002</v>
      </c>
      <c r="M1713" s="177">
        <v>3.8532999999999999</v>
      </c>
      <c r="N1713" s="177">
        <v>3.4628999999999999</v>
      </c>
      <c r="O1713" s="177">
        <v>5.2759999999999998</v>
      </c>
      <c r="P1713" s="177">
        <v>6.4454000000000002</v>
      </c>
      <c r="Q1713" s="177">
        <v>7.3627000000000002</v>
      </c>
      <c r="R1713" s="177">
        <v>3.5962999999999998</v>
      </c>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1263</v>
      </c>
      <c r="B1714" s="173" t="s">
        <v>1298</v>
      </c>
      <c r="C1714" s="173">
        <v>119739</v>
      </c>
      <c r="D1714" s="176">
        <v>44958</v>
      </c>
      <c r="E1714" s="177">
        <v>47.239899999999999</v>
      </c>
      <c r="F1714" s="177">
        <v>62.769799999999996</v>
      </c>
      <c r="G1714" s="177">
        <v>11.0192</v>
      </c>
      <c r="H1714" s="177">
        <v>6.7861000000000002</v>
      </c>
      <c r="I1714" s="177">
        <v>4.9267000000000003</v>
      </c>
      <c r="J1714" s="177">
        <v>5.9555999999999996</v>
      </c>
      <c r="K1714" s="177">
        <v>7.0475000000000003</v>
      </c>
      <c r="L1714" s="177">
        <v>5.9599000000000002</v>
      </c>
      <c r="M1714" s="177">
        <v>4.6946000000000003</v>
      </c>
      <c r="N1714" s="177">
        <v>4.3109000000000002</v>
      </c>
      <c r="O1714" s="177">
        <v>6.1387</v>
      </c>
      <c r="P1714" s="177">
        <v>7.3243</v>
      </c>
      <c r="Q1714" s="177">
        <v>8.0412999999999997</v>
      </c>
      <c r="R1714" s="177">
        <v>4.4482999999999997</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1263</v>
      </c>
      <c r="B1715" s="173" t="s">
        <v>1299</v>
      </c>
      <c r="C1715" s="173">
        <v>145954</v>
      </c>
      <c r="D1715" s="176">
        <v>44958</v>
      </c>
      <c r="E1715" s="177">
        <v>12.842000000000001</v>
      </c>
      <c r="F1715" s="177">
        <v>57.218499999999999</v>
      </c>
      <c r="G1715" s="177">
        <v>13.2118</v>
      </c>
      <c r="H1715" s="177">
        <v>9.1925000000000008</v>
      </c>
      <c r="I1715" s="177">
        <v>7.1045999999999996</v>
      </c>
      <c r="J1715" s="177">
        <v>7.6840000000000002</v>
      </c>
      <c r="K1715" s="177">
        <v>7.2351999999999999</v>
      </c>
      <c r="L1715" s="177">
        <v>5.3573000000000004</v>
      </c>
      <c r="M1715" s="177">
        <v>4.0773999999999999</v>
      </c>
      <c r="N1715" s="177">
        <v>3.7317999999999998</v>
      </c>
      <c r="O1715" s="177">
        <v>5.2168000000000001</v>
      </c>
      <c r="P1715" s="177"/>
      <c r="Q1715" s="177">
        <v>6.4485000000000001</v>
      </c>
      <c r="R1715" s="177">
        <v>3.8102</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1263</v>
      </c>
      <c r="B1716" s="173" t="s">
        <v>1300</v>
      </c>
      <c r="C1716" s="173">
        <v>145952</v>
      </c>
      <c r="D1716" s="176">
        <v>44958</v>
      </c>
      <c r="E1716" s="177">
        <v>12.311999999999999</v>
      </c>
      <c r="F1716" s="177">
        <v>56.116799999999998</v>
      </c>
      <c r="G1716" s="177">
        <v>12.1751</v>
      </c>
      <c r="H1716" s="177">
        <v>8.1440999999999999</v>
      </c>
      <c r="I1716" s="177">
        <v>6.0491000000000001</v>
      </c>
      <c r="J1716" s="177">
        <v>6.6153000000000004</v>
      </c>
      <c r="K1716" s="177">
        <v>6.1586999999999996</v>
      </c>
      <c r="L1716" s="177">
        <v>4.2760999999999996</v>
      </c>
      <c r="M1716" s="177">
        <v>2.9940000000000002</v>
      </c>
      <c r="N1716" s="177">
        <v>2.6444999999999999</v>
      </c>
      <c r="O1716" s="177">
        <v>4.1143000000000001</v>
      </c>
      <c r="P1716" s="177"/>
      <c r="Q1716" s="177">
        <v>5.3334999999999999</v>
      </c>
      <c r="R1716" s="177">
        <v>2.7231000000000001</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1263</v>
      </c>
      <c r="B1717" s="173" t="s">
        <v>1761</v>
      </c>
      <c r="C1717" s="173">
        <v>148729</v>
      </c>
      <c r="D1717" s="176">
        <v>44958</v>
      </c>
      <c r="E1717" s="177">
        <v>10.9183</v>
      </c>
      <c r="F1717" s="177">
        <v>44.516300000000001</v>
      </c>
      <c r="G1717" s="177">
        <v>10.311</v>
      </c>
      <c r="H1717" s="177">
        <v>7.8440000000000003</v>
      </c>
      <c r="I1717" s="177">
        <v>6.0312999999999999</v>
      </c>
      <c r="J1717" s="177">
        <v>6.7472000000000003</v>
      </c>
      <c r="K1717" s="177">
        <v>7.4859999999999998</v>
      </c>
      <c r="L1717" s="177">
        <v>5.6584000000000003</v>
      </c>
      <c r="M1717" s="177">
        <v>4.6981999999999999</v>
      </c>
      <c r="N1717" s="177">
        <v>4.2747999999999999</v>
      </c>
      <c r="O1717" s="177"/>
      <c r="P1717" s="177"/>
      <c r="Q1717" s="177">
        <v>4.6334</v>
      </c>
      <c r="R1717" s="177"/>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1263</v>
      </c>
      <c r="B1718" s="173" t="s">
        <v>1762</v>
      </c>
      <c r="C1718" s="173">
        <v>148727</v>
      </c>
      <c r="D1718" s="176">
        <v>44958</v>
      </c>
      <c r="E1718" s="177">
        <v>10.7166</v>
      </c>
      <c r="F1718" s="177">
        <v>43.306600000000003</v>
      </c>
      <c r="G1718" s="177">
        <v>9.3442000000000007</v>
      </c>
      <c r="H1718" s="177">
        <v>6.8208000000000002</v>
      </c>
      <c r="I1718" s="177">
        <v>5.0457000000000001</v>
      </c>
      <c r="J1718" s="177">
        <v>5.7683999999999997</v>
      </c>
      <c r="K1718" s="177">
        <v>6.4943999999999997</v>
      </c>
      <c r="L1718" s="177">
        <v>4.6605999999999996</v>
      </c>
      <c r="M1718" s="177">
        <v>3.6970999999999998</v>
      </c>
      <c r="N1718" s="177">
        <v>3.2675999999999998</v>
      </c>
      <c r="O1718" s="177"/>
      <c r="P1718" s="177"/>
      <c r="Q1718" s="177">
        <v>3.6324000000000001</v>
      </c>
      <c r="R1718" s="177"/>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1263</v>
      </c>
      <c r="B1719" s="173" t="s">
        <v>1301</v>
      </c>
      <c r="C1719" s="173">
        <v>142641</v>
      </c>
      <c r="D1719" s="176">
        <v>44958</v>
      </c>
      <c r="E1719" s="177">
        <v>13.760899999999999</v>
      </c>
      <c r="F1719" s="177">
        <v>50.998100000000001</v>
      </c>
      <c r="G1719" s="177">
        <v>11.583</v>
      </c>
      <c r="H1719" s="177">
        <v>7.2473999999999998</v>
      </c>
      <c r="I1719" s="177">
        <v>6.2290999999999999</v>
      </c>
      <c r="J1719" s="177">
        <v>6.8419999999999996</v>
      </c>
      <c r="K1719" s="177">
        <v>7.1497999999999999</v>
      </c>
      <c r="L1719" s="177">
        <v>5.6913999999999998</v>
      </c>
      <c r="M1719" s="177">
        <v>4.7831999999999999</v>
      </c>
      <c r="N1719" s="177">
        <v>4.4352</v>
      </c>
      <c r="O1719" s="177">
        <v>5.6913999999999998</v>
      </c>
      <c r="P1719" s="177"/>
      <c r="Q1719" s="177">
        <v>6.7535999999999996</v>
      </c>
      <c r="R1719" s="177">
        <v>4.4779</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1263</v>
      </c>
      <c r="B1720" s="173" t="s">
        <v>1836</v>
      </c>
      <c r="C1720" s="173">
        <v>142642</v>
      </c>
      <c r="D1720" s="176">
        <v>44958</v>
      </c>
      <c r="E1720" s="177">
        <v>13.2372</v>
      </c>
      <c r="F1720" s="177">
        <v>50.253399999999999</v>
      </c>
      <c r="G1720" s="177">
        <v>10.769600000000001</v>
      </c>
      <c r="H1720" s="177">
        <v>6.4287000000000001</v>
      </c>
      <c r="I1720" s="177">
        <v>5.3879999999999999</v>
      </c>
      <c r="J1720" s="177">
        <v>6.0068000000000001</v>
      </c>
      <c r="K1720" s="177">
        <v>6.2995999999999999</v>
      </c>
      <c r="L1720" s="177">
        <v>4.8403</v>
      </c>
      <c r="M1720" s="177">
        <v>3.9340999999999999</v>
      </c>
      <c r="N1720" s="177">
        <v>3.5855999999999999</v>
      </c>
      <c r="O1720" s="177">
        <v>4.8164999999999996</v>
      </c>
      <c r="P1720" s="177"/>
      <c r="Q1720" s="177">
        <v>5.9089999999999998</v>
      </c>
      <c r="R1720" s="177">
        <v>3.6211000000000002</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1263</v>
      </c>
      <c r="B1721" s="173" t="s">
        <v>1302</v>
      </c>
      <c r="C1721" s="173">
        <v>101665</v>
      </c>
      <c r="D1721" s="176">
        <v>44958</v>
      </c>
      <c r="E1721" s="177">
        <v>43.967199999999998</v>
      </c>
      <c r="F1721" s="177">
        <v>55.122999999999998</v>
      </c>
      <c r="G1721" s="177">
        <v>12.8569</v>
      </c>
      <c r="H1721" s="177">
        <v>7.4108000000000001</v>
      </c>
      <c r="I1721" s="177">
        <v>5.6931000000000003</v>
      </c>
      <c r="J1721" s="177">
        <v>6.2335000000000003</v>
      </c>
      <c r="K1721" s="177">
        <v>6.9720000000000004</v>
      </c>
      <c r="L1721" s="177">
        <v>5.2637</v>
      </c>
      <c r="M1721" s="177">
        <v>3.8435999999999999</v>
      </c>
      <c r="N1721" s="177">
        <v>3.7197</v>
      </c>
      <c r="O1721" s="177">
        <v>5.5754999999999999</v>
      </c>
      <c r="P1721" s="177">
        <v>6.4466999999999999</v>
      </c>
      <c r="Q1721" s="177">
        <v>7.6311</v>
      </c>
      <c r="R1721" s="177">
        <v>4.2697000000000003</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1263</v>
      </c>
      <c r="B1722" s="173" t="s">
        <v>1303</v>
      </c>
      <c r="C1722" s="173">
        <v>118796</v>
      </c>
      <c r="D1722" s="176">
        <v>44958</v>
      </c>
      <c r="E1722" s="177">
        <v>47.092599999999997</v>
      </c>
      <c r="F1722" s="177">
        <v>55.9681</v>
      </c>
      <c r="G1722" s="177">
        <v>13.6823</v>
      </c>
      <c r="H1722" s="177">
        <v>8.2398000000000007</v>
      </c>
      <c r="I1722" s="177">
        <v>6.5156999999999998</v>
      </c>
      <c r="J1722" s="177">
        <v>7.0579000000000001</v>
      </c>
      <c r="K1722" s="177">
        <v>7.8079000000000001</v>
      </c>
      <c r="L1722" s="177">
        <v>6.1017000000000001</v>
      </c>
      <c r="M1722" s="177">
        <v>4.6792999999999996</v>
      </c>
      <c r="N1722" s="177">
        <v>4.5598000000000001</v>
      </c>
      <c r="O1722" s="177">
        <v>6.4345999999999997</v>
      </c>
      <c r="P1722" s="177">
        <v>7.2690999999999999</v>
      </c>
      <c r="Q1722" s="177">
        <v>8.1219999999999999</v>
      </c>
      <c r="R1722" s="177">
        <v>5.1113999999999997</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1263</v>
      </c>
      <c r="B1723" s="173" t="s">
        <v>1891</v>
      </c>
      <c r="C1723" s="173">
        <v>138256</v>
      </c>
      <c r="D1723" s="176">
        <v>44958</v>
      </c>
      <c r="E1723" s="177">
        <v>37.839100000000002</v>
      </c>
      <c r="F1723" s="177">
        <v>42.4923</v>
      </c>
      <c r="G1723" s="177">
        <v>8.8658999999999999</v>
      </c>
      <c r="H1723" s="177">
        <v>6.0289000000000001</v>
      </c>
      <c r="I1723" s="177">
        <v>5.0740999999999996</v>
      </c>
      <c r="J1723" s="177">
        <v>6.3381999999999996</v>
      </c>
      <c r="K1723" s="177">
        <v>6.4020000000000001</v>
      </c>
      <c r="L1723" s="177">
        <v>5.2249999999999996</v>
      </c>
      <c r="M1723" s="177">
        <v>4.2946</v>
      </c>
      <c r="N1723" s="177">
        <v>3.8359999999999999</v>
      </c>
      <c r="O1723" s="177">
        <v>4.8242000000000003</v>
      </c>
      <c r="P1723" s="177">
        <v>3.8409</v>
      </c>
      <c r="Q1723" s="177">
        <v>6.8704000000000001</v>
      </c>
      <c r="R1723" s="177">
        <v>3.5964999999999998</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1263</v>
      </c>
      <c r="B1724" s="173" t="s">
        <v>1892</v>
      </c>
      <c r="C1724" s="173">
        <v>138270</v>
      </c>
      <c r="D1724" s="176">
        <v>44958</v>
      </c>
      <c r="E1724" s="177">
        <v>41.073300000000003</v>
      </c>
      <c r="F1724" s="177">
        <v>43.328899999999997</v>
      </c>
      <c r="G1724" s="177">
        <v>9.6457999999999995</v>
      </c>
      <c r="H1724" s="177">
        <v>6.8135000000000003</v>
      </c>
      <c r="I1724" s="177">
        <v>5.8464999999999998</v>
      </c>
      <c r="J1724" s="177">
        <v>7.0570000000000004</v>
      </c>
      <c r="K1724" s="177">
        <v>7.0488</v>
      </c>
      <c r="L1724" s="177">
        <v>5.8311999999999999</v>
      </c>
      <c r="M1724" s="177">
        <v>4.8964999999999996</v>
      </c>
      <c r="N1724" s="177">
        <v>4.5441000000000003</v>
      </c>
      <c r="O1724" s="177">
        <v>5.6040000000000001</v>
      </c>
      <c r="P1724" s="177">
        <v>4.6608000000000001</v>
      </c>
      <c r="Q1724" s="177">
        <v>7.0951000000000004</v>
      </c>
      <c r="R1724" s="177">
        <v>4.3410000000000002</v>
      </c>
      <c r="S1724" t="s">
        <v>1808</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1263</v>
      </c>
      <c r="B1725" s="173" t="s">
        <v>1304</v>
      </c>
      <c r="C1725" s="173">
        <v>119816</v>
      </c>
      <c r="D1725" s="176">
        <v>44958</v>
      </c>
      <c r="E1725" s="177">
        <v>28.2118</v>
      </c>
      <c r="F1725" s="177">
        <v>55.198599999999999</v>
      </c>
      <c r="G1725" s="177">
        <v>14.5192</v>
      </c>
      <c r="H1725" s="177">
        <v>8.5900999999999996</v>
      </c>
      <c r="I1725" s="177">
        <v>6.9123000000000001</v>
      </c>
      <c r="J1725" s="177">
        <v>7.2731000000000003</v>
      </c>
      <c r="K1725" s="177">
        <v>7.9264000000000001</v>
      </c>
      <c r="L1725" s="177">
        <v>6.0376000000000003</v>
      </c>
      <c r="M1725" s="177">
        <v>4.7443999999999997</v>
      </c>
      <c r="N1725" s="177">
        <v>4.4816000000000003</v>
      </c>
      <c r="O1725" s="177">
        <v>5.7805999999999997</v>
      </c>
      <c r="P1725" s="177">
        <v>6.9164000000000003</v>
      </c>
      <c r="Q1725" s="177">
        <v>7.8078000000000003</v>
      </c>
      <c r="R1725" s="177">
        <v>4.2283999999999997</v>
      </c>
      <c r="S1725" t="s">
        <v>1808</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1263</v>
      </c>
      <c r="B1726" s="173" t="s">
        <v>1305</v>
      </c>
      <c r="C1726" s="173">
        <v>106231</v>
      </c>
      <c r="D1726" s="176">
        <v>44958</v>
      </c>
      <c r="E1726" s="177">
        <v>26.872599999999998</v>
      </c>
      <c r="F1726" s="177">
        <v>54.820099999999996</v>
      </c>
      <c r="G1726" s="177">
        <v>14.0169</v>
      </c>
      <c r="H1726" s="177">
        <v>8.1038999999999994</v>
      </c>
      <c r="I1726" s="177">
        <v>6.4189999999999996</v>
      </c>
      <c r="J1726" s="177">
        <v>6.7748999999999997</v>
      </c>
      <c r="K1726" s="177">
        <v>7.4176000000000002</v>
      </c>
      <c r="L1726" s="177">
        <v>5.5244</v>
      </c>
      <c r="M1726" s="177">
        <v>4.2291999999999996</v>
      </c>
      <c r="N1726" s="177">
        <v>3.9619</v>
      </c>
      <c r="O1726" s="177">
        <v>5.2526999999999999</v>
      </c>
      <c r="P1726" s="177">
        <v>6.3598999999999997</v>
      </c>
      <c r="Q1726" s="177">
        <v>6.5715000000000003</v>
      </c>
      <c r="R1726" s="177">
        <v>3.7090999999999998</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1263</v>
      </c>
      <c r="B1727" s="173" t="s">
        <v>1870</v>
      </c>
      <c r="C1727" s="173">
        <v>149585</v>
      </c>
      <c r="D1727" s="176">
        <v>44958</v>
      </c>
      <c r="E1727" s="177">
        <v>37.015999999999998</v>
      </c>
      <c r="F1727" s="177">
        <v>38.398099999999999</v>
      </c>
      <c r="G1727" s="177">
        <v>8.4504000000000001</v>
      </c>
      <c r="H1727" s="177">
        <v>5.2595999999999998</v>
      </c>
      <c r="I1727" s="177">
        <v>5.8944000000000001</v>
      </c>
      <c r="J1727" s="177">
        <v>6.7370000000000001</v>
      </c>
      <c r="K1727" s="177">
        <v>6.8426999999999998</v>
      </c>
      <c r="L1727" s="177">
        <v>5.6726999999999999</v>
      </c>
      <c r="M1727" s="177">
        <v>4.2041000000000004</v>
      </c>
      <c r="N1727" s="177">
        <v>3.9824999999999999</v>
      </c>
      <c r="O1727" s="177">
        <v>5.5437000000000003</v>
      </c>
      <c r="P1727" s="177">
        <v>4.2721999999999998</v>
      </c>
      <c r="Q1727" s="177">
        <v>6.8475999999999999</v>
      </c>
      <c r="R1727" s="177">
        <v>3.9822000000000002</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1263</v>
      </c>
      <c r="B1728" s="173" t="s">
        <v>1871</v>
      </c>
      <c r="C1728" s="173">
        <v>149587</v>
      </c>
      <c r="D1728" s="176">
        <v>44958</v>
      </c>
      <c r="E1728" s="177">
        <v>39.534199999999998</v>
      </c>
      <c r="F1728" s="177">
        <v>39.095399999999998</v>
      </c>
      <c r="G1728" s="177">
        <v>9.0960999999999999</v>
      </c>
      <c r="H1728" s="177">
        <v>5.9154999999999998</v>
      </c>
      <c r="I1728" s="177">
        <v>6.5517000000000003</v>
      </c>
      <c r="J1728" s="177">
        <v>7.3959999999999999</v>
      </c>
      <c r="K1728" s="177">
        <v>7.5084</v>
      </c>
      <c r="L1728" s="177">
        <v>6.3448000000000002</v>
      </c>
      <c r="M1728" s="177">
        <v>4.8841000000000001</v>
      </c>
      <c r="N1728" s="177">
        <v>4.6669999999999998</v>
      </c>
      <c r="O1728" s="177">
        <v>6.0728</v>
      </c>
      <c r="P1728" s="177">
        <v>4.8571999999999997</v>
      </c>
      <c r="Q1728" s="177">
        <v>6.8738999999999999</v>
      </c>
      <c r="R1728" s="177">
        <v>4.5400999999999998</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1263</v>
      </c>
      <c r="B1729" s="173" t="s">
        <v>1306</v>
      </c>
      <c r="C1729" s="173">
        <v>101563</v>
      </c>
      <c r="D1729" s="176"/>
      <c r="E1729" s="177"/>
      <c r="F1729" s="177"/>
      <c r="G1729" s="177"/>
      <c r="H1729" s="177"/>
      <c r="I1729" s="177"/>
      <c r="J1729" s="177"/>
      <c r="K1729" s="177"/>
      <c r="L1729" s="177"/>
      <c r="M1729" s="177"/>
      <c r="N1729" s="177"/>
      <c r="O1729" s="177"/>
      <c r="P1729" s="177"/>
      <c r="Q1729" s="177"/>
      <c r="R1729" s="177"/>
      <c r="T1729" s="106"/>
      <c r="U1729" s="107"/>
      <c r="V1729" s="107"/>
      <c r="W1729" s="107"/>
      <c r="X1729" s="107"/>
      <c r="Y1729" s="107"/>
      <c r="Z1729" s="107"/>
      <c r="AA1729" s="107"/>
      <c r="AB1729" s="107"/>
      <c r="AC1729" s="107"/>
      <c r="AD1729" s="107"/>
      <c r="AE1729" s="107"/>
      <c r="AF1729" s="107"/>
      <c r="AG1729" s="107"/>
      <c r="AH1729" s="107"/>
    </row>
    <row r="1730" spans="1:34" x14ac:dyDescent="0.3">
      <c r="A1730" s="173" t="s">
        <v>1263</v>
      </c>
      <c r="B1730" s="173" t="s">
        <v>1307</v>
      </c>
      <c r="C1730" s="173">
        <v>119664</v>
      </c>
      <c r="D1730" s="176"/>
      <c r="E1730" s="177"/>
      <c r="F1730" s="177"/>
      <c r="G1730" s="177"/>
      <c r="H1730" s="177"/>
      <c r="I1730" s="177"/>
      <c r="J1730" s="177"/>
      <c r="K1730" s="177"/>
      <c r="L1730" s="177"/>
      <c r="M1730" s="177"/>
      <c r="N1730" s="177"/>
      <c r="O1730" s="177"/>
      <c r="P1730" s="177"/>
      <c r="Q1730" s="177"/>
      <c r="R1730" s="17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3" t="s">
        <v>1263</v>
      </c>
      <c r="B1731" s="173" t="s">
        <v>1308</v>
      </c>
      <c r="C1731" s="173">
        <v>101548</v>
      </c>
      <c r="D1731" s="176">
        <v>44958</v>
      </c>
      <c r="E1731" s="177">
        <v>40.322099999999999</v>
      </c>
      <c r="F1731" s="177">
        <v>55.846299999999999</v>
      </c>
      <c r="G1731" s="177">
        <v>10.933199999999999</v>
      </c>
      <c r="H1731" s="177">
        <v>6.4996999999999998</v>
      </c>
      <c r="I1731" s="177">
        <v>5.1764000000000001</v>
      </c>
      <c r="J1731" s="177">
        <v>6.8254999999999999</v>
      </c>
      <c r="K1731" s="177">
        <v>6.5815999999999999</v>
      </c>
      <c r="L1731" s="177">
        <v>4.5755999999999997</v>
      </c>
      <c r="M1731" s="177">
        <v>3.6802000000000001</v>
      </c>
      <c r="N1731" s="177">
        <v>3.5331000000000001</v>
      </c>
      <c r="O1731" s="177">
        <v>4.9652000000000003</v>
      </c>
      <c r="P1731" s="177">
        <v>4.8285999999999998</v>
      </c>
      <c r="Q1731" s="177">
        <v>7.0387000000000004</v>
      </c>
      <c r="R1731" s="177">
        <v>3.2605</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73" t="s">
        <v>1263</v>
      </c>
      <c r="B1732" s="173" t="s">
        <v>1309</v>
      </c>
      <c r="C1732" s="173">
        <v>119949</v>
      </c>
      <c r="D1732" s="176">
        <v>44958</v>
      </c>
      <c r="E1732" s="177">
        <v>43.743299999999998</v>
      </c>
      <c r="F1732" s="177">
        <v>56.661099999999998</v>
      </c>
      <c r="G1732" s="177">
        <v>11.7675</v>
      </c>
      <c r="H1732" s="177">
        <v>7.3411999999999997</v>
      </c>
      <c r="I1732" s="177">
        <v>6.0275999999999996</v>
      </c>
      <c r="J1732" s="177">
        <v>7.6943999999999999</v>
      </c>
      <c r="K1732" s="177">
        <v>7.4539999999999997</v>
      </c>
      <c r="L1732" s="177">
        <v>5.4505999999999997</v>
      </c>
      <c r="M1732" s="177">
        <v>4.5575999999999999</v>
      </c>
      <c r="N1732" s="177">
        <v>4.4039999999999999</v>
      </c>
      <c r="O1732" s="177">
        <v>5.9246999999999996</v>
      </c>
      <c r="P1732" s="177">
        <v>5.7758000000000003</v>
      </c>
      <c r="Q1732" s="177">
        <v>7.4630999999999998</v>
      </c>
      <c r="R1732" s="177">
        <v>4.1818999999999997</v>
      </c>
    </row>
    <row r="1733" spans="1:34" x14ac:dyDescent="0.3">
      <c r="A1733" s="173" t="s">
        <v>1263</v>
      </c>
      <c r="B1733" s="173" t="s">
        <v>1310</v>
      </c>
      <c r="C1733" s="173">
        <v>120718</v>
      </c>
      <c r="D1733" s="176">
        <v>44958</v>
      </c>
      <c r="E1733" s="177">
        <v>27.8142</v>
      </c>
      <c r="F1733" s="177">
        <v>20.483000000000001</v>
      </c>
      <c r="G1733" s="177">
        <v>6.1992000000000003</v>
      </c>
      <c r="H1733" s="177">
        <v>4.0712000000000002</v>
      </c>
      <c r="I1733" s="177">
        <v>4.6105</v>
      </c>
      <c r="J1733" s="177">
        <v>6.327</v>
      </c>
      <c r="K1733" s="177">
        <v>7.0659000000000001</v>
      </c>
      <c r="L1733" s="177">
        <v>6.4508000000000001</v>
      </c>
      <c r="M1733" s="177">
        <v>5.0560999999999998</v>
      </c>
      <c r="N1733" s="177">
        <v>4.8029999999999999</v>
      </c>
      <c r="O1733" s="177">
        <v>7.9782000000000002</v>
      </c>
      <c r="P1733" s="177">
        <v>5.4382999999999999</v>
      </c>
      <c r="Q1733" s="177">
        <v>7.3186</v>
      </c>
      <c r="R1733" s="177">
        <v>7.1580000000000004</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1263</v>
      </c>
      <c r="B1734" s="173" t="s">
        <v>1311</v>
      </c>
      <c r="C1734" s="173">
        <v>106624</v>
      </c>
      <c r="D1734" s="176">
        <v>44958</v>
      </c>
      <c r="E1734" s="177">
        <v>26.472000000000001</v>
      </c>
      <c r="F1734" s="177">
        <v>19.8657</v>
      </c>
      <c r="G1734" s="177">
        <v>5.5747</v>
      </c>
      <c r="H1734" s="177">
        <v>3.4296000000000002</v>
      </c>
      <c r="I1734" s="177">
        <v>3.9849000000000001</v>
      </c>
      <c r="J1734" s="177">
        <v>5.6990999999999996</v>
      </c>
      <c r="K1734" s="177">
        <v>6.4301000000000004</v>
      </c>
      <c r="L1734" s="177">
        <v>5.8094000000000001</v>
      </c>
      <c r="M1734" s="177">
        <v>4.4170999999999996</v>
      </c>
      <c r="N1734" s="177">
        <v>4.1618000000000004</v>
      </c>
      <c r="O1734" s="177">
        <v>7.3731</v>
      </c>
      <c r="P1734" s="177">
        <v>4.8869999999999996</v>
      </c>
      <c r="Q1734" s="177">
        <v>6.5327000000000002</v>
      </c>
      <c r="R1734" s="177">
        <v>6.5034000000000001</v>
      </c>
      <c r="T1734" s="106"/>
      <c r="U1734" s="107"/>
      <c r="V1734" s="107"/>
      <c r="W1734" s="107"/>
      <c r="X1734" s="107"/>
      <c r="Y1734" s="107"/>
      <c r="Z1734" s="107"/>
      <c r="AA1734" s="107"/>
      <c r="AB1734" s="107"/>
      <c r="AC1734" s="107"/>
      <c r="AD1734" s="107"/>
      <c r="AE1734" s="107"/>
      <c r="AF1734" s="107"/>
      <c r="AG1734" s="107"/>
      <c r="AH1734" s="107"/>
    </row>
    <row r="1735" spans="1:34" x14ac:dyDescent="0.3">
      <c r="A1735" s="178" t="s">
        <v>27</v>
      </c>
      <c r="B1735" s="173"/>
      <c r="C1735" s="173"/>
      <c r="D1735" s="173"/>
      <c r="E1735" s="173"/>
      <c r="F1735" s="179">
        <v>47.191264000000011</v>
      </c>
      <c r="G1735" s="179">
        <v>11.112022000000001</v>
      </c>
      <c r="H1735" s="179">
        <v>7.1567260000000008</v>
      </c>
      <c r="I1735" s="179">
        <v>6.6517179999999998</v>
      </c>
      <c r="J1735" s="179">
        <v>7.3274119999999989</v>
      </c>
      <c r="K1735" s="179">
        <v>8.6620220000000003</v>
      </c>
      <c r="L1735" s="179">
        <v>5.899420000000001</v>
      </c>
      <c r="M1735" s="179">
        <v>4.7608880000000013</v>
      </c>
      <c r="N1735" s="179">
        <v>5.1791479166666665</v>
      </c>
      <c r="O1735" s="179">
        <v>5.9415847826086976</v>
      </c>
      <c r="P1735" s="179">
        <v>6.1389214285714289</v>
      </c>
      <c r="Q1735" s="179">
        <v>7.1011919999999984</v>
      </c>
      <c r="R1735" s="179">
        <v>5.0929130434782612</v>
      </c>
      <c r="T1735" s="106"/>
      <c r="U1735" s="107"/>
      <c r="V1735" s="107"/>
      <c r="W1735" s="107"/>
      <c r="X1735" s="107"/>
      <c r="Y1735" s="107"/>
      <c r="Z1735" s="107"/>
      <c r="AA1735" s="107"/>
      <c r="AB1735" s="107"/>
      <c r="AC1735" s="107"/>
      <c r="AD1735" s="107"/>
      <c r="AE1735" s="107"/>
      <c r="AF1735" s="107"/>
      <c r="AG1735" s="107"/>
      <c r="AH1735" s="107"/>
    </row>
    <row r="1736" spans="1:34" x14ac:dyDescent="0.3">
      <c r="A1736" s="178" t="s">
        <v>407</v>
      </c>
      <c r="B1736" s="173"/>
      <c r="C1736" s="173"/>
      <c r="D1736" s="173"/>
      <c r="E1736" s="173"/>
      <c r="F1736" s="179">
        <v>49.335700000000003</v>
      </c>
      <c r="G1736" s="179">
        <v>10.75685</v>
      </c>
      <c r="H1736" s="179">
        <v>6.7998000000000003</v>
      </c>
      <c r="I1736" s="179">
        <v>5.9555500000000006</v>
      </c>
      <c r="J1736" s="179">
        <v>6.8002000000000002</v>
      </c>
      <c r="K1736" s="179">
        <v>7.1960499999999996</v>
      </c>
      <c r="L1736" s="179">
        <v>5.4979999999999993</v>
      </c>
      <c r="M1736" s="179">
        <v>4.4224499999999995</v>
      </c>
      <c r="N1736" s="179">
        <v>4.1124000000000001</v>
      </c>
      <c r="O1736" s="179">
        <v>5.6202500000000004</v>
      </c>
      <c r="P1736" s="179">
        <v>6.4026499999999995</v>
      </c>
      <c r="Q1736" s="179">
        <v>7.3194999999999997</v>
      </c>
      <c r="R1736" s="179">
        <v>4.1859000000000002</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75" t="s">
        <v>1312</v>
      </c>
      <c r="B1738" s="175"/>
      <c r="C1738" s="175"/>
      <c r="D1738" s="175"/>
      <c r="E1738" s="175"/>
      <c r="F1738" s="175"/>
      <c r="G1738" s="175"/>
      <c r="H1738" s="175"/>
      <c r="I1738" s="175"/>
      <c r="J1738" s="175"/>
      <c r="K1738" s="175"/>
      <c r="L1738" s="175"/>
      <c r="M1738" s="175"/>
      <c r="N1738" s="175"/>
      <c r="O1738" s="175"/>
      <c r="P1738" s="175"/>
      <c r="Q1738" s="175"/>
      <c r="R1738" s="175"/>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1313</v>
      </c>
      <c r="B1739" s="173" t="s">
        <v>1314</v>
      </c>
      <c r="C1739" s="173">
        <v>105804</v>
      </c>
      <c r="D1739" s="176">
        <v>44958</v>
      </c>
      <c r="E1739" s="177">
        <v>51.093800000000002</v>
      </c>
      <c r="F1739" s="177">
        <v>-1.0066999999999999</v>
      </c>
      <c r="G1739" s="177">
        <v>0.33129999999999998</v>
      </c>
      <c r="H1739" s="177">
        <v>-1.0911999999999999</v>
      </c>
      <c r="I1739" s="177">
        <v>-2.6633</v>
      </c>
      <c r="J1739" s="177">
        <v>-1.7123999999999999</v>
      </c>
      <c r="K1739" s="177">
        <v>-3.351</v>
      </c>
      <c r="L1739" s="177">
        <v>0.30230000000000001</v>
      </c>
      <c r="M1739" s="177">
        <v>-0.91459999999999997</v>
      </c>
      <c r="N1739" s="177">
        <v>-8.0641999999999996</v>
      </c>
      <c r="O1739" s="177">
        <v>16.471399999999999</v>
      </c>
      <c r="P1739" s="177">
        <v>3.3740000000000001</v>
      </c>
      <c r="Q1739" s="177">
        <v>10.874599999999999</v>
      </c>
      <c r="R1739" s="177">
        <v>17.0501</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1313</v>
      </c>
      <c r="B1740" s="173" t="s">
        <v>1315</v>
      </c>
      <c r="C1740" s="173">
        <v>119556</v>
      </c>
      <c r="D1740" s="176">
        <v>44958</v>
      </c>
      <c r="E1740" s="177">
        <v>56.582099999999997</v>
      </c>
      <c r="F1740" s="177">
        <v>-1.0037</v>
      </c>
      <c r="G1740" s="177">
        <v>0.3458</v>
      </c>
      <c r="H1740" s="177">
        <v>-1.0710999999999999</v>
      </c>
      <c r="I1740" s="177">
        <v>-2.6240999999999999</v>
      </c>
      <c r="J1740" s="177">
        <v>-1.6131</v>
      </c>
      <c r="K1740" s="177">
        <v>-3.0939000000000001</v>
      </c>
      <c r="L1740" s="177">
        <v>0.86099999999999999</v>
      </c>
      <c r="M1740" s="177">
        <v>-0.1061</v>
      </c>
      <c r="N1740" s="177">
        <v>-7.0914999999999999</v>
      </c>
      <c r="O1740" s="177">
        <v>17.7393</v>
      </c>
      <c r="P1740" s="177">
        <v>4.5400999999999998</v>
      </c>
      <c r="Q1740" s="177">
        <v>15.4564</v>
      </c>
      <c r="R1740" s="177">
        <v>18.265599999999999</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1313</v>
      </c>
      <c r="B1741" s="173" t="s">
        <v>1316</v>
      </c>
      <c r="C1741" s="173">
        <v>125354</v>
      </c>
      <c r="D1741" s="176">
        <v>44958</v>
      </c>
      <c r="E1741" s="177">
        <v>70.84</v>
      </c>
      <c r="F1741" s="177">
        <v>-0.39369999999999999</v>
      </c>
      <c r="G1741" s="177">
        <v>1.3883000000000001</v>
      </c>
      <c r="H1741" s="177">
        <v>0.12720000000000001</v>
      </c>
      <c r="I1741" s="177">
        <v>-0.77039999999999997</v>
      </c>
      <c r="J1741" s="177">
        <v>-1.1443000000000001</v>
      </c>
      <c r="K1741" s="177">
        <v>-0.49159999999999998</v>
      </c>
      <c r="L1741" s="177">
        <v>4.9015000000000004</v>
      </c>
      <c r="M1741" s="177">
        <v>4.7153999999999998</v>
      </c>
      <c r="N1741" s="177">
        <v>2.5478000000000001</v>
      </c>
      <c r="O1741" s="177">
        <v>23.7684</v>
      </c>
      <c r="P1741" s="177">
        <v>19.0733</v>
      </c>
      <c r="Q1741" s="177">
        <v>23.7698</v>
      </c>
      <c r="R1741" s="177">
        <v>27.3643</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1313</v>
      </c>
      <c r="B1742" s="173" t="s">
        <v>1317</v>
      </c>
      <c r="C1742" s="173">
        <v>125350</v>
      </c>
      <c r="D1742" s="176">
        <v>44958</v>
      </c>
      <c r="E1742" s="177">
        <v>62.97</v>
      </c>
      <c r="F1742" s="177">
        <v>-0.39539999999999997</v>
      </c>
      <c r="G1742" s="177">
        <v>1.3683000000000001</v>
      </c>
      <c r="H1742" s="177">
        <v>0.1113</v>
      </c>
      <c r="I1742" s="177">
        <v>-0.83460000000000001</v>
      </c>
      <c r="J1742" s="177">
        <v>-1.27</v>
      </c>
      <c r="K1742" s="177">
        <v>-0.83460000000000001</v>
      </c>
      <c r="L1742" s="177">
        <v>4.1859999999999999</v>
      </c>
      <c r="M1742" s="177">
        <v>3.6032000000000002</v>
      </c>
      <c r="N1742" s="177">
        <v>1.0916999999999999</v>
      </c>
      <c r="O1742" s="177">
        <v>21.824999999999999</v>
      </c>
      <c r="P1742" s="177">
        <v>17.3858</v>
      </c>
      <c r="Q1742" s="177">
        <v>22.192299999999999</v>
      </c>
      <c r="R1742" s="177">
        <v>25.469100000000001</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1313</v>
      </c>
      <c r="B1743" s="173" t="s">
        <v>1985</v>
      </c>
      <c r="C1743" s="173">
        <v>145678</v>
      </c>
      <c r="D1743" s="176">
        <v>44958</v>
      </c>
      <c r="E1743" s="177">
        <v>28.02</v>
      </c>
      <c r="F1743" s="177">
        <v>-0.2492</v>
      </c>
      <c r="G1743" s="177">
        <v>1.4115</v>
      </c>
      <c r="H1743" s="177">
        <v>-0.28470000000000001</v>
      </c>
      <c r="I1743" s="177">
        <v>-2.0964</v>
      </c>
      <c r="J1743" s="177">
        <v>-2.6406999999999998</v>
      </c>
      <c r="K1743" s="177">
        <v>-3.2124000000000001</v>
      </c>
      <c r="L1743" s="177">
        <v>3.6625999999999999</v>
      </c>
      <c r="M1743" s="177">
        <v>3.0146999999999999</v>
      </c>
      <c r="N1743" s="177">
        <v>-1.3032999999999999</v>
      </c>
      <c r="O1743" s="177">
        <v>33.192</v>
      </c>
      <c r="P1743" s="177"/>
      <c r="Q1743" s="177">
        <v>28.3873</v>
      </c>
      <c r="R1743" s="177">
        <v>28.686800000000002</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1313</v>
      </c>
      <c r="B1744" s="173" t="s">
        <v>1986</v>
      </c>
      <c r="C1744" s="173">
        <v>145677</v>
      </c>
      <c r="D1744" s="176">
        <v>44958</v>
      </c>
      <c r="E1744" s="177">
        <v>26.03</v>
      </c>
      <c r="F1744" s="177">
        <v>-0.26819999999999999</v>
      </c>
      <c r="G1744" s="177">
        <v>1.3629</v>
      </c>
      <c r="H1744" s="177">
        <v>-0.34460000000000002</v>
      </c>
      <c r="I1744" s="177">
        <v>-2.1796000000000002</v>
      </c>
      <c r="J1744" s="177">
        <v>-2.8369</v>
      </c>
      <c r="K1744" s="177">
        <v>-3.7351999999999999</v>
      </c>
      <c r="L1744" s="177">
        <v>2.6015000000000001</v>
      </c>
      <c r="M1744" s="177">
        <v>1.5210999999999999</v>
      </c>
      <c r="N1744" s="177">
        <v>-3.0539999999999998</v>
      </c>
      <c r="O1744" s="177">
        <v>30.8931</v>
      </c>
      <c r="P1744" s="177"/>
      <c r="Q1744" s="177">
        <v>26.113900000000001</v>
      </c>
      <c r="R1744" s="177">
        <v>26.4862</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1313</v>
      </c>
      <c r="B1745" s="173" t="s">
        <v>1318</v>
      </c>
      <c r="C1745" s="173">
        <v>146130</v>
      </c>
      <c r="D1745" s="176">
        <v>44958</v>
      </c>
      <c r="E1745" s="177">
        <v>25.63</v>
      </c>
      <c r="F1745" s="177">
        <v>-0.69740000000000002</v>
      </c>
      <c r="G1745" s="177">
        <v>0.5887</v>
      </c>
      <c r="H1745" s="177">
        <v>-0.69740000000000002</v>
      </c>
      <c r="I1745" s="177">
        <v>-2.3618999999999999</v>
      </c>
      <c r="J1745" s="177">
        <v>-2.9167000000000001</v>
      </c>
      <c r="K1745" s="177">
        <v>-3.21</v>
      </c>
      <c r="L1745" s="177">
        <v>0.50980000000000003</v>
      </c>
      <c r="M1745" s="177">
        <v>7.8100000000000003E-2</v>
      </c>
      <c r="N1745" s="177">
        <v>2.3971</v>
      </c>
      <c r="O1745" s="177">
        <v>33.7286</v>
      </c>
      <c r="P1745" s="177"/>
      <c r="Q1745" s="177">
        <v>26.7959</v>
      </c>
      <c r="R1745" s="177">
        <v>34.017699999999998</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1313</v>
      </c>
      <c r="B1746" s="173" t="s">
        <v>1319</v>
      </c>
      <c r="C1746" s="173">
        <v>146127</v>
      </c>
      <c r="D1746" s="176">
        <v>44958</v>
      </c>
      <c r="E1746" s="177">
        <v>23.93</v>
      </c>
      <c r="F1746" s="177">
        <v>-0.70540000000000003</v>
      </c>
      <c r="G1746" s="177">
        <v>0.58850000000000002</v>
      </c>
      <c r="H1746" s="177">
        <v>-0.74660000000000004</v>
      </c>
      <c r="I1746" s="177">
        <v>-2.4062000000000001</v>
      </c>
      <c r="J1746" s="177">
        <v>-3.0388999999999999</v>
      </c>
      <c r="K1746" s="177">
        <v>-3.6246</v>
      </c>
      <c r="L1746" s="177">
        <v>-0.3332</v>
      </c>
      <c r="M1746" s="177">
        <v>-1.1974</v>
      </c>
      <c r="N1746" s="177">
        <v>0.71550000000000002</v>
      </c>
      <c r="O1746" s="177">
        <v>31.491</v>
      </c>
      <c r="P1746" s="177"/>
      <c r="Q1746" s="177">
        <v>24.619700000000002</v>
      </c>
      <c r="R1746" s="177">
        <v>31.731400000000001</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1313</v>
      </c>
      <c r="B1747" s="173" t="s">
        <v>1320</v>
      </c>
      <c r="C1747" s="173">
        <v>119212</v>
      </c>
      <c r="D1747" s="176">
        <v>44958</v>
      </c>
      <c r="E1747" s="177">
        <v>119.09099999999999</v>
      </c>
      <c r="F1747" s="177">
        <v>-1.1520999999999999</v>
      </c>
      <c r="G1747" s="177">
        <v>0.50209999999999999</v>
      </c>
      <c r="H1747" s="177">
        <v>-0.37059999999999998</v>
      </c>
      <c r="I1747" s="177">
        <v>-2.5106999999999999</v>
      </c>
      <c r="J1747" s="177">
        <v>-2.2978999999999998</v>
      </c>
      <c r="K1747" s="177">
        <v>-1.8210999999999999</v>
      </c>
      <c r="L1747" s="177">
        <v>0.3201</v>
      </c>
      <c r="M1747" s="177">
        <v>-0.80869999999999997</v>
      </c>
      <c r="N1747" s="177">
        <v>-1.284</v>
      </c>
      <c r="O1747" s="177">
        <v>25.490100000000002</v>
      </c>
      <c r="P1747" s="177">
        <v>11.089600000000001</v>
      </c>
      <c r="Q1747" s="177">
        <v>20.907699999999998</v>
      </c>
      <c r="R1747" s="177">
        <v>25.5458</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1313</v>
      </c>
      <c r="B1748" s="173" t="s">
        <v>1321</v>
      </c>
      <c r="C1748" s="173">
        <v>105989</v>
      </c>
      <c r="D1748" s="176">
        <v>44958</v>
      </c>
      <c r="E1748" s="177">
        <v>110.756</v>
      </c>
      <c r="F1748" s="177">
        <v>-1.1539999999999999</v>
      </c>
      <c r="G1748" s="177">
        <v>0.48899999999999999</v>
      </c>
      <c r="H1748" s="177">
        <v>-0.38850000000000001</v>
      </c>
      <c r="I1748" s="177">
        <v>-2.5464000000000002</v>
      </c>
      <c r="J1748" s="177">
        <v>-2.3797999999999999</v>
      </c>
      <c r="K1748" s="177">
        <v>-2.0465</v>
      </c>
      <c r="L1748" s="177">
        <v>-0.13619999999999999</v>
      </c>
      <c r="M1748" s="177">
        <v>-1.4906999999999999</v>
      </c>
      <c r="N1748" s="177">
        <v>-2.1762999999999999</v>
      </c>
      <c r="O1748" s="177">
        <v>24.373899999999999</v>
      </c>
      <c r="P1748" s="177">
        <v>10.1938</v>
      </c>
      <c r="Q1748" s="177">
        <v>16.613099999999999</v>
      </c>
      <c r="R1748" s="177">
        <v>24.430700000000002</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1313</v>
      </c>
      <c r="B1749" s="173" t="s">
        <v>1322</v>
      </c>
      <c r="C1749" s="173">
        <v>146196</v>
      </c>
      <c r="D1749" s="176">
        <v>44958</v>
      </c>
      <c r="E1749" s="177">
        <v>26.734999999999999</v>
      </c>
      <c r="F1749" s="177">
        <v>-0.54310000000000003</v>
      </c>
      <c r="G1749" s="177">
        <v>1.6811</v>
      </c>
      <c r="H1749" s="177">
        <v>0.58689999999999998</v>
      </c>
      <c r="I1749" s="177">
        <v>-0.66139999999999999</v>
      </c>
      <c r="J1749" s="177">
        <v>-1.0181</v>
      </c>
      <c r="K1749" s="177">
        <v>-1.3723000000000001</v>
      </c>
      <c r="L1749" s="177">
        <v>4.1365999999999996</v>
      </c>
      <c r="M1749" s="177">
        <v>4.7979000000000003</v>
      </c>
      <c r="N1749" s="177">
        <v>2.8744000000000001</v>
      </c>
      <c r="O1749" s="177">
        <v>29.919599999999999</v>
      </c>
      <c r="P1749" s="177"/>
      <c r="Q1749" s="177">
        <v>27.9785</v>
      </c>
      <c r="R1749" s="177">
        <v>29.276900000000001</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1313</v>
      </c>
      <c r="B1750" s="173" t="s">
        <v>1323</v>
      </c>
      <c r="C1750" s="173">
        <v>146193</v>
      </c>
      <c r="D1750" s="176">
        <v>44958</v>
      </c>
      <c r="E1750" s="177">
        <v>25.08</v>
      </c>
      <c r="F1750" s="177">
        <v>-0.54720000000000002</v>
      </c>
      <c r="G1750" s="177">
        <v>1.6577999999999999</v>
      </c>
      <c r="H1750" s="177">
        <v>0.55730000000000002</v>
      </c>
      <c r="I1750" s="177">
        <v>-0.72440000000000004</v>
      </c>
      <c r="J1750" s="177">
        <v>-1.1665000000000001</v>
      </c>
      <c r="K1750" s="177">
        <v>-1.7896000000000001</v>
      </c>
      <c r="L1750" s="177">
        <v>3.2650999999999999</v>
      </c>
      <c r="M1750" s="177">
        <v>3.4653</v>
      </c>
      <c r="N1750" s="177">
        <v>1.1331</v>
      </c>
      <c r="O1750" s="177">
        <v>27.814800000000002</v>
      </c>
      <c r="P1750" s="177"/>
      <c r="Q1750" s="177">
        <v>25.943300000000001</v>
      </c>
      <c r="R1750" s="177">
        <v>27.1417</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1313</v>
      </c>
      <c r="B1751" s="173" t="s">
        <v>1324</v>
      </c>
      <c r="C1751" s="173">
        <v>103360</v>
      </c>
      <c r="D1751" s="176">
        <v>44958</v>
      </c>
      <c r="E1751" s="177">
        <v>93.494100000000003</v>
      </c>
      <c r="F1751" s="177">
        <v>-0.94820000000000004</v>
      </c>
      <c r="G1751" s="177">
        <v>0.77880000000000005</v>
      </c>
      <c r="H1751" s="177">
        <v>-0.69169999999999998</v>
      </c>
      <c r="I1751" s="177">
        <v>-1.9979</v>
      </c>
      <c r="J1751" s="177">
        <v>-2.4346999999999999</v>
      </c>
      <c r="K1751" s="177">
        <v>-1.9594</v>
      </c>
      <c r="L1751" s="177">
        <v>6.3434999999999997</v>
      </c>
      <c r="M1751" s="177">
        <v>4.1224999999999996</v>
      </c>
      <c r="N1751" s="177">
        <v>2.1086</v>
      </c>
      <c r="O1751" s="177">
        <v>21.466799999999999</v>
      </c>
      <c r="P1751" s="177">
        <v>8.4873999999999992</v>
      </c>
      <c r="Q1751" s="177">
        <v>13.997199999999999</v>
      </c>
      <c r="R1751" s="177">
        <v>23.737300000000001</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1313</v>
      </c>
      <c r="B1752" s="173" t="s">
        <v>1325</v>
      </c>
      <c r="C1752" s="173">
        <v>118525</v>
      </c>
      <c r="D1752" s="176">
        <v>44958</v>
      </c>
      <c r="E1752" s="177">
        <v>103.63930000000001</v>
      </c>
      <c r="F1752" s="177">
        <v>-0.94589999999999996</v>
      </c>
      <c r="G1752" s="177">
        <v>0.79039999999999999</v>
      </c>
      <c r="H1752" s="177">
        <v>-0.67559999999999998</v>
      </c>
      <c r="I1752" s="177">
        <v>-1.9657</v>
      </c>
      <c r="J1752" s="177">
        <v>-2.3601000000000001</v>
      </c>
      <c r="K1752" s="177">
        <v>-1.7551000000000001</v>
      </c>
      <c r="L1752" s="177">
        <v>6.7823000000000002</v>
      </c>
      <c r="M1752" s="177">
        <v>4.7712000000000003</v>
      </c>
      <c r="N1752" s="177">
        <v>2.9516</v>
      </c>
      <c r="O1752" s="177">
        <v>22.488900000000001</v>
      </c>
      <c r="P1752" s="177">
        <v>9.5065000000000008</v>
      </c>
      <c r="Q1752" s="177">
        <v>19.480599999999999</v>
      </c>
      <c r="R1752" s="177">
        <v>24.769200000000001</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1313</v>
      </c>
      <c r="B1753" s="173" t="s">
        <v>1326</v>
      </c>
      <c r="C1753" s="173">
        <v>130503</v>
      </c>
      <c r="D1753" s="176">
        <v>44958</v>
      </c>
      <c r="E1753" s="177">
        <v>87.361000000000004</v>
      </c>
      <c r="F1753" s="177">
        <v>-0.77800000000000002</v>
      </c>
      <c r="G1753" s="177">
        <v>1.9025000000000001</v>
      </c>
      <c r="H1753" s="177">
        <v>2.75E-2</v>
      </c>
      <c r="I1753" s="177">
        <v>-1.2859</v>
      </c>
      <c r="J1753" s="177">
        <v>-1.464</v>
      </c>
      <c r="K1753" s="177">
        <v>2.0394000000000001</v>
      </c>
      <c r="L1753" s="177">
        <v>9.7155000000000005</v>
      </c>
      <c r="M1753" s="177">
        <v>9.3981999999999992</v>
      </c>
      <c r="N1753" s="177">
        <v>4.0556999999999999</v>
      </c>
      <c r="O1753" s="177">
        <v>26.1629</v>
      </c>
      <c r="P1753" s="177">
        <v>12.6264</v>
      </c>
      <c r="Q1753" s="177">
        <v>18.3872</v>
      </c>
      <c r="R1753" s="177">
        <v>30.46</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1313</v>
      </c>
      <c r="B1754" s="173" t="s">
        <v>1327</v>
      </c>
      <c r="C1754" s="173">
        <v>130502</v>
      </c>
      <c r="D1754" s="176">
        <v>44958</v>
      </c>
      <c r="E1754" s="177">
        <v>78.540999999999997</v>
      </c>
      <c r="F1754" s="177">
        <v>-0.78069999999999995</v>
      </c>
      <c r="G1754" s="177">
        <v>1.8875</v>
      </c>
      <c r="H1754" s="177">
        <v>6.4000000000000003E-3</v>
      </c>
      <c r="I1754" s="177">
        <v>-1.3279000000000001</v>
      </c>
      <c r="J1754" s="177">
        <v>-1.5555000000000001</v>
      </c>
      <c r="K1754" s="177">
        <v>1.7910999999999999</v>
      </c>
      <c r="L1754" s="177">
        <v>9.1727000000000007</v>
      </c>
      <c r="M1754" s="177">
        <v>8.5660000000000007</v>
      </c>
      <c r="N1754" s="177">
        <v>3.0127000000000002</v>
      </c>
      <c r="O1754" s="177">
        <v>24.9223</v>
      </c>
      <c r="P1754" s="177">
        <v>11.379</v>
      </c>
      <c r="Q1754" s="177">
        <v>14.8979</v>
      </c>
      <c r="R1754" s="177">
        <v>29.1798</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1313</v>
      </c>
      <c r="B1755" s="173" t="s">
        <v>1328</v>
      </c>
      <c r="C1755" s="173">
        <v>103006</v>
      </c>
      <c r="D1755" s="176"/>
      <c r="E1755" s="177"/>
      <c r="F1755" s="177"/>
      <c r="G1755" s="177"/>
      <c r="H1755" s="177"/>
      <c r="I1755" s="177"/>
      <c r="J1755" s="177"/>
      <c r="K1755" s="177"/>
      <c r="L1755" s="177"/>
      <c r="M1755" s="177"/>
      <c r="N1755" s="177"/>
      <c r="O1755" s="177"/>
      <c r="P1755" s="177"/>
      <c r="Q1755" s="177"/>
      <c r="R1755" s="177"/>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1313</v>
      </c>
      <c r="B1756" s="173" t="s">
        <v>1329</v>
      </c>
      <c r="C1756" s="173">
        <v>120069</v>
      </c>
      <c r="D1756" s="176"/>
      <c r="E1756" s="177"/>
      <c r="F1756" s="177"/>
      <c r="G1756" s="177"/>
      <c r="H1756" s="177"/>
      <c r="I1756" s="177"/>
      <c r="J1756" s="177"/>
      <c r="K1756" s="177"/>
      <c r="L1756" s="177"/>
      <c r="M1756" s="177"/>
      <c r="N1756" s="177"/>
      <c r="O1756" s="177"/>
      <c r="P1756" s="177"/>
      <c r="Q1756" s="177"/>
      <c r="R1756" s="177"/>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1313</v>
      </c>
      <c r="B1757" s="173" t="s">
        <v>2054</v>
      </c>
      <c r="C1757" s="173">
        <v>151130</v>
      </c>
      <c r="D1757" s="176">
        <v>44958</v>
      </c>
      <c r="E1757" s="177">
        <v>51.112200000000001</v>
      </c>
      <c r="F1757" s="177">
        <v>8.4400000000000003E-2</v>
      </c>
      <c r="G1757" s="177">
        <v>2.9519000000000002</v>
      </c>
      <c r="H1757" s="177">
        <v>1.4404999999999999</v>
      </c>
      <c r="I1757" s="177">
        <v>0.41489999999999999</v>
      </c>
      <c r="J1757" s="177">
        <v>2.64E-2</v>
      </c>
      <c r="K1757" s="177">
        <v>-0.22220000000000001</v>
      </c>
      <c r="L1757" s="177">
        <v>5.5448000000000004</v>
      </c>
      <c r="M1757" s="177">
        <v>5.5209000000000001</v>
      </c>
      <c r="N1757" s="177">
        <v>1.9817</v>
      </c>
      <c r="O1757" s="177">
        <v>27.256799999999998</v>
      </c>
      <c r="P1757" s="177">
        <v>11.9541</v>
      </c>
      <c r="Q1757" s="177">
        <v>20.544</v>
      </c>
      <c r="R1757" s="177">
        <v>34.3384</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1313</v>
      </c>
      <c r="B1758" s="173" t="s">
        <v>2055</v>
      </c>
      <c r="C1758" s="173">
        <v>151133</v>
      </c>
      <c r="D1758" s="176">
        <v>44958</v>
      </c>
      <c r="E1758" s="177">
        <v>47.169199999999996</v>
      </c>
      <c r="F1758" s="177">
        <v>8.1500000000000003E-2</v>
      </c>
      <c r="G1758" s="177">
        <v>2.9365000000000001</v>
      </c>
      <c r="H1758" s="177">
        <v>1.4193</v>
      </c>
      <c r="I1758" s="177">
        <v>0.373</v>
      </c>
      <c r="J1758" s="177">
        <v>-7.1400000000000005E-2</v>
      </c>
      <c r="K1758" s="177">
        <v>-0.49109999999999998</v>
      </c>
      <c r="L1758" s="177">
        <v>4.9790999999999999</v>
      </c>
      <c r="M1758" s="177">
        <v>4.6669</v>
      </c>
      <c r="N1758" s="177">
        <v>0.89880000000000004</v>
      </c>
      <c r="O1758" s="177">
        <v>25.8886</v>
      </c>
      <c r="P1758" s="177">
        <v>10.764900000000001</v>
      </c>
      <c r="Q1758" s="177">
        <v>19.440799999999999</v>
      </c>
      <c r="R1758" s="177">
        <v>32.912399999999998</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1313</v>
      </c>
      <c r="B1759" s="173" t="s">
        <v>1330</v>
      </c>
      <c r="C1759" s="173">
        <v>106823</v>
      </c>
      <c r="D1759" s="176">
        <v>44958</v>
      </c>
      <c r="E1759" s="177">
        <v>53.16</v>
      </c>
      <c r="F1759" s="177">
        <v>-0.44940000000000002</v>
      </c>
      <c r="G1759" s="177">
        <v>0.85370000000000001</v>
      </c>
      <c r="H1759" s="177">
        <v>-0.41210000000000002</v>
      </c>
      <c r="I1759" s="177">
        <v>-2.2435</v>
      </c>
      <c r="J1759" s="177">
        <v>-1.7194</v>
      </c>
      <c r="K1759" s="177">
        <v>-3.3279000000000001</v>
      </c>
      <c r="L1759" s="177">
        <v>1.1608000000000001</v>
      </c>
      <c r="M1759" s="177">
        <v>4.9763000000000002</v>
      </c>
      <c r="N1759" s="177">
        <v>3.5853000000000002</v>
      </c>
      <c r="O1759" s="177">
        <v>24.161799999999999</v>
      </c>
      <c r="P1759" s="177">
        <v>11.8706</v>
      </c>
      <c r="Q1759" s="177">
        <v>11.5372</v>
      </c>
      <c r="R1759" s="177">
        <v>27.639199999999999</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1313</v>
      </c>
      <c r="B1760" s="173" t="s">
        <v>1331</v>
      </c>
      <c r="C1760" s="173">
        <v>120591</v>
      </c>
      <c r="D1760" s="176">
        <v>44958</v>
      </c>
      <c r="E1760" s="177">
        <v>58.11</v>
      </c>
      <c r="F1760" s="177">
        <v>-0.4284</v>
      </c>
      <c r="G1760" s="177">
        <v>0.8679</v>
      </c>
      <c r="H1760" s="177">
        <v>-0.37719999999999998</v>
      </c>
      <c r="I1760" s="177">
        <v>-2.1882000000000001</v>
      </c>
      <c r="J1760" s="177">
        <v>-1.6085</v>
      </c>
      <c r="K1760" s="177">
        <v>-3.0207000000000002</v>
      </c>
      <c r="L1760" s="177">
        <v>1.8045</v>
      </c>
      <c r="M1760" s="177">
        <v>6.0208000000000004</v>
      </c>
      <c r="N1760" s="177">
        <v>4.9485000000000001</v>
      </c>
      <c r="O1760" s="177">
        <v>25.946300000000001</v>
      </c>
      <c r="P1760" s="177">
        <v>13.280900000000001</v>
      </c>
      <c r="Q1760" s="177">
        <v>16.649699999999999</v>
      </c>
      <c r="R1760" s="177">
        <v>29.389199999999999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1313</v>
      </c>
      <c r="B1761" s="173" t="s">
        <v>1332</v>
      </c>
      <c r="C1761" s="173">
        <v>141462</v>
      </c>
      <c r="D1761" s="176">
        <v>44958</v>
      </c>
      <c r="E1761" s="177">
        <v>17.72</v>
      </c>
      <c r="F1761" s="177">
        <v>-0.89490000000000003</v>
      </c>
      <c r="G1761" s="177">
        <v>1.373</v>
      </c>
      <c r="H1761" s="177">
        <v>0.28299999999999997</v>
      </c>
      <c r="I1761" s="177">
        <v>-1.8283</v>
      </c>
      <c r="J1761" s="177">
        <v>-2.6374</v>
      </c>
      <c r="K1761" s="177">
        <v>-5.2912999999999997</v>
      </c>
      <c r="L1761" s="177">
        <v>0.91120000000000001</v>
      </c>
      <c r="M1761" s="177">
        <v>1.0839000000000001</v>
      </c>
      <c r="N1761" s="177">
        <v>-1.0056</v>
      </c>
      <c r="O1761" s="177">
        <v>22.622199999999999</v>
      </c>
      <c r="P1761" s="177">
        <v>10.1402</v>
      </c>
      <c r="Q1761" s="177">
        <v>10.717700000000001</v>
      </c>
      <c r="R1761" s="177">
        <v>26.863900000000001</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1313</v>
      </c>
      <c r="B1762" s="173" t="s">
        <v>1333</v>
      </c>
      <c r="C1762" s="173">
        <v>141475</v>
      </c>
      <c r="D1762" s="176">
        <v>44958</v>
      </c>
      <c r="E1762" s="177">
        <v>19.309999999999999</v>
      </c>
      <c r="F1762" s="177">
        <v>-0.87270000000000003</v>
      </c>
      <c r="G1762" s="177">
        <v>1.3648</v>
      </c>
      <c r="H1762" s="177">
        <v>0.2596</v>
      </c>
      <c r="I1762" s="177">
        <v>-1.7803</v>
      </c>
      <c r="J1762" s="177">
        <v>-2.524</v>
      </c>
      <c r="K1762" s="177">
        <v>-5.0171999999999999</v>
      </c>
      <c r="L1762" s="177">
        <v>1.4180999999999999</v>
      </c>
      <c r="M1762" s="177">
        <v>1.8996999999999999</v>
      </c>
      <c r="N1762" s="177">
        <v>-5.1799999999999999E-2</v>
      </c>
      <c r="O1762" s="177">
        <v>23.820699999999999</v>
      </c>
      <c r="P1762" s="177">
        <v>11.663</v>
      </c>
      <c r="Q1762" s="177">
        <v>12.4238</v>
      </c>
      <c r="R1762" s="177">
        <v>28.140799999999999</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1313</v>
      </c>
      <c r="B1763" s="173" t="s">
        <v>1334</v>
      </c>
      <c r="C1763" s="173">
        <v>147946</v>
      </c>
      <c r="D1763" s="176">
        <v>44958</v>
      </c>
      <c r="E1763" s="177">
        <v>21.858000000000001</v>
      </c>
      <c r="F1763" s="177">
        <v>-0.82130000000000003</v>
      </c>
      <c r="G1763" s="177">
        <v>0.91879999999999995</v>
      </c>
      <c r="H1763" s="177">
        <v>-0.22819999999999999</v>
      </c>
      <c r="I1763" s="177">
        <v>-1.9733000000000001</v>
      </c>
      <c r="J1763" s="177">
        <v>-2.6846999999999999</v>
      </c>
      <c r="K1763" s="177">
        <v>-3.0171000000000001</v>
      </c>
      <c r="L1763" s="177">
        <v>0.2661</v>
      </c>
      <c r="M1763" s="177">
        <v>8.2400000000000001E-2</v>
      </c>
      <c r="N1763" s="177">
        <v>-5.5401999999999996</v>
      </c>
      <c r="O1763" s="177"/>
      <c r="P1763" s="177"/>
      <c r="Q1763" s="177">
        <v>30.506499999999999</v>
      </c>
      <c r="R1763" s="177">
        <v>18.828299999999999</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1313</v>
      </c>
      <c r="B1764" s="173" t="s">
        <v>1335</v>
      </c>
      <c r="C1764" s="173">
        <v>147944</v>
      </c>
      <c r="D1764" s="176">
        <v>44958</v>
      </c>
      <c r="E1764" s="177">
        <v>20.734000000000002</v>
      </c>
      <c r="F1764" s="177">
        <v>-0.82269999999999999</v>
      </c>
      <c r="G1764" s="177">
        <v>0.90029999999999999</v>
      </c>
      <c r="H1764" s="177">
        <v>-0.25979999999999998</v>
      </c>
      <c r="I1764" s="177">
        <v>-2.0318000000000001</v>
      </c>
      <c r="J1764" s="177">
        <v>-2.8260999999999998</v>
      </c>
      <c r="K1764" s="177">
        <v>-3.41</v>
      </c>
      <c r="L1764" s="177">
        <v>-0.55640000000000001</v>
      </c>
      <c r="M1764" s="177">
        <v>-1.1725000000000001</v>
      </c>
      <c r="N1764" s="177">
        <v>-7.0640999999999998</v>
      </c>
      <c r="O1764" s="177"/>
      <c r="P1764" s="177"/>
      <c r="Q1764" s="177">
        <v>28.181699999999999</v>
      </c>
      <c r="R1764" s="177">
        <v>16.755400000000002</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1313</v>
      </c>
      <c r="B1765" s="173" t="s">
        <v>1336</v>
      </c>
      <c r="C1765" s="173">
        <v>145137</v>
      </c>
      <c r="D1765" s="176">
        <v>44958</v>
      </c>
      <c r="E1765" s="177">
        <v>22.92</v>
      </c>
      <c r="F1765" s="177">
        <v>-0.56399999999999995</v>
      </c>
      <c r="G1765" s="177">
        <v>1.0137</v>
      </c>
      <c r="H1765" s="177">
        <v>-0.30449999999999999</v>
      </c>
      <c r="I1765" s="177">
        <v>-1.5887</v>
      </c>
      <c r="J1765" s="177">
        <v>-1.2495000000000001</v>
      </c>
      <c r="K1765" s="177">
        <v>-1.5041</v>
      </c>
      <c r="L1765" s="177">
        <v>4.8010999999999999</v>
      </c>
      <c r="M1765" s="177">
        <v>5.9638999999999998</v>
      </c>
      <c r="N1765" s="177">
        <v>1.0137</v>
      </c>
      <c r="O1765" s="177">
        <v>23.99</v>
      </c>
      <c r="P1765" s="177"/>
      <c r="Q1765" s="177">
        <v>21.493200000000002</v>
      </c>
      <c r="R1765" s="177">
        <v>25.942799999999998</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1313</v>
      </c>
      <c r="B1766" s="173" t="s">
        <v>1337</v>
      </c>
      <c r="C1766" s="173">
        <v>145139</v>
      </c>
      <c r="D1766" s="176">
        <v>44958</v>
      </c>
      <c r="E1766" s="177">
        <v>21.4</v>
      </c>
      <c r="F1766" s="177">
        <v>-0.6038</v>
      </c>
      <c r="G1766" s="177">
        <v>0.94340000000000002</v>
      </c>
      <c r="H1766" s="177">
        <v>-0.37240000000000001</v>
      </c>
      <c r="I1766" s="177">
        <v>-1.6544000000000001</v>
      </c>
      <c r="J1766" s="177">
        <v>-1.3825000000000001</v>
      </c>
      <c r="K1766" s="177">
        <v>-1.8798999999999999</v>
      </c>
      <c r="L1766" s="177">
        <v>4.0350000000000001</v>
      </c>
      <c r="M1766" s="177">
        <v>4.6966999999999999</v>
      </c>
      <c r="N1766" s="177">
        <v>-0.55759999999999998</v>
      </c>
      <c r="O1766" s="177">
        <v>22.007899999999999</v>
      </c>
      <c r="P1766" s="177"/>
      <c r="Q1766" s="177">
        <v>19.552</v>
      </c>
      <c r="R1766" s="177">
        <v>23.945699999999999</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1313</v>
      </c>
      <c r="B1767" s="173" t="s">
        <v>1338</v>
      </c>
      <c r="C1767" s="173">
        <v>147919</v>
      </c>
      <c r="D1767" s="176">
        <v>44958</v>
      </c>
      <c r="E1767" s="177">
        <v>14.845499999999999</v>
      </c>
      <c r="F1767" s="177">
        <v>-0.88129999999999997</v>
      </c>
      <c r="G1767" s="177">
        <v>0.89639999999999997</v>
      </c>
      <c r="H1767" s="177">
        <v>-0.8548</v>
      </c>
      <c r="I1767" s="177">
        <v>-2.3096999999999999</v>
      </c>
      <c r="J1767" s="177">
        <v>-2.7755000000000001</v>
      </c>
      <c r="K1767" s="177">
        <v>-2.4573999999999998</v>
      </c>
      <c r="L1767" s="177">
        <v>3.9601000000000002</v>
      </c>
      <c r="M1767" s="177">
        <v>3.5945</v>
      </c>
      <c r="N1767" s="177">
        <v>-3.1907999999999999</v>
      </c>
      <c r="O1767" s="177"/>
      <c r="P1767" s="177"/>
      <c r="Q1767" s="177">
        <v>14.2859</v>
      </c>
      <c r="R1767" s="177">
        <v>11.394299999999999</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1313</v>
      </c>
      <c r="B1768" s="173" t="s">
        <v>1339</v>
      </c>
      <c r="C1768" s="173">
        <v>147920</v>
      </c>
      <c r="D1768" s="176">
        <v>44958</v>
      </c>
      <c r="E1768" s="177">
        <v>13.93</v>
      </c>
      <c r="F1768" s="177">
        <v>-0.88719999999999999</v>
      </c>
      <c r="G1768" s="177">
        <v>0.874</v>
      </c>
      <c r="H1768" s="177">
        <v>-0.88719999999999999</v>
      </c>
      <c r="I1768" s="177">
        <v>-2.3778000000000001</v>
      </c>
      <c r="J1768" s="177">
        <v>-2.9409999999999998</v>
      </c>
      <c r="K1768" s="177">
        <v>-2.8976999999999999</v>
      </c>
      <c r="L1768" s="177">
        <v>2.9518</v>
      </c>
      <c r="M1768" s="177">
        <v>2.0588000000000002</v>
      </c>
      <c r="N1768" s="177">
        <v>-5.1418999999999997</v>
      </c>
      <c r="O1768" s="177"/>
      <c r="P1768" s="177"/>
      <c r="Q1768" s="177">
        <v>11.8536</v>
      </c>
      <c r="R1768" s="177">
        <v>9.0484000000000009</v>
      </c>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1313</v>
      </c>
      <c r="B1769" s="173" t="s">
        <v>1340</v>
      </c>
      <c r="C1769" s="173">
        <v>102875</v>
      </c>
      <c r="D1769" s="176">
        <v>44958</v>
      </c>
      <c r="E1769" s="177">
        <v>160.03899999999999</v>
      </c>
      <c r="F1769" s="177">
        <v>-0.35239999999999999</v>
      </c>
      <c r="G1769" s="177">
        <v>0.96840000000000004</v>
      </c>
      <c r="H1769" s="177">
        <v>0.11509999999999999</v>
      </c>
      <c r="I1769" s="177">
        <v>-1.0982000000000001</v>
      </c>
      <c r="J1769" s="177">
        <v>-1.4368000000000001</v>
      </c>
      <c r="K1769" s="177">
        <v>-3.1082999999999998</v>
      </c>
      <c r="L1769" s="177">
        <v>-0.63449999999999995</v>
      </c>
      <c r="M1769" s="177">
        <v>-2.2023999999999999</v>
      </c>
      <c r="N1769" s="177">
        <v>-3.2639999999999998</v>
      </c>
      <c r="O1769" s="177">
        <v>26.102599999999999</v>
      </c>
      <c r="P1769" s="177">
        <v>14.2758</v>
      </c>
      <c r="Q1769" s="177">
        <v>16.706600000000002</v>
      </c>
      <c r="R1769" s="177">
        <v>24.487500000000001</v>
      </c>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1313</v>
      </c>
      <c r="B1770" s="173" t="s">
        <v>1341</v>
      </c>
      <c r="C1770" s="173">
        <v>120164</v>
      </c>
      <c r="D1770" s="176">
        <v>44958</v>
      </c>
      <c r="E1770" s="177">
        <v>182.38900000000001</v>
      </c>
      <c r="F1770" s="177">
        <v>-0.34910000000000002</v>
      </c>
      <c r="G1770" s="177">
        <v>0.98670000000000002</v>
      </c>
      <c r="H1770" s="177">
        <v>0.14000000000000001</v>
      </c>
      <c r="I1770" s="177">
        <v>-1.0482</v>
      </c>
      <c r="J1770" s="177">
        <v>-1.3201000000000001</v>
      </c>
      <c r="K1770" s="177">
        <v>-2.7875999999999999</v>
      </c>
      <c r="L1770" s="177">
        <v>2.8500000000000001E-2</v>
      </c>
      <c r="M1770" s="177">
        <v>-1.1901999999999999</v>
      </c>
      <c r="N1770" s="177">
        <v>-1.9224000000000001</v>
      </c>
      <c r="O1770" s="177">
        <v>27.914400000000001</v>
      </c>
      <c r="P1770" s="177">
        <v>15.8567</v>
      </c>
      <c r="Q1770" s="177">
        <v>19.421199999999999</v>
      </c>
      <c r="R1770" s="177">
        <v>26.2698</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1313</v>
      </c>
      <c r="B1771" s="173" t="s">
        <v>1342</v>
      </c>
      <c r="C1771" s="173">
        <v>113177</v>
      </c>
      <c r="D1771" s="176">
        <v>44958</v>
      </c>
      <c r="E1771" s="177">
        <v>90.667199999999994</v>
      </c>
      <c r="F1771" s="177">
        <v>-0.99690000000000001</v>
      </c>
      <c r="G1771" s="177">
        <v>1.2694000000000001</v>
      </c>
      <c r="H1771" s="177">
        <v>-0.58730000000000004</v>
      </c>
      <c r="I1771" s="177">
        <v>-2.5952000000000002</v>
      </c>
      <c r="J1771" s="177">
        <v>-2.5150999999999999</v>
      </c>
      <c r="K1771" s="177">
        <v>-1.9328000000000001</v>
      </c>
      <c r="L1771" s="177">
        <v>5.1852</v>
      </c>
      <c r="M1771" s="177">
        <v>4.6680999999999999</v>
      </c>
      <c r="N1771" s="177">
        <v>4.0911</v>
      </c>
      <c r="O1771" s="177">
        <v>29.99</v>
      </c>
      <c r="P1771" s="177">
        <v>14.1715</v>
      </c>
      <c r="Q1771" s="177">
        <v>19.481100000000001</v>
      </c>
      <c r="R1771" s="177">
        <v>33.0381</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1313</v>
      </c>
      <c r="B1772" s="173" t="s">
        <v>1343</v>
      </c>
      <c r="C1772" s="173">
        <v>118778</v>
      </c>
      <c r="D1772" s="176">
        <v>44958</v>
      </c>
      <c r="E1772" s="177">
        <v>99.640799999999999</v>
      </c>
      <c r="F1772" s="177">
        <v>-0.99439999999999995</v>
      </c>
      <c r="G1772" s="177">
        <v>1.2819</v>
      </c>
      <c r="H1772" s="177">
        <v>-0.56999999999999995</v>
      </c>
      <c r="I1772" s="177">
        <v>-2.5600999999999998</v>
      </c>
      <c r="J1772" s="177">
        <v>-2.4306999999999999</v>
      </c>
      <c r="K1772" s="177">
        <v>-1.6956</v>
      </c>
      <c r="L1772" s="177">
        <v>5.6933999999999996</v>
      </c>
      <c r="M1772" s="177">
        <v>5.4073000000000002</v>
      </c>
      <c r="N1772" s="177">
        <v>5.0728999999999997</v>
      </c>
      <c r="O1772" s="177">
        <v>31.146799999999999</v>
      </c>
      <c r="P1772" s="177">
        <v>15.257899999999999</v>
      </c>
      <c r="Q1772" s="177">
        <v>24.415099999999999</v>
      </c>
      <c r="R1772" s="177">
        <v>34.245699999999999</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1313</v>
      </c>
      <c r="B1773" s="173" t="s">
        <v>1344</v>
      </c>
      <c r="C1773" s="173">
        <v>147131</v>
      </c>
      <c r="D1773" s="176"/>
      <c r="E1773" s="177"/>
      <c r="F1773" s="177"/>
      <c r="G1773" s="177"/>
      <c r="H1773" s="177"/>
      <c r="I1773" s="177"/>
      <c r="J1773" s="177"/>
      <c r="K1773" s="177"/>
      <c r="L1773" s="177"/>
      <c r="M1773" s="177"/>
      <c r="N1773" s="177"/>
      <c r="O1773" s="177"/>
      <c r="P1773" s="177"/>
      <c r="Q1773" s="177"/>
      <c r="R1773" s="177"/>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1313</v>
      </c>
      <c r="B1774" s="173" t="s">
        <v>1345</v>
      </c>
      <c r="C1774" s="173">
        <v>147129</v>
      </c>
      <c r="D1774" s="176"/>
      <c r="E1774" s="177"/>
      <c r="F1774" s="177"/>
      <c r="G1774" s="177"/>
      <c r="H1774" s="177"/>
      <c r="I1774" s="177"/>
      <c r="J1774" s="177"/>
      <c r="K1774" s="177"/>
      <c r="L1774" s="177"/>
      <c r="M1774" s="177"/>
      <c r="N1774" s="177"/>
      <c r="O1774" s="177"/>
      <c r="P1774" s="177"/>
      <c r="Q1774" s="177"/>
      <c r="R1774" s="177"/>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1313</v>
      </c>
      <c r="B1775" s="173" t="s">
        <v>1346</v>
      </c>
      <c r="C1775" s="173">
        <v>100177</v>
      </c>
      <c r="D1775" s="176">
        <v>44958</v>
      </c>
      <c r="E1775" s="177">
        <v>157.85824497151401</v>
      </c>
      <c r="F1775" s="177">
        <v>-1.6492</v>
      </c>
      <c r="G1775" s="177">
        <v>0.29010000000000002</v>
      </c>
      <c r="H1775" s="177">
        <v>-2.3921000000000001</v>
      </c>
      <c r="I1775" s="177">
        <v>-4.6326999999999998</v>
      </c>
      <c r="J1775" s="177">
        <v>-3.0750999999999999</v>
      </c>
      <c r="K1775" s="177">
        <v>2.8519999999999999</v>
      </c>
      <c r="L1775" s="177">
        <v>11.7043</v>
      </c>
      <c r="M1775" s="177">
        <v>5.6401000000000003</v>
      </c>
      <c r="N1775" s="177">
        <v>2.0962999999999998</v>
      </c>
      <c r="O1775" s="177">
        <v>46.660600000000002</v>
      </c>
      <c r="P1775" s="177">
        <v>22.657</v>
      </c>
      <c r="Q1775" s="177">
        <v>11.0555</v>
      </c>
      <c r="R1775" s="177">
        <v>38.912399999999998</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1313</v>
      </c>
      <c r="B1776" s="173" t="s">
        <v>1347</v>
      </c>
      <c r="C1776" s="173">
        <v>120828</v>
      </c>
      <c r="D1776" s="176">
        <v>44958</v>
      </c>
      <c r="E1776" s="177">
        <v>148.95650000000001</v>
      </c>
      <c r="F1776" s="177">
        <v>-1.6451</v>
      </c>
      <c r="G1776" s="177">
        <v>0.31169999999999998</v>
      </c>
      <c r="H1776" s="177">
        <v>-2.3624999999999998</v>
      </c>
      <c r="I1776" s="177">
        <v>-4.5746000000000002</v>
      </c>
      <c r="J1776" s="177">
        <v>-2.9352</v>
      </c>
      <c r="K1776" s="177">
        <v>3.2747000000000002</v>
      </c>
      <c r="L1776" s="177">
        <v>12.5426</v>
      </c>
      <c r="M1776" s="177">
        <v>6.9028999999999998</v>
      </c>
      <c r="N1776" s="177">
        <v>3.6711999999999998</v>
      </c>
      <c r="O1776" s="177">
        <v>48.7241</v>
      </c>
      <c r="P1776" s="177">
        <v>23.872800000000002</v>
      </c>
      <c r="Q1776" s="177">
        <v>15.757199999999999</v>
      </c>
      <c r="R1776" s="177">
        <v>41.338500000000003</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1313</v>
      </c>
      <c r="B1777" s="173" t="s">
        <v>1348</v>
      </c>
      <c r="C1777" s="173">
        <v>125497</v>
      </c>
      <c r="D1777" s="176">
        <v>44958</v>
      </c>
      <c r="E1777" s="177">
        <v>123.47839999999999</v>
      </c>
      <c r="F1777" s="177">
        <v>-0.67200000000000004</v>
      </c>
      <c r="G1777" s="177">
        <v>0.63749999999999996</v>
      </c>
      <c r="H1777" s="177">
        <v>-0.22120000000000001</v>
      </c>
      <c r="I1777" s="177">
        <v>-1.7819</v>
      </c>
      <c r="J1777" s="177">
        <v>-3.0286</v>
      </c>
      <c r="K1777" s="177">
        <v>-3.4270999999999998</v>
      </c>
      <c r="L1777" s="177">
        <v>4.2641</v>
      </c>
      <c r="M1777" s="177">
        <v>6.0472999999999999</v>
      </c>
      <c r="N1777" s="177">
        <v>5.6622000000000003</v>
      </c>
      <c r="O1777" s="177">
        <v>25.928799999999999</v>
      </c>
      <c r="P1777" s="177">
        <v>13.804600000000001</v>
      </c>
      <c r="Q1777" s="177">
        <v>25.205500000000001</v>
      </c>
      <c r="R1777" s="177">
        <v>24.6784</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1313</v>
      </c>
      <c r="B1778" s="173" t="s">
        <v>1349</v>
      </c>
      <c r="C1778" s="173">
        <v>125494</v>
      </c>
      <c r="D1778" s="176">
        <v>44958</v>
      </c>
      <c r="E1778" s="177">
        <v>110.4579</v>
      </c>
      <c r="F1778" s="177">
        <v>-0.67500000000000004</v>
      </c>
      <c r="G1778" s="177">
        <v>0.622</v>
      </c>
      <c r="H1778" s="177">
        <v>-0.24279999999999999</v>
      </c>
      <c r="I1778" s="177">
        <v>-1.8241000000000001</v>
      </c>
      <c r="J1778" s="177">
        <v>-3.1273</v>
      </c>
      <c r="K1778" s="177">
        <v>-3.6943999999999999</v>
      </c>
      <c r="L1778" s="177">
        <v>3.7103000000000002</v>
      </c>
      <c r="M1778" s="177">
        <v>5.2225999999999999</v>
      </c>
      <c r="N1778" s="177">
        <v>4.5395000000000003</v>
      </c>
      <c r="O1778" s="177">
        <v>24.578199999999999</v>
      </c>
      <c r="P1778" s="177">
        <v>12.5153</v>
      </c>
      <c r="Q1778" s="177">
        <v>19.624099999999999</v>
      </c>
      <c r="R1778" s="177">
        <v>23.3749</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1313</v>
      </c>
      <c r="B1779" s="173" t="s">
        <v>1350</v>
      </c>
      <c r="C1779" s="173">
        <v>100795</v>
      </c>
      <c r="D1779" s="176">
        <v>44958</v>
      </c>
      <c r="E1779" s="177">
        <v>146.75239999999999</v>
      </c>
      <c r="F1779" s="177">
        <v>-1.2991999999999999</v>
      </c>
      <c r="G1779" s="177">
        <v>0.43819999999999998</v>
      </c>
      <c r="H1779" s="177">
        <v>-0.73350000000000004</v>
      </c>
      <c r="I1779" s="177">
        <v>-1.8793</v>
      </c>
      <c r="J1779" s="177">
        <v>-1.8169999999999999</v>
      </c>
      <c r="K1779" s="177">
        <v>-3.1172</v>
      </c>
      <c r="L1779" s="177">
        <v>3.5486</v>
      </c>
      <c r="M1779" s="177">
        <v>1.9551000000000001</v>
      </c>
      <c r="N1779" s="177">
        <v>-2.8098000000000001</v>
      </c>
      <c r="O1779" s="177">
        <v>21.596299999999999</v>
      </c>
      <c r="P1779" s="177">
        <v>6.2126000000000001</v>
      </c>
      <c r="Q1779" s="177">
        <v>16.1206</v>
      </c>
      <c r="R1779" s="177">
        <v>23.811199999999999</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1313</v>
      </c>
      <c r="B1780" s="173" t="s">
        <v>1351</v>
      </c>
      <c r="C1780" s="173">
        <v>119589</v>
      </c>
      <c r="D1780" s="176">
        <v>44958</v>
      </c>
      <c r="E1780" s="177">
        <v>158.12909999999999</v>
      </c>
      <c r="F1780" s="177">
        <v>-1.2962</v>
      </c>
      <c r="G1780" s="177">
        <v>0.45369999999999999</v>
      </c>
      <c r="H1780" s="177">
        <v>-0.71199999999999997</v>
      </c>
      <c r="I1780" s="177">
        <v>-1.8368</v>
      </c>
      <c r="J1780" s="177">
        <v>-1.7178</v>
      </c>
      <c r="K1780" s="177">
        <v>-2.8384999999999998</v>
      </c>
      <c r="L1780" s="177">
        <v>4.1679000000000004</v>
      </c>
      <c r="M1780" s="177">
        <v>2.8953000000000002</v>
      </c>
      <c r="N1780" s="177">
        <v>-1.6245000000000001</v>
      </c>
      <c r="O1780" s="177">
        <v>22.9026</v>
      </c>
      <c r="P1780" s="177">
        <v>7.2645999999999997</v>
      </c>
      <c r="Q1780" s="177">
        <v>16.282399999999999</v>
      </c>
      <c r="R1780" s="177">
        <v>25.205100000000002</v>
      </c>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1313</v>
      </c>
      <c r="B1781" s="173" t="s">
        <v>1352</v>
      </c>
      <c r="C1781" s="173">
        <v>145206</v>
      </c>
      <c r="D1781" s="176">
        <v>44958</v>
      </c>
      <c r="E1781" s="177">
        <v>25.264199999999999</v>
      </c>
      <c r="F1781" s="177">
        <v>-0.92</v>
      </c>
      <c r="G1781" s="177">
        <v>0.73729999999999996</v>
      </c>
      <c r="H1781" s="177">
        <v>-0.77759999999999996</v>
      </c>
      <c r="I1781" s="177">
        <v>-3.2553000000000001</v>
      </c>
      <c r="J1781" s="177">
        <v>-2.2921999999999998</v>
      </c>
      <c r="K1781" s="177">
        <v>2.0829</v>
      </c>
      <c r="L1781" s="177">
        <v>11.740500000000001</v>
      </c>
      <c r="M1781" s="177">
        <v>11.523</v>
      </c>
      <c r="N1781" s="177">
        <v>9.2685999999999993</v>
      </c>
      <c r="O1781" s="177">
        <v>29.645600000000002</v>
      </c>
      <c r="P1781" s="177"/>
      <c r="Q1781" s="177">
        <v>24.5304</v>
      </c>
      <c r="R1781" s="177">
        <v>35.802700000000002</v>
      </c>
      <c r="T1781" s="106"/>
      <c r="U1781" s="107"/>
      <c r="V1781" s="107"/>
      <c r="W1781" s="107"/>
      <c r="X1781" s="107"/>
      <c r="Y1781" s="107"/>
      <c r="Z1781" s="107"/>
      <c r="AA1781" s="107"/>
      <c r="AB1781" s="107"/>
      <c r="AC1781" s="107"/>
      <c r="AD1781" s="107"/>
      <c r="AE1781" s="107"/>
      <c r="AF1781" s="107"/>
      <c r="AG1781" s="107"/>
      <c r="AH1781" s="107"/>
    </row>
    <row r="1782" spans="1:34" x14ac:dyDescent="0.3">
      <c r="A1782" s="173" t="s">
        <v>1313</v>
      </c>
      <c r="B1782" s="173" t="s">
        <v>1353</v>
      </c>
      <c r="C1782" s="173">
        <v>145208</v>
      </c>
      <c r="D1782" s="176">
        <v>44958</v>
      </c>
      <c r="E1782" s="177">
        <v>23.3096</v>
      </c>
      <c r="F1782" s="177">
        <v>-0.92530000000000001</v>
      </c>
      <c r="G1782" s="177">
        <v>0.70989999999999998</v>
      </c>
      <c r="H1782" s="177">
        <v>-0.81610000000000005</v>
      </c>
      <c r="I1782" s="177">
        <v>-3.3306</v>
      </c>
      <c r="J1782" s="177">
        <v>-2.4702999999999999</v>
      </c>
      <c r="K1782" s="177">
        <v>1.5642</v>
      </c>
      <c r="L1782" s="177">
        <v>10.59</v>
      </c>
      <c r="M1782" s="177">
        <v>9.8680000000000003</v>
      </c>
      <c r="N1782" s="177">
        <v>7.1637000000000004</v>
      </c>
      <c r="O1782" s="177">
        <v>27.264800000000001</v>
      </c>
      <c r="P1782" s="177"/>
      <c r="Q1782" s="177">
        <v>22.179300000000001</v>
      </c>
      <c r="R1782" s="177">
        <v>33.284799999999997</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3" t="s">
        <v>1313</v>
      </c>
      <c r="B1783" s="173" t="s">
        <v>1354</v>
      </c>
      <c r="C1783" s="173">
        <v>129649</v>
      </c>
      <c r="D1783" s="176">
        <v>44958</v>
      </c>
      <c r="E1783" s="177">
        <v>30.7</v>
      </c>
      <c r="F1783" s="177">
        <v>-0.61509999999999998</v>
      </c>
      <c r="G1783" s="177">
        <v>0.88729999999999998</v>
      </c>
      <c r="H1783" s="177">
        <v>-0.55069999999999997</v>
      </c>
      <c r="I1783" s="177">
        <v>-1.5394000000000001</v>
      </c>
      <c r="J1783" s="177">
        <v>-2.1981999999999999</v>
      </c>
      <c r="K1783" s="177">
        <v>-8.4947999999999997</v>
      </c>
      <c r="L1783" s="177">
        <v>-1.159</v>
      </c>
      <c r="M1783" s="177">
        <v>-0.48620000000000002</v>
      </c>
      <c r="N1783" s="177">
        <v>-1.9482999999999999</v>
      </c>
      <c r="O1783" s="177">
        <v>24.1357</v>
      </c>
      <c r="P1783" s="177">
        <v>11.9674</v>
      </c>
      <c r="Q1783" s="177">
        <v>13.8422</v>
      </c>
      <c r="R1783" s="177">
        <v>24.4251</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73" t="s">
        <v>1313</v>
      </c>
      <c r="B1784" s="173" t="s">
        <v>1355</v>
      </c>
      <c r="C1784" s="173">
        <v>129647</v>
      </c>
      <c r="D1784" s="176">
        <v>44958</v>
      </c>
      <c r="E1784" s="177">
        <v>28.62</v>
      </c>
      <c r="F1784" s="177">
        <v>-0.625</v>
      </c>
      <c r="G1784" s="177">
        <v>0.88119999999999998</v>
      </c>
      <c r="H1784" s="177">
        <v>-0.55589999999999995</v>
      </c>
      <c r="I1784" s="177">
        <v>-1.5818000000000001</v>
      </c>
      <c r="J1784" s="177">
        <v>-2.2875000000000001</v>
      </c>
      <c r="K1784" s="177">
        <v>-8.7081</v>
      </c>
      <c r="L1784" s="177">
        <v>-1.6833</v>
      </c>
      <c r="M1784" s="177">
        <v>-1.2422</v>
      </c>
      <c r="N1784" s="177">
        <v>-2.9171999999999998</v>
      </c>
      <c r="O1784" s="177">
        <v>23.1402</v>
      </c>
      <c r="P1784" s="177">
        <v>11.130800000000001</v>
      </c>
      <c r="Q1784" s="177">
        <v>12.922800000000001</v>
      </c>
      <c r="R1784" s="177">
        <v>23.317599999999999</v>
      </c>
    </row>
    <row r="1785" spans="1:34" x14ac:dyDescent="0.3">
      <c r="A1785" s="173" t="s">
        <v>1313</v>
      </c>
      <c r="B1785" s="173" t="s">
        <v>1763</v>
      </c>
      <c r="C1785" s="173">
        <v>148618</v>
      </c>
      <c r="D1785" s="176">
        <v>44958</v>
      </c>
      <c r="E1785" s="177">
        <v>15.9117</v>
      </c>
      <c r="F1785" s="177">
        <v>-0.72309999999999997</v>
      </c>
      <c r="G1785" s="177">
        <v>0.73440000000000005</v>
      </c>
      <c r="H1785" s="177">
        <v>-0.74360000000000004</v>
      </c>
      <c r="I1785" s="177">
        <v>-1.7146999999999999</v>
      </c>
      <c r="J1785" s="177">
        <v>-1.8663000000000001</v>
      </c>
      <c r="K1785" s="177">
        <v>-2.907</v>
      </c>
      <c r="L1785" s="177">
        <v>2.0209999999999999</v>
      </c>
      <c r="M1785" s="177">
        <v>1.2890999999999999</v>
      </c>
      <c r="N1785" s="177">
        <v>-0.83199999999999996</v>
      </c>
      <c r="O1785" s="177"/>
      <c r="P1785" s="177"/>
      <c r="Q1785" s="177">
        <v>24.593399999999999</v>
      </c>
      <c r="R1785" s="177">
        <v>25.508099999999999</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1313</v>
      </c>
      <c r="B1786" s="173" t="s">
        <v>1764</v>
      </c>
      <c r="C1786" s="173">
        <v>148617</v>
      </c>
      <c r="D1786" s="176">
        <v>44958</v>
      </c>
      <c r="E1786" s="177">
        <v>15.285500000000001</v>
      </c>
      <c r="F1786" s="177">
        <v>-0.72740000000000005</v>
      </c>
      <c r="G1786" s="177">
        <v>0.71089999999999998</v>
      </c>
      <c r="H1786" s="177">
        <v>-0.77569999999999995</v>
      </c>
      <c r="I1786" s="177">
        <v>-1.778</v>
      </c>
      <c r="J1786" s="177">
        <v>-2.0141</v>
      </c>
      <c r="K1786" s="177">
        <v>-3.3206000000000002</v>
      </c>
      <c r="L1786" s="177">
        <v>1.1440999999999999</v>
      </c>
      <c r="M1786" s="177">
        <v>-4.9700000000000001E-2</v>
      </c>
      <c r="N1786" s="177">
        <v>-2.5823999999999998</v>
      </c>
      <c r="O1786" s="177"/>
      <c r="P1786" s="177"/>
      <c r="Q1786" s="177">
        <v>22.247499999999999</v>
      </c>
      <c r="R1786" s="177">
        <v>23.152100000000001</v>
      </c>
      <c r="T1786" s="106"/>
      <c r="U1786" s="107"/>
      <c r="V1786" s="107"/>
      <c r="W1786" s="107"/>
      <c r="X1786" s="107"/>
      <c r="Y1786" s="107"/>
      <c r="Z1786" s="107"/>
      <c r="AA1786" s="107"/>
      <c r="AB1786" s="107"/>
      <c r="AC1786" s="107"/>
      <c r="AD1786" s="107"/>
      <c r="AE1786" s="107"/>
      <c r="AF1786" s="107"/>
      <c r="AG1786" s="107"/>
      <c r="AH1786" s="107"/>
    </row>
    <row r="1787" spans="1:34" x14ac:dyDescent="0.3">
      <c r="A1787" s="178" t="s">
        <v>27</v>
      </c>
      <c r="B1787" s="173"/>
      <c r="C1787" s="173"/>
      <c r="D1787" s="173"/>
      <c r="E1787" s="173"/>
      <c r="F1787" s="179">
        <v>-0.75213863636363643</v>
      </c>
      <c r="G1787" s="179">
        <v>1.0202159090909093</v>
      </c>
      <c r="H1787" s="179">
        <v>-0.38693409090909087</v>
      </c>
      <c r="I1787" s="179">
        <v>-1.9358136363636367</v>
      </c>
      <c r="J1787" s="179">
        <v>-2.0630795454545443</v>
      </c>
      <c r="K1787" s="179">
        <v>-2.2104909090909093</v>
      </c>
      <c r="L1787" s="179">
        <v>3.6461590909090904</v>
      </c>
      <c r="M1787" s="179">
        <v>3.1631022727272726</v>
      </c>
      <c r="N1787" s="179">
        <v>0.30581363636363634</v>
      </c>
      <c r="O1787" s="179">
        <v>26.767713157894747</v>
      </c>
      <c r="P1787" s="179">
        <v>12.368449999999999</v>
      </c>
      <c r="Q1787" s="179">
        <v>19.499690909090909</v>
      </c>
      <c r="R1787" s="179">
        <v>26.583259090909088</v>
      </c>
      <c r="T1787" s="106"/>
      <c r="U1787" s="107"/>
      <c r="V1787" s="107"/>
      <c r="W1787" s="107"/>
      <c r="X1787" s="107"/>
      <c r="Y1787" s="107"/>
      <c r="Z1787" s="107"/>
      <c r="AA1787" s="107"/>
      <c r="AB1787" s="107"/>
      <c r="AC1787" s="107"/>
      <c r="AD1787" s="107"/>
      <c r="AE1787" s="107"/>
      <c r="AF1787" s="107"/>
      <c r="AG1787" s="107"/>
      <c r="AH1787" s="107"/>
    </row>
    <row r="1788" spans="1:34" x14ac:dyDescent="0.3">
      <c r="A1788" s="178" t="s">
        <v>407</v>
      </c>
      <c r="B1788" s="173"/>
      <c r="C1788" s="173"/>
      <c r="D1788" s="173"/>
      <c r="E1788" s="173"/>
      <c r="F1788" s="179">
        <v>-0.75270000000000004</v>
      </c>
      <c r="G1788" s="179">
        <v>0.88424999999999998</v>
      </c>
      <c r="H1788" s="179">
        <v>-0.38285000000000002</v>
      </c>
      <c r="I1788" s="179">
        <v>-1.9224999999999999</v>
      </c>
      <c r="J1788" s="179">
        <v>-2.2898499999999999</v>
      </c>
      <c r="K1788" s="179">
        <v>-2.8130499999999996</v>
      </c>
      <c r="L1788" s="179">
        <v>3.6055999999999999</v>
      </c>
      <c r="M1788" s="179">
        <v>3.5299</v>
      </c>
      <c r="N1788" s="179">
        <v>0.80715000000000003</v>
      </c>
      <c r="O1788" s="179">
        <v>25.689350000000001</v>
      </c>
      <c r="P1788" s="179">
        <v>11.91235</v>
      </c>
      <c r="Q1788" s="179">
        <v>19.48085</v>
      </c>
      <c r="R1788" s="179">
        <v>26.106299999999997</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75" t="s">
        <v>386</v>
      </c>
      <c r="B1790" s="175"/>
      <c r="C1790" s="175"/>
      <c r="D1790" s="175"/>
      <c r="E1790" s="175"/>
      <c r="F1790" s="175"/>
      <c r="G1790" s="175"/>
      <c r="H1790" s="175"/>
      <c r="I1790" s="175"/>
      <c r="J1790" s="175"/>
      <c r="K1790" s="175"/>
      <c r="L1790" s="175"/>
      <c r="M1790" s="175"/>
      <c r="N1790" s="175"/>
      <c r="O1790" s="175"/>
      <c r="P1790" s="175"/>
      <c r="Q1790" s="175"/>
      <c r="R1790" s="175"/>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1765</v>
      </c>
      <c r="C1791" s="173">
        <v>148637</v>
      </c>
      <c r="D1791" s="176">
        <v>44958</v>
      </c>
      <c r="E1791" s="177">
        <v>12</v>
      </c>
      <c r="F1791" s="177">
        <v>-0.16639999999999999</v>
      </c>
      <c r="G1791" s="177">
        <v>0.84030000000000005</v>
      </c>
      <c r="H1791" s="177">
        <v>-0.4975</v>
      </c>
      <c r="I1791" s="177">
        <v>-1.9608000000000001</v>
      </c>
      <c r="J1791" s="177">
        <v>-3.0695000000000001</v>
      </c>
      <c r="K1791" s="177">
        <v>-7.4074</v>
      </c>
      <c r="L1791" s="177">
        <v>-3.4594</v>
      </c>
      <c r="M1791" s="177">
        <v>-3.6145</v>
      </c>
      <c r="N1791" s="177">
        <v>-11.045199999999999</v>
      </c>
      <c r="O1791" s="177"/>
      <c r="P1791" s="177"/>
      <c r="Q1791" s="177">
        <v>9.0391999999999992</v>
      </c>
      <c r="R1791" s="177">
        <v>8.8392999999999997</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1766</v>
      </c>
      <c r="C1792" s="173">
        <v>148635</v>
      </c>
      <c r="D1792" s="176">
        <v>44958</v>
      </c>
      <c r="E1792" s="177">
        <v>11.56</v>
      </c>
      <c r="F1792" s="177">
        <v>-0.17269999999999999</v>
      </c>
      <c r="G1792" s="177">
        <v>0.78469999999999995</v>
      </c>
      <c r="H1792" s="177">
        <v>-0.60189999999999999</v>
      </c>
      <c r="I1792" s="177">
        <v>-2.0339</v>
      </c>
      <c r="J1792" s="177">
        <v>-3.1825999999999999</v>
      </c>
      <c r="K1792" s="177">
        <v>-7.7413999999999996</v>
      </c>
      <c r="L1792" s="177">
        <v>-4.2253999999999996</v>
      </c>
      <c r="M1792" s="177">
        <v>-4.6990999999999996</v>
      </c>
      <c r="N1792" s="177">
        <v>-12.490500000000001</v>
      </c>
      <c r="O1792" s="177"/>
      <c r="P1792" s="177"/>
      <c r="Q1792" s="177">
        <v>7.1228999999999996</v>
      </c>
      <c r="R1792" s="177">
        <v>6.9309000000000003</v>
      </c>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377</v>
      </c>
      <c r="C1793" s="173">
        <v>147928</v>
      </c>
      <c r="D1793" s="176">
        <v>44958</v>
      </c>
      <c r="E1793" s="177">
        <v>15.13</v>
      </c>
      <c r="F1793" s="177">
        <v>0.59840000000000004</v>
      </c>
      <c r="G1793" s="177">
        <v>0.6653</v>
      </c>
      <c r="H1793" s="177">
        <v>0.13239999999999999</v>
      </c>
      <c r="I1793" s="177">
        <v>-1.0464</v>
      </c>
      <c r="J1793" s="177">
        <v>-1.6894</v>
      </c>
      <c r="K1793" s="177">
        <v>-2.4500000000000002</v>
      </c>
      <c r="L1793" s="177">
        <v>-2.7635000000000001</v>
      </c>
      <c r="M1793" s="177">
        <v>-1.8807</v>
      </c>
      <c r="N1793" s="177">
        <v>-6.9496000000000002</v>
      </c>
      <c r="O1793" s="177"/>
      <c r="P1793" s="177"/>
      <c r="Q1793" s="177">
        <v>14.9473</v>
      </c>
      <c r="R1793" s="177">
        <v>5.8650000000000002</v>
      </c>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379</v>
      </c>
      <c r="C1794" s="173">
        <v>147929</v>
      </c>
      <c r="D1794" s="176">
        <v>44958</v>
      </c>
      <c r="E1794" s="177">
        <v>14.45</v>
      </c>
      <c r="F1794" s="177">
        <v>0.62670000000000003</v>
      </c>
      <c r="G1794" s="177">
        <v>0.69689999999999996</v>
      </c>
      <c r="H1794" s="177">
        <v>0.1386</v>
      </c>
      <c r="I1794" s="177">
        <v>-1.0274000000000001</v>
      </c>
      <c r="J1794" s="177">
        <v>-1.7675000000000001</v>
      </c>
      <c r="K1794" s="177">
        <v>-2.7591000000000001</v>
      </c>
      <c r="L1794" s="177">
        <v>-3.4091</v>
      </c>
      <c r="M1794" s="177">
        <v>-2.8898000000000001</v>
      </c>
      <c r="N1794" s="177">
        <v>-8.2539999999999996</v>
      </c>
      <c r="O1794" s="177"/>
      <c r="P1794" s="177"/>
      <c r="Q1794" s="177">
        <v>13.1828</v>
      </c>
      <c r="R1794" s="177">
        <v>4.2728999999999999</v>
      </c>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1767</v>
      </c>
      <c r="C1795" s="173">
        <v>148517</v>
      </c>
      <c r="D1795" s="176">
        <v>44958</v>
      </c>
      <c r="E1795" s="177">
        <v>13.28</v>
      </c>
      <c r="F1795" s="177">
        <v>-0.15040000000000001</v>
      </c>
      <c r="G1795" s="177">
        <v>0.15079999999999999</v>
      </c>
      <c r="H1795" s="177">
        <v>-0.44979999999999998</v>
      </c>
      <c r="I1795" s="177">
        <v>-1.4105000000000001</v>
      </c>
      <c r="J1795" s="177">
        <v>-0.37509999999999999</v>
      </c>
      <c r="K1795" s="177">
        <v>-2.4963000000000002</v>
      </c>
      <c r="L1795" s="177">
        <v>2.7864</v>
      </c>
      <c r="M1795" s="177">
        <v>4.1569000000000003</v>
      </c>
      <c r="N1795" s="177">
        <v>0.30209999999999998</v>
      </c>
      <c r="O1795" s="177"/>
      <c r="P1795" s="177"/>
      <c r="Q1795" s="177">
        <v>13.0357</v>
      </c>
      <c r="R1795" s="177">
        <v>8.0733999999999995</v>
      </c>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1768</v>
      </c>
      <c r="C1796" s="173">
        <v>148516</v>
      </c>
      <c r="D1796" s="176">
        <v>44958</v>
      </c>
      <c r="E1796" s="177">
        <v>13.74</v>
      </c>
      <c r="F1796" s="177">
        <v>-0.14530000000000001</v>
      </c>
      <c r="G1796" s="177">
        <v>0.21879999999999999</v>
      </c>
      <c r="H1796" s="177">
        <v>-0.43480000000000002</v>
      </c>
      <c r="I1796" s="177">
        <v>-1.2930999999999999</v>
      </c>
      <c r="J1796" s="177">
        <v>-0.2903</v>
      </c>
      <c r="K1796" s="177">
        <v>-2.1368</v>
      </c>
      <c r="L1796" s="177">
        <v>3.4639000000000002</v>
      </c>
      <c r="M1796" s="177">
        <v>5.2066999999999997</v>
      </c>
      <c r="N1796" s="177">
        <v>1.7023999999999999</v>
      </c>
      <c r="O1796" s="177"/>
      <c r="P1796" s="177"/>
      <c r="Q1796" s="177">
        <v>14.710599999999999</v>
      </c>
      <c r="R1796" s="177">
        <v>9.6402999999999999</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1769</v>
      </c>
      <c r="C1797" s="173">
        <v>148751</v>
      </c>
      <c r="D1797" s="176">
        <v>44958</v>
      </c>
      <c r="E1797" s="177">
        <v>12.07</v>
      </c>
      <c r="F1797" s="177">
        <v>0.16600000000000001</v>
      </c>
      <c r="G1797" s="177">
        <v>0.49959999999999999</v>
      </c>
      <c r="H1797" s="177">
        <v>-0.65839999999999999</v>
      </c>
      <c r="I1797" s="177">
        <v>-1.63</v>
      </c>
      <c r="J1797" s="177">
        <v>-1.9496</v>
      </c>
      <c r="K1797" s="177">
        <v>-3.9013</v>
      </c>
      <c r="L1797" s="177">
        <v>-1.4694</v>
      </c>
      <c r="M1797" s="177">
        <v>-2.5827</v>
      </c>
      <c r="N1797" s="177">
        <v>-9.5202000000000009</v>
      </c>
      <c r="O1797" s="177"/>
      <c r="P1797" s="177"/>
      <c r="Q1797" s="177">
        <v>10.577</v>
      </c>
      <c r="R1797" s="177"/>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1770</v>
      </c>
      <c r="C1798" s="173">
        <v>148753</v>
      </c>
      <c r="D1798" s="176">
        <v>44958</v>
      </c>
      <c r="E1798" s="177">
        <v>11.67</v>
      </c>
      <c r="F1798" s="177">
        <v>0.17169999999999999</v>
      </c>
      <c r="G1798" s="177">
        <v>0.51680000000000004</v>
      </c>
      <c r="H1798" s="177">
        <v>-0.68089999999999995</v>
      </c>
      <c r="I1798" s="177">
        <v>-1.6849000000000001</v>
      </c>
      <c r="J1798" s="177">
        <v>-2.0973000000000002</v>
      </c>
      <c r="K1798" s="177">
        <v>-4.2657999999999996</v>
      </c>
      <c r="L1798" s="177">
        <v>-2.2612999999999999</v>
      </c>
      <c r="M1798" s="177">
        <v>-3.7923</v>
      </c>
      <c r="N1798" s="177">
        <v>-11.1196</v>
      </c>
      <c r="O1798" s="177"/>
      <c r="P1798" s="177"/>
      <c r="Q1798" s="177">
        <v>8.6033000000000008</v>
      </c>
      <c r="R1798" s="177"/>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1771</v>
      </c>
      <c r="C1799" s="173">
        <v>148606</v>
      </c>
      <c r="D1799" s="176">
        <v>44958</v>
      </c>
      <c r="E1799" s="177">
        <v>12.125999999999999</v>
      </c>
      <c r="F1799" s="177">
        <v>-0.67169999999999996</v>
      </c>
      <c r="G1799" s="177">
        <v>0.35589999999999999</v>
      </c>
      <c r="H1799" s="177">
        <v>-1.782</v>
      </c>
      <c r="I1799" s="177">
        <v>-3.9296000000000002</v>
      </c>
      <c r="J1799" s="177">
        <v>-3.5322</v>
      </c>
      <c r="K1799" s="177">
        <v>-2.0674999999999999</v>
      </c>
      <c r="L1799" s="177">
        <v>2.1223000000000001</v>
      </c>
      <c r="M1799" s="177">
        <v>2.2686999999999999</v>
      </c>
      <c r="N1799" s="177">
        <v>-3.1701999999999999</v>
      </c>
      <c r="O1799" s="177"/>
      <c r="P1799" s="177"/>
      <c r="Q1799" s="177">
        <v>9.3644999999999996</v>
      </c>
      <c r="R1799" s="177">
        <v>9.1830999999999996</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1772</v>
      </c>
      <c r="C1800" s="173">
        <v>148602</v>
      </c>
      <c r="D1800" s="176">
        <v>44958</v>
      </c>
      <c r="E1800" s="177">
        <v>11.685</v>
      </c>
      <c r="F1800" s="177">
        <v>-0.67149999999999999</v>
      </c>
      <c r="G1800" s="177">
        <v>0.33489999999999998</v>
      </c>
      <c r="H1800" s="177">
        <v>-1.8149999999999999</v>
      </c>
      <c r="I1800" s="177">
        <v>-3.9931000000000001</v>
      </c>
      <c r="J1800" s="177">
        <v>-3.6844999999999999</v>
      </c>
      <c r="K1800" s="177">
        <v>-2.4868999999999999</v>
      </c>
      <c r="L1800" s="177">
        <v>1.2390000000000001</v>
      </c>
      <c r="M1800" s="177">
        <v>0.94159999999999999</v>
      </c>
      <c r="N1800" s="177">
        <v>-4.8064999999999998</v>
      </c>
      <c r="O1800" s="177"/>
      <c r="P1800" s="177"/>
      <c r="Q1800" s="177">
        <v>7.4992000000000001</v>
      </c>
      <c r="R1800" s="177">
        <v>7.3219000000000003</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1773</v>
      </c>
      <c r="C1801" s="173">
        <v>148564</v>
      </c>
      <c r="D1801" s="176">
        <v>44958</v>
      </c>
      <c r="E1801" s="177">
        <v>21.759799999999998</v>
      </c>
      <c r="F1801" s="177">
        <v>-0.63070000000000004</v>
      </c>
      <c r="G1801" s="177">
        <v>-0.34210000000000002</v>
      </c>
      <c r="H1801" s="177">
        <v>-2.4579</v>
      </c>
      <c r="I1801" s="177">
        <v>-4.5312999999999999</v>
      </c>
      <c r="J1801" s="177">
        <v>-5.4344999999999999</v>
      </c>
      <c r="K1801" s="177">
        <v>-4.6585000000000001</v>
      </c>
      <c r="L1801" s="177">
        <v>4.1841999999999997</v>
      </c>
      <c r="M1801" s="177">
        <v>3.1549</v>
      </c>
      <c r="N1801" s="177">
        <v>9.8219999999999992</v>
      </c>
      <c r="O1801" s="177"/>
      <c r="P1801" s="177"/>
      <c r="Q1801" s="177">
        <v>41.470199999999998</v>
      </c>
      <c r="R1801" s="177">
        <v>33.865299999999998</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1774</v>
      </c>
      <c r="C1802" s="173">
        <v>148560</v>
      </c>
      <c r="D1802" s="176">
        <v>44958</v>
      </c>
      <c r="E1802" s="177">
        <v>21.043900000000001</v>
      </c>
      <c r="F1802" s="177">
        <v>-0.63649999999999995</v>
      </c>
      <c r="G1802" s="177">
        <v>-0.36980000000000002</v>
      </c>
      <c r="H1802" s="177">
        <v>-2.4964</v>
      </c>
      <c r="I1802" s="177">
        <v>-4.6060999999999996</v>
      </c>
      <c r="J1802" s="177">
        <v>-5.6106999999999996</v>
      </c>
      <c r="K1802" s="177">
        <v>-5.15</v>
      </c>
      <c r="L1802" s="177">
        <v>3.1756000000000002</v>
      </c>
      <c r="M1802" s="177">
        <v>1.6088</v>
      </c>
      <c r="N1802" s="177">
        <v>7.9002999999999997</v>
      </c>
      <c r="O1802" s="177"/>
      <c r="P1802" s="177"/>
      <c r="Q1802" s="177">
        <v>39.374200000000002</v>
      </c>
      <c r="R1802" s="177">
        <v>31.874700000000001</v>
      </c>
      <c r="T1802" s="106"/>
      <c r="U1802" s="107"/>
      <c r="V1802" s="107"/>
      <c r="W1802" s="107"/>
      <c r="X1802" s="107"/>
      <c r="Y1802" s="107"/>
      <c r="Z1802" s="107"/>
      <c r="AA1802" s="107"/>
      <c r="AB1802" s="107"/>
      <c r="AC1802" s="107"/>
      <c r="AD1802" s="107"/>
      <c r="AE1802" s="107"/>
      <c r="AF1802" s="107"/>
      <c r="AG1802" s="107"/>
      <c r="AH1802" s="107"/>
    </row>
    <row r="1803" spans="1:34" x14ac:dyDescent="0.3">
      <c r="A1803" s="173" t="s">
        <v>378</v>
      </c>
      <c r="B1803" s="173" t="s">
        <v>49</v>
      </c>
      <c r="C1803" s="173">
        <v>147372</v>
      </c>
      <c r="D1803" s="176">
        <v>44958</v>
      </c>
      <c r="E1803" s="177">
        <v>16.829999999999998</v>
      </c>
      <c r="F1803" s="177">
        <v>0.2382</v>
      </c>
      <c r="G1803" s="177">
        <v>0.59770000000000001</v>
      </c>
      <c r="H1803" s="177">
        <v>-0.41420000000000001</v>
      </c>
      <c r="I1803" s="177">
        <v>-1.6939</v>
      </c>
      <c r="J1803" s="177">
        <v>-0.76649999999999996</v>
      </c>
      <c r="K1803" s="177">
        <v>-3.2759</v>
      </c>
      <c r="L1803" s="177">
        <v>1.1417999999999999</v>
      </c>
      <c r="M1803" s="177">
        <v>2.1238000000000001</v>
      </c>
      <c r="N1803" s="177">
        <v>-1.7513000000000001</v>
      </c>
      <c r="O1803" s="177">
        <v>16.048400000000001</v>
      </c>
      <c r="P1803" s="177"/>
      <c r="Q1803" s="177">
        <v>15.7384</v>
      </c>
      <c r="R1803" s="177">
        <v>10.513999999999999</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3" t="s">
        <v>378</v>
      </c>
      <c r="B1804" s="173" t="s">
        <v>51</v>
      </c>
      <c r="C1804" s="173">
        <v>147371</v>
      </c>
      <c r="D1804" s="176">
        <v>44958</v>
      </c>
      <c r="E1804" s="177">
        <v>16.420000000000002</v>
      </c>
      <c r="F1804" s="177">
        <v>0.183</v>
      </c>
      <c r="G1804" s="177">
        <v>0.55110000000000003</v>
      </c>
      <c r="H1804" s="177">
        <v>-0.48480000000000001</v>
      </c>
      <c r="I1804" s="177">
        <v>-1.7355</v>
      </c>
      <c r="J1804" s="177">
        <v>-0.84540000000000004</v>
      </c>
      <c r="K1804" s="177">
        <v>-3.5253000000000001</v>
      </c>
      <c r="L1804" s="177">
        <v>0.73619999999999997</v>
      </c>
      <c r="M1804" s="177">
        <v>1.4833000000000001</v>
      </c>
      <c r="N1804" s="177">
        <v>-2.4941</v>
      </c>
      <c r="O1804" s="177">
        <v>15.207000000000001</v>
      </c>
      <c r="P1804" s="177"/>
      <c r="Q1804" s="177">
        <v>14.9397</v>
      </c>
      <c r="R1804" s="177">
        <v>9.6782000000000004</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73" t="s">
        <v>378</v>
      </c>
      <c r="B1805" s="173" t="s">
        <v>50</v>
      </c>
      <c r="C1805" s="173">
        <v>119709</v>
      </c>
      <c r="D1805" s="176">
        <v>44958</v>
      </c>
      <c r="E1805" s="177">
        <v>174.05940000000001</v>
      </c>
      <c r="F1805" s="177">
        <v>0.26269999999999999</v>
      </c>
      <c r="G1805" s="177">
        <v>0.69930000000000003</v>
      </c>
      <c r="H1805" s="177">
        <v>-0.43419999999999997</v>
      </c>
      <c r="I1805" s="177">
        <v>-1.708</v>
      </c>
      <c r="J1805" s="177">
        <v>-1.6532</v>
      </c>
      <c r="K1805" s="177">
        <v>-3.6414</v>
      </c>
      <c r="L1805" s="177">
        <v>-0.29949999999999999</v>
      </c>
      <c r="M1805" s="177">
        <v>3.0628000000000002</v>
      </c>
      <c r="N1805" s="177">
        <v>-2.6193</v>
      </c>
      <c r="O1805" s="177">
        <v>13.328799999999999</v>
      </c>
      <c r="P1805" s="177">
        <v>11.085100000000001</v>
      </c>
      <c r="Q1805" s="177">
        <v>13.563499999999999</v>
      </c>
      <c r="R1805" s="177">
        <v>10.957000000000001</v>
      </c>
    </row>
    <row r="1806" spans="1:34" x14ac:dyDescent="0.3">
      <c r="A1806" s="173" t="s">
        <v>378</v>
      </c>
      <c r="B1806" s="173" t="s">
        <v>52</v>
      </c>
      <c r="C1806" s="173">
        <v>104523</v>
      </c>
      <c r="D1806" s="176">
        <v>44958</v>
      </c>
      <c r="E1806" s="177">
        <v>711.80573161023096</v>
      </c>
      <c r="F1806" s="177">
        <v>0.2611</v>
      </c>
      <c r="G1806" s="177">
        <v>0.69079999999999997</v>
      </c>
      <c r="H1806" s="177">
        <v>-0.44600000000000001</v>
      </c>
      <c r="I1806" s="177">
        <v>-1.7302999999999999</v>
      </c>
      <c r="J1806" s="177">
        <v>-1.7073</v>
      </c>
      <c r="K1806" s="177">
        <v>-3.7934999999999999</v>
      </c>
      <c r="L1806" s="177">
        <v>-0.61660000000000004</v>
      </c>
      <c r="M1806" s="177">
        <v>2.5758000000000001</v>
      </c>
      <c r="N1806" s="177">
        <v>-3.2524999999999999</v>
      </c>
      <c r="O1806" s="177">
        <v>12.491899999999999</v>
      </c>
      <c r="P1806" s="177">
        <v>10.189500000000001</v>
      </c>
      <c r="Q1806" s="177">
        <v>14.2072</v>
      </c>
      <c r="R1806" s="177">
        <v>10.161199999999999</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8" t="s">
        <v>27</v>
      </c>
      <c r="B1807" s="173"/>
      <c r="C1807" s="173"/>
      <c r="D1807" s="173"/>
      <c r="E1807" s="173"/>
      <c r="F1807" s="179">
        <v>-4.6087499999999997E-2</v>
      </c>
      <c r="G1807" s="179">
        <v>0.4306875</v>
      </c>
      <c r="H1807" s="179">
        <v>-0.83642499999999997</v>
      </c>
      <c r="I1807" s="179">
        <v>-2.2509250000000001</v>
      </c>
      <c r="J1807" s="179">
        <v>-2.3534749999999995</v>
      </c>
      <c r="K1807" s="179">
        <v>-3.8598187500000005</v>
      </c>
      <c r="L1807" s="179">
        <v>2.1575000000000059E-2</v>
      </c>
      <c r="M1807" s="179">
        <v>0.44526250000000006</v>
      </c>
      <c r="N1807" s="179">
        <v>-3.6091375000000006</v>
      </c>
      <c r="O1807" s="179">
        <v>14.269025000000001</v>
      </c>
      <c r="P1807" s="179">
        <v>10.6373</v>
      </c>
      <c r="Q1807" s="179">
        <v>15.460981250000001</v>
      </c>
      <c r="R1807" s="179">
        <v>11.941228571428571</v>
      </c>
      <c r="S1807" t="s">
        <v>1808</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8" t="s">
        <v>407</v>
      </c>
      <c r="B1808" s="173"/>
      <c r="C1808" s="173"/>
      <c r="D1808" s="173"/>
      <c r="E1808" s="173"/>
      <c r="F1808" s="179">
        <v>1.0349999999999998E-2</v>
      </c>
      <c r="G1808" s="179">
        <v>0.53395000000000004</v>
      </c>
      <c r="H1808" s="179">
        <v>-0.49114999999999998</v>
      </c>
      <c r="I1808" s="179">
        <v>-1.71915</v>
      </c>
      <c r="J1808" s="179">
        <v>-1.8585500000000001</v>
      </c>
      <c r="K1808" s="179">
        <v>-3.5833500000000003</v>
      </c>
      <c r="L1808" s="179">
        <v>0.21834999999999993</v>
      </c>
      <c r="M1808" s="179">
        <v>1.5460500000000001</v>
      </c>
      <c r="N1808" s="179">
        <v>-3.2113499999999999</v>
      </c>
      <c r="O1808" s="179">
        <v>14.267900000000001</v>
      </c>
      <c r="P1808" s="179">
        <v>10.6373</v>
      </c>
      <c r="Q1808" s="179">
        <v>13.373149999999999</v>
      </c>
      <c r="R1808" s="179">
        <v>9.4116999999999997</v>
      </c>
      <c r="S1808" t="s">
        <v>1808</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1808</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5" t="s">
        <v>1356</v>
      </c>
      <c r="B1810" s="175"/>
      <c r="C1810" s="175"/>
      <c r="D1810" s="175"/>
      <c r="E1810" s="175"/>
      <c r="F1810" s="175"/>
      <c r="G1810" s="175"/>
      <c r="H1810" s="175"/>
      <c r="I1810" s="175"/>
      <c r="J1810" s="175"/>
      <c r="K1810" s="175"/>
      <c r="L1810" s="175"/>
      <c r="M1810" s="175"/>
      <c r="N1810" s="175"/>
      <c r="O1810" s="175"/>
      <c r="P1810" s="175"/>
      <c r="Q1810" s="175"/>
      <c r="R1810" s="175"/>
      <c r="S1810" t="s">
        <v>1807</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1357</v>
      </c>
      <c r="B1811" s="173" t="s">
        <v>1775</v>
      </c>
      <c r="C1811" s="173">
        <v>112016</v>
      </c>
      <c r="D1811" s="176">
        <v>44958</v>
      </c>
      <c r="E1811" s="177">
        <v>264.22620000000001</v>
      </c>
      <c r="F1811" s="177">
        <v>16.777799999999999</v>
      </c>
      <c r="G1811" s="177">
        <v>7.0990000000000002</v>
      </c>
      <c r="H1811" s="177">
        <v>6.9932999999999996</v>
      </c>
      <c r="I1811" s="177">
        <v>6.6238000000000001</v>
      </c>
      <c r="J1811" s="177">
        <v>6.2222</v>
      </c>
      <c r="K1811" s="177">
        <v>6.4272999999999998</v>
      </c>
      <c r="L1811" s="177">
        <v>5.6585999999999999</v>
      </c>
      <c r="M1811" s="177">
        <v>4.8764000000000003</v>
      </c>
      <c r="N1811" s="177">
        <v>4.7686000000000002</v>
      </c>
      <c r="O1811" s="177">
        <v>5.1521999999999997</v>
      </c>
      <c r="P1811" s="177">
        <v>6.4973999999999998</v>
      </c>
      <c r="Q1811" s="177">
        <v>7.3939000000000004</v>
      </c>
      <c r="R1811" s="177">
        <v>4.4077999999999999</v>
      </c>
      <c r="S1811" t="s">
        <v>1807</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1357</v>
      </c>
      <c r="B1812" s="173" t="s">
        <v>1358</v>
      </c>
      <c r="C1812" s="173">
        <v>119501</v>
      </c>
      <c r="D1812" s="176">
        <v>44958</v>
      </c>
      <c r="E1812" s="177">
        <v>464.69529999999997</v>
      </c>
      <c r="F1812" s="177">
        <v>16.415700000000001</v>
      </c>
      <c r="G1812" s="177">
        <v>7.2224000000000004</v>
      </c>
      <c r="H1812" s="177">
        <v>7.1755000000000004</v>
      </c>
      <c r="I1812" s="177">
        <v>6.6963999999999997</v>
      </c>
      <c r="J1812" s="177">
        <v>6.5681000000000003</v>
      </c>
      <c r="K1812" s="177">
        <v>6.819</v>
      </c>
      <c r="L1812" s="177">
        <v>6.0107999999999997</v>
      </c>
      <c r="M1812" s="177">
        <v>5.2811000000000003</v>
      </c>
      <c r="N1812" s="177">
        <v>5.1913</v>
      </c>
      <c r="O1812" s="177">
        <v>5.3665000000000003</v>
      </c>
      <c r="P1812" s="177">
        <v>6.5102000000000002</v>
      </c>
      <c r="Q1812" s="177">
        <v>7.7332999999999998</v>
      </c>
      <c r="R1812" s="177">
        <v>4.7325999999999997</v>
      </c>
      <c r="S1812" t="s">
        <v>1808</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1357</v>
      </c>
      <c r="B1813" s="173" t="s">
        <v>1359</v>
      </c>
      <c r="C1813" s="173">
        <v>101317</v>
      </c>
      <c r="D1813" s="176">
        <v>44958</v>
      </c>
      <c r="E1813" s="177">
        <v>458.80419999999998</v>
      </c>
      <c r="F1813" s="177">
        <v>16.2364</v>
      </c>
      <c r="G1813" s="177">
        <v>7.0393999999999997</v>
      </c>
      <c r="H1813" s="177">
        <v>6.9931000000000001</v>
      </c>
      <c r="I1813" s="177">
        <v>6.5141</v>
      </c>
      <c r="J1813" s="177">
        <v>6.3677999999999999</v>
      </c>
      <c r="K1813" s="177">
        <v>6.6287000000000003</v>
      </c>
      <c r="L1813" s="177">
        <v>5.8216999999999999</v>
      </c>
      <c r="M1813" s="177">
        <v>5.0952000000000002</v>
      </c>
      <c r="N1813" s="177">
        <v>5.0083000000000002</v>
      </c>
      <c r="O1813" s="177">
        <v>5.2028999999999996</v>
      </c>
      <c r="P1813" s="177">
        <v>6.36</v>
      </c>
      <c r="Q1813" s="177">
        <v>7.4</v>
      </c>
      <c r="R1813" s="177">
        <v>4.5599999999999996</v>
      </c>
      <c r="S1813" t="s">
        <v>1808</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1357</v>
      </c>
      <c r="B1814" s="173" t="s">
        <v>1360</v>
      </c>
      <c r="C1814" s="173">
        <v>144754</v>
      </c>
      <c r="D1814" s="176">
        <v>44958</v>
      </c>
      <c r="E1814" s="177">
        <v>13.0312</v>
      </c>
      <c r="F1814" s="177">
        <v>11.4876</v>
      </c>
      <c r="G1814" s="177">
        <v>6.7846000000000002</v>
      </c>
      <c r="H1814" s="177">
        <v>6.9717000000000002</v>
      </c>
      <c r="I1814" s="177">
        <v>6.8</v>
      </c>
      <c r="J1814" s="177">
        <v>6.5743999999999998</v>
      </c>
      <c r="K1814" s="177">
        <v>7.0052000000000003</v>
      </c>
      <c r="L1814" s="177">
        <v>6.1783000000000001</v>
      </c>
      <c r="M1814" s="177">
        <v>5.5148999999999999</v>
      </c>
      <c r="N1814" s="177">
        <v>5.3341000000000003</v>
      </c>
      <c r="O1814" s="177">
        <v>5.1096000000000004</v>
      </c>
      <c r="P1814" s="177"/>
      <c r="Q1814" s="177">
        <v>6.2060000000000004</v>
      </c>
      <c r="R1814" s="177">
        <v>4.7499000000000002</v>
      </c>
      <c r="S1814" t="s">
        <v>1808</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1357</v>
      </c>
      <c r="B1815" s="173" t="s">
        <v>1361</v>
      </c>
      <c r="C1815" s="173">
        <v>144759</v>
      </c>
      <c r="D1815" s="176">
        <v>44958</v>
      </c>
      <c r="E1815" s="177">
        <v>12.533099999999999</v>
      </c>
      <c r="F1815" s="177">
        <v>10.487299999999999</v>
      </c>
      <c r="G1815" s="177">
        <v>5.8875999999999999</v>
      </c>
      <c r="H1815" s="177">
        <v>6.0812999999999997</v>
      </c>
      <c r="I1815" s="177">
        <v>5.9211999999999998</v>
      </c>
      <c r="J1815" s="177">
        <v>5.6859999999999999</v>
      </c>
      <c r="K1815" s="177">
        <v>6.1104000000000003</v>
      </c>
      <c r="L1815" s="177">
        <v>5.2725999999999997</v>
      </c>
      <c r="M1815" s="177">
        <v>4.5994999999999999</v>
      </c>
      <c r="N1815" s="177">
        <v>4.4103000000000003</v>
      </c>
      <c r="O1815" s="177">
        <v>4.1801000000000004</v>
      </c>
      <c r="P1815" s="177"/>
      <c r="Q1815" s="177">
        <v>5.2689000000000004</v>
      </c>
      <c r="R1815" s="177">
        <v>3.8300999999999998</v>
      </c>
      <c r="S1815" t="s">
        <v>1808</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1357</v>
      </c>
      <c r="B1816" s="173" t="s">
        <v>1987</v>
      </c>
      <c r="C1816" s="173">
        <v>119379</v>
      </c>
      <c r="D1816" s="176">
        <v>44958</v>
      </c>
      <c r="E1816" s="177">
        <v>2771.0695999999998</v>
      </c>
      <c r="F1816" s="177">
        <v>9.3780999999999999</v>
      </c>
      <c r="G1816" s="177">
        <v>6.6185</v>
      </c>
      <c r="H1816" s="177">
        <v>6.9085000000000001</v>
      </c>
      <c r="I1816" s="177">
        <v>6.5887000000000002</v>
      </c>
      <c r="J1816" s="177">
        <v>6.1619000000000002</v>
      </c>
      <c r="K1816" s="177">
        <v>6.7005999999999997</v>
      </c>
      <c r="L1816" s="177">
        <v>5.8685999999999998</v>
      </c>
      <c r="M1816" s="177">
        <v>5.1007999999999996</v>
      </c>
      <c r="N1816" s="177">
        <v>4.8419999999999996</v>
      </c>
      <c r="O1816" s="177">
        <v>4.3922999999999996</v>
      </c>
      <c r="P1816" s="177">
        <v>5.7339000000000002</v>
      </c>
      <c r="Q1816" s="177">
        <v>7.3952</v>
      </c>
      <c r="R1816" s="177">
        <v>4.1677</v>
      </c>
      <c r="S1816" t="s">
        <v>1808</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1357</v>
      </c>
      <c r="B1817" s="173" t="s">
        <v>1988</v>
      </c>
      <c r="C1817" s="173">
        <v>109269</v>
      </c>
      <c r="D1817" s="176">
        <v>44958</v>
      </c>
      <c r="E1817" s="177">
        <v>2709.0758000000001</v>
      </c>
      <c r="F1817" s="177">
        <v>8.5858000000000008</v>
      </c>
      <c r="G1817" s="177">
        <v>6.1557000000000004</v>
      </c>
      <c r="H1817" s="177">
        <v>6.5086000000000004</v>
      </c>
      <c r="I1817" s="177">
        <v>6.2675000000000001</v>
      </c>
      <c r="J1817" s="177">
        <v>5.8742999999999999</v>
      </c>
      <c r="K1817" s="177">
        <v>6.4249000000000001</v>
      </c>
      <c r="L1817" s="177">
        <v>5.5739999999999998</v>
      </c>
      <c r="M1817" s="177">
        <v>4.8536000000000001</v>
      </c>
      <c r="N1817" s="177">
        <v>4.63</v>
      </c>
      <c r="O1817" s="177">
        <v>4.1681999999999997</v>
      </c>
      <c r="P1817" s="177">
        <v>5.5095000000000001</v>
      </c>
      <c r="Q1817" s="177">
        <v>7.0865</v>
      </c>
      <c r="R1817" s="177">
        <v>3.9561000000000002</v>
      </c>
      <c r="S1817" t="s">
        <v>1808</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1357</v>
      </c>
      <c r="B1818" s="173" t="s">
        <v>1935</v>
      </c>
      <c r="C1818" s="173">
        <v>143508</v>
      </c>
      <c r="D1818" s="176">
        <v>44958</v>
      </c>
      <c r="E1818" s="177">
        <v>1307.6222</v>
      </c>
      <c r="F1818" s="177">
        <v>13.632300000000001</v>
      </c>
      <c r="G1818" s="177">
        <v>6.4810999999999996</v>
      </c>
      <c r="H1818" s="177">
        <v>6.8749000000000002</v>
      </c>
      <c r="I1818" s="177">
        <v>6.9004000000000003</v>
      </c>
      <c r="J1818" s="177">
        <v>6.3417000000000003</v>
      </c>
      <c r="K1818" s="177">
        <v>6.9325000000000001</v>
      </c>
      <c r="L1818" s="177">
        <v>6.3212000000000002</v>
      </c>
      <c r="M1818" s="177">
        <v>5.5115999999999996</v>
      </c>
      <c r="N1818" s="177">
        <v>5.2621000000000002</v>
      </c>
      <c r="O1818" s="177">
        <v>4.7603999999999997</v>
      </c>
      <c r="P1818" s="177"/>
      <c r="Q1818" s="177">
        <v>5.9062000000000001</v>
      </c>
      <c r="R1818" s="177">
        <v>4.6684999999999999</v>
      </c>
      <c r="S1818" t="s">
        <v>1808</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1357</v>
      </c>
      <c r="B1819" s="173" t="s">
        <v>1953</v>
      </c>
      <c r="C1819" s="173">
        <v>143464</v>
      </c>
      <c r="D1819" s="176">
        <v>44958</v>
      </c>
      <c r="E1819" s="177">
        <v>1296.5734</v>
      </c>
      <c r="F1819" s="177">
        <v>13.511900000000001</v>
      </c>
      <c r="G1819" s="177">
        <v>6.3615000000000004</v>
      </c>
      <c r="H1819" s="177">
        <v>6.7549999999999999</v>
      </c>
      <c r="I1819" s="177">
        <v>6.7801</v>
      </c>
      <c r="J1819" s="177">
        <v>6.2210000000000001</v>
      </c>
      <c r="K1819" s="177">
        <v>6.8105000000000002</v>
      </c>
      <c r="L1819" s="177">
        <v>6.2000999999999999</v>
      </c>
      <c r="M1819" s="177">
        <v>5.3875999999999999</v>
      </c>
      <c r="N1819" s="177">
        <v>5.1184000000000003</v>
      </c>
      <c r="O1819" s="177">
        <v>4.5744999999999996</v>
      </c>
      <c r="P1819" s="177"/>
      <c r="Q1819" s="177">
        <v>5.7141000000000002</v>
      </c>
      <c r="R1819" s="177">
        <v>4.4856999999999996</v>
      </c>
      <c r="S1819" t="s">
        <v>1808</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1357</v>
      </c>
      <c r="B1820" s="173" t="s">
        <v>1362</v>
      </c>
      <c r="C1820" s="173">
        <v>118317</v>
      </c>
      <c r="D1820" s="176">
        <v>44958</v>
      </c>
      <c r="E1820" s="177">
        <v>3406.3989999999999</v>
      </c>
      <c r="F1820" s="177">
        <v>10.0021</v>
      </c>
      <c r="G1820" s="177">
        <v>6.7602000000000002</v>
      </c>
      <c r="H1820" s="177">
        <v>6.6230000000000002</v>
      </c>
      <c r="I1820" s="177">
        <v>6.3967000000000001</v>
      </c>
      <c r="J1820" s="177">
        <v>6.0288000000000004</v>
      </c>
      <c r="K1820" s="177">
        <v>6.5114999999999998</v>
      </c>
      <c r="L1820" s="177">
        <v>5.7420999999999998</v>
      </c>
      <c r="M1820" s="177">
        <v>5.0244999999999997</v>
      </c>
      <c r="N1820" s="177">
        <v>4.7659000000000002</v>
      </c>
      <c r="O1820" s="177">
        <v>4.2792000000000003</v>
      </c>
      <c r="P1820" s="177">
        <v>5.3230000000000004</v>
      </c>
      <c r="Q1820" s="177">
        <v>6.8468999999999998</v>
      </c>
      <c r="R1820" s="177">
        <v>4.0286</v>
      </c>
      <c r="S1820" t="s">
        <v>1808</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1357</v>
      </c>
      <c r="B1821" s="173" t="s">
        <v>1363</v>
      </c>
      <c r="C1821" s="173">
        <v>109371</v>
      </c>
      <c r="D1821" s="176">
        <v>44958</v>
      </c>
      <c r="E1821" s="177">
        <v>3245.1255999999998</v>
      </c>
      <c r="F1821" s="177">
        <v>9.4426000000000005</v>
      </c>
      <c r="G1821" s="177">
        <v>6.2035999999999998</v>
      </c>
      <c r="H1821" s="177">
        <v>6.0670999999999999</v>
      </c>
      <c r="I1821" s="177">
        <v>5.8404999999999996</v>
      </c>
      <c r="J1821" s="177">
        <v>5.4733000000000001</v>
      </c>
      <c r="K1821" s="177">
        <v>5.9427000000000003</v>
      </c>
      <c r="L1821" s="177">
        <v>5.1746999999999996</v>
      </c>
      <c r="M1821" s="177">
        <v>4.4541000000000004</v>
      </c>
      <c r="N1821" s="177">
        <v>4.1977000000000002</v>
      </c>
      <c r="O1821" s="177">
        <v>3.6974</v>
      </c>
      <c r="P1821" s="177">
        <v>4.7426000000000004</v>
      </c>
      <c r="Q1821" s="177">
        <v>6.8216000000000001</v>
      </c>
      <c r="R1821" s="177">
        <v>3.4617</v>
      </c>
      <c r="S1821" t="s">
        <v>1808</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1357</v>
      </c>
      <c r="B1822" s="173" t="s">
        <v>1364</v>
      </c>
      <c r="C1822" s="173">
        <v>119205</v>
      </c>
      <c r="D1822" s="176">
        <v>44958</v>
      </c>
      <c r="E1822" s="177">
        <v>3090.4508999999998</v>
      </c>
      <c r="F1822" s="177">
        <v>10.3171</v>
      </c>
      <c r="G1822" s="177">
        <v>6.9366000000000003</v>
      </c>
      <c r="H1822" s="177">
        <v>7.0854999999999997</v>
      </c>
      <c r="I1822" s="177">
        <v>6.7377000000000002</v>
      </c>
      <c r="J1822" s="177">
        <v>6.3198999999999996</v>
      </c>
      <c r="K1822" s="177">
        <v>6.8654000000000002</v>
      </c>
      <c r="L1822" s="177">
        <v>5.9748999999999999</v>
      </c>
      <c r="M1822" s="177">
        <v>5.2935999999999996</v>
      </c>
      <c r="N1822" s="177">
        <v>5.0660999999999996</v>
      </c>
      <c r="O1822" s="177">
        <v>4.6302000000000003</v>
      </c>
      <c r="P1822" s="177">
        <v>5.5507999999999997</v>
      </c>
      <c r="Q1822" s="177">
        <v>7.0160999999999998</v>
      </c>
      <c r="R1822" s="177">
        <v>4.4039000000000001</v>
      </c>
      <c r="S1822" t="s">
        <v>1808</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1357</v>
      </c>
      <c r="B1823" s="173" t="s">
        <v>1365</v>
      </c>
      <c r="C1823" s="173">
        <v>104138</v>
      </c>
      <c r="D1823" s="176">
        <v>44958</v>
      </c>
      <c r="E1823" s="177">
        <v>2892.19</v>
      </c>
      <c r="F1823" s="177">
        <v>9.5976999999999997</v>
      </c>
      <c r="G1823" s="177">
        <v>6.2</v>
      </c>
      <c r="H1823" s="177">
        <v>6.3476999999999997</v>
      </c>
      <c r="I1823" s="177">
        <v>5.9973999999999998</v>
      </c>
      <c r="J1823" s="177">
        <v>5.5766999999999998</v>
      </c>
      <c r="K1823" s="177">
        <v>6.1417999999999999</v>
      </c>
      <c r="L1823" s="177">
        <v>5.2398999999999996</v>
      </c>
      <c r="M1823" s="177">
        <v>4.5500999999999996</v>
      </c>
      <c r="N1823" s="177">
        <v>4.3197999999999999</v>
      </c>
      <c r="O1823" s="177">
        <v>3.9007000000000001</v>
      </c>
      <c r="P1823" s="177">
        <v>4.7907000000000002</v>
      </c>
      <c r="Q1823" s="177">
        <v>6.6406999999999998</v>
      </c>
      <c r="R1823" s="177">
        <v>3.6682999999999999</v>
      </c>
      <c r="S1823" t="s">
        <v>1808</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1357</v>
      </c>
      <c r="B1824" s="173" t="s">
        <v>1366</v>
      </c>
      <c r="C1824" s="173">
        <v>147970</v>
      </c>
      <c r="D1824" s="176"/>
      <c r="E1824" s="177"/>
      <c r="F1824" s="177"/>
      <c r="G1824" s="177"/>
      <c r="H1824" s="177"/>
      <c r="I1824" s="177"/>
      <c r="J1824" s="177"/>
      <c r="K1824" s="177"/>
      <c r="L1824" s="177"/>
      <c r="M1824" s="177"/>
      <c r="N1824" s="177"/>
      <c r="O1824" s="177"/>
      <c r="P1824" s="177"/>
      <c r="Q1824" s="177"/>
      <c r="R1824" s="177"/>
      <c r="S1824" t="s">
        <v>1808</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1357</v>
      </c>
      <c r="B1825" s="173" t="s">
        <v>1367</v>
      </c>
      <c r="C1825" s="173">
        <v>147973</v>
      </c>
      <c r="D1825" s="176"/>
      <c r="E1825" s="177"/>
      <c r="F1825" s="177"/>
      <c r="G1825" s="177"/>
      <c r="H1825" s="177"/>
      <c r="I1825" s="177"/>
      <c r="J1825" s="177"/>
      <c r="K1825" s="177"/>
      <c r="L1825" s="177"/>
      <c r="M1825" s="177"/>
      <c r="N1825" s="177"/>
      <c r="O1825" s="177"/>
      <c r="P1825" s="177"/>
      <c r="Q1825" s="177"/>
      <c r="R1825" s="177"/>
      <c r="S1825" t="s">
        <v>1808</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1357</v>
      </c>
      <c r="B1826" s="173" t="s">
        <v>1368</v>
      </c>
      <c r="C1826" s="173">
        <v>107249</v>
      </c>
      <c r="D1826" s="176"/>
      <c r="E1826" s="177"/>
      <c r="F1826" s="177"/>
      <c r="G1826" s="177"/>
      <c r="H1826" s="177"/>
      <c r="I1826" s="177"/>
      <c r="J1826" s="177"/>
      <c r="K1826" s="177"/>
      <c r="L1826" s="177"/>
      <c r="M1826" s="177"/>
      <c r="N1826" s="177"/>
      <c r="O1826" s="177"/>
      <c r="P1826" s="177"/>
      <c r="Q1826" s="177"/>
      <c r="R1826" s="177"/>
      <c r="S1826" t="s">
        <v>1808</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1357</v>
      </c>
      <c r="B1827" s="173" t="s">
        <v>1369</v>
      </c>
      <c r="C1827" s="173">
        <v>118560</v>
      </c>
      <c r="D1827" s="176"/>
      <c r="E1827" s="177"/>
      <c r="F1827" s="177"/>
      <c r="G1827" s="177"/>
      <c r="H1827" s="177"/>
      <c r="I1827" s="177"/>
      <c r="J1827" s="177"/>
      <c r="K1827" s="177"/>
      <c r="L1827" s="177"/>
      <c r="M1827" s="177"/>
      <c r="N1827" s="177"/>
      <c r="O1827" s="177"/>
      <c r="P1827" s="177"/>
      <c r="Q1827" s="177"/>
      <c r="R1827" s="177"/>
      <c r="S1827" t="s">
        <v>1808</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1357</v>
      </c>
      <c r="B1828" s="173" t="s">
        <v>1370</v>
      </c>
      <c r="C1828" s="173">
        <v>145034</v>
      </c>
      <c r="D1828" s="176">
        <v>44958</v>
      </c>
      <c r="E1828" s="177">
        <v>12.9496</v>
      </c>
      <c r="F1828" s="177">
        <v>9.8678000000000008</v>
      </c>
      <c r="G1828" s="177">
        <v>6.6014999999999997</v>
      </c>
      <c r="H1828" s="177">
        <v>6.6927000000000003</v>
      </c>
      <c r="I1828" s="177">
        <v>6.3776000000000002</v>
      </c>
      <c r="J1828" s="177">
        <v>6.2446000000000002</v>
      </c>
      <c r="K1828" s="177">
        <v>6.7647000000000004</v>
      </c>
      <c r="L1828" s="177">
        <v>5.9904999999999999</v>
      </c>
      <c r="M1828" s="177">
        <v>5.2763999999999998</v>
      </c>
      <c r="N1828" s="177">
        <v>5.0857000000000001</v>
      </c>
      <c r="O1828" s="177">
        <v>5.1486999999999998</v>
      </c>
      <c r="P1828" s="177"/>
      <c r="Q1828" s="177">
        <v>6.1093000000000002</v>
      </c>
      <c r="R1828" s="177">
        <v>4.5315000000000003</v>
      </c>
      <c r="S1828" t="s">
        <v>1807</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1357</v>
      </c>
      <c r="B1829" s="173" t="s">
        <v>1371</v>
      </c>
      <c r="C1829" s="173">
        <v>145040</v>
      </c>
      <c r="D1829" s="176">
        <v>44958</v>
      </c>
      <c r="E1829" s="177">
        <v>12.7751</v>
      </c>
      <c r="F1829" s="177">
        <v>9.7167999999999992</v>
      </c>
      <c r="G1829" s="177">
        <v>6.2337999999999996</v>
      </c>
      <c r="H1829" s="177">
        <v>6.3342000000000001</v>
      </c>
      <c r="I1829" s="177">
        <v>6.0137999999999998</v>
      </c>
      <c r="J1829" s="177">
        <v>5.9013999999999998</v>
      </c>
      <c r="K1829" s="177">
        <v>6.4253</v>
      </c>
      <c r="L1829" s="177">
        <v>5.665</v>
      </c>
      <c r="M1829" s="177">
        <v>4.9528999999999996</v>
      </c>
      <c r="N1829" s="177">
        <v>4.7611999999999997</v>
      </c>
      <c r="O1829" s="177">
        <v>4.8209</v>
      </c>
      <c r="P1829" s="177"/>
      <c r="Q1829" s="177">
        <v>5.7794999999999996</v>
      </c>
      <c r="R1829" s="177">
        <v>4.2031000000000001</v>
      </c>
      <c r="S1829" t="s">
        <v>1807</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1357</v>
      </c>
      <c r="B1830" s="173" t="s">
        <v>1372</v>
      </c>
      <c r="C1830" s="173">
        <v>147908</v>
      </c>
      <c r="D1830" s="176">
        <v>44958</v>
      </c>
      <c r="E1830" s="177">
        <v>1150.1108999999999</v>
      </c>
      <c r="F1830" s="177">
        <v>9.8661999999999992</v>
      </c>
      <c r="G1830" s="177">
        <v>6.7222</v>
      </c>
      <c r="H1830" s="177">
        <v>7.1249000000000002</v>
      </c>
      <c r="I1830" s="177">
        <v>6.7534000000000001</v>
      </c>
      <c r="J1830" s="177">
        <v>6.2549999999999999</v>
      </c>
      <c r="K1830" s="177">
        <v>6.8234000000000004</v>
      </c>
      <c r="L1830" s="177">
        <v>6.0810000000000004</v>
      </c>
      <c r="M1830" s="177">
        <v>5.3608000000000002</v>
      </c>
      <c r="N1830" s="177">
        <v>5.0822000000000003</v>
      </c>
      <c r="O1830" s="177">
        <v>4.7450999999999999</v>
      </c>
      <c r="P1830" s="177"/>
      <c r="Q1830" s="177">
        <v>4.7545000000000002</v>
      </c>
      <c r="R1830" s="177">
        <v>4.4692999999999996</v>
      </c>
      <c r="S1830" t="s">
        <v>1808</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1357</v>
      </c>
      <c r="B1831" s="173" t="s">
        <v>1373</v>
      </c>
      <c r="C1831" s="173">
        <v>147907</v>
      </c>
      <c r="D1831" s="176">
        <v>44958</v>
      </c>
      <c r="E1831" s="177">
        <v>1141.1655000000001</v>
      </c>
      <c r="F1831" s="177">
        <v>9.6044</v>
      </c>
      <c r="G1831" s="177">
        <v>6.4615</v>
      </c>
      <c r="H1831" s="177">
        <v>6.8643000000000001</v>
      </c>
      <c r="I1831" s="177">
        <v>6.4926000000000004</v>
      </c>
      <c r="J1831" s="177">
        <v>5.9938000000000002</v>
      </c>
      <c r="K1831" s="177">
        <v>6.5609000000000002</v>
      </c>
      <c r="L1831" s="177">
        <v>5.8155000000000001</v>
      </c>
      <c r="M1831" s="177">
        <v>5.0922999999999998</v>
      </c>
      <c r="N1831" s="177">
        <v>4.8110999999999997</v>
      </c>
      <c r="O1831" s="177">
        <v>4.4741</v>
      </c>
      <c r="P1831" s="177"/>
      <c r="Q1831" s="177">
        <v>4.4832000000000001</v>
      </c>
      <c r="R1831" s="177">
        <v>4.1985000000000001</v>
      </c>
      <c r="S1831" t="s">
        <v>1808</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1357</v>
      </c>
      <c r="B1832" s="173" t="s">
        <v>1374</v>
      </c>
      <c r="C1832" s="173">
        <v>115092</v>
      </c>
      <c r="D1832" s="176">
        <v>44958</v>
      </c>
      <c r="E1832" s="177">
        <v>23.345600000000001</v>
      </c>
      <c r="F1832" s="177">
        <v>11.4169</v>
      </c>
      <c r="G1832" s="177">
        <v>6.4157999999999999</v>
      </c>
      <c r="H1832" s="177">
        <v>6.3509000000000002</v>
      </c>
      <c r="I1832" s="177">
        <v>6.1117999999999997</v>
      </c>
      <c r="J1832" s="177">
        <v>6.0881999999999996</v>
      </c>
      <c r="K1832" s="177">
        <v>6.4839000000000002</v>
      </c>
      <c r="L1832" s="177">
        <v>5.6588000000000003</v>
      </c>
      <c r="M1832" s="177">
        <v>5.0670999999999999</v>
      </c>
      <c r="N1832" s="177">
        <v>4.7935999999999996</v>
      </c>
      <c r="O1832" s="177">
        <v>4.9748999999999999</v>
      </c>
      <c r="P1832" s="177">
        <v>6.2020999999999997</v>
      </c>
      <c r="Q1832" s="177">
        <v>7.4763000000000002</v>
      </c>
      <c r="R1832" s="177">
        <v>4.4444999999999997</v>
      </c>
      <c r="S1832" t="s">
        <v>1808</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1357</v>
      </c>
      <c r="B1833" s="173" t="s">
        <v>1375</v>
      </c>
      <c r="C1833" s="173">
        <v>120676</v>
      </c>
      <c r="D1833" s="176">
        <v>44958</v>
      </c>
      <c r="E1833" s="177">
        <v>24.997499999999999</v>
      </c>
      <c r="F1833" s="177">
        <v>11.831</v>
      </c>
      <c r="G1833" s="177">
        <v>6.8691000000000004</v>
      </c>
      <c r="H1833" s="177">
        <v>6.8090000000000002</v>
      </c>
      <c r="I1833" s="177">
        <v>6.5557999999999996</v>
      </c>
      <c r="J1833" s="177">
        <v>6.5427999999999997</v>
      </c>
      <c r="K1833" s="177">
        <v>6.9554999999999998</v>
      </c>
      <c r="L1833" s="177">
        <v>6.1441999999999997</v>
      </c>
      <c r="M1833" s="177">
        <v>5.5606999999999998</v>
      </c>
      <c r="N1833" s="177">
        <v>5.2987000000000002</v>
      </c>
      <c r="O1833" s="177">
        <v>5.55</v>
      </c>
      <c r="P1833" s="177">
        <v>6.7953999999999999</v>
      </c>
      <c r="Q1833" s="177">
        <v>8.1034000000000006</v>
      </c>
      <c r="R1833" s="177">
        <v>4.9825999999999997</v>
      </c>
      <c r="S1833" t="s">
        <v>1808</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1357</v>
      </c>
      <c r="B1834" s="173" t="s">
        <v>1376</v>
      </c>
      <c r="C1834" s="173">
        <v>113251</v>
      </c>
      <c r="D1834" s="176">
        <v>44958</v>
      </c>
      <c r="E1834" s="177">
        <v>2347.6673999999998</v>
      </c>
      <c r="F1834" s="177">
        <v>10.178599999999999</v>
      </c>
      <c r="G1834" s="177">
        <v>6.2990000000000004</v>
      </c>
      <c r="H1834" s="177">
        <v>6.29</v>
      </c>
      <c r="I1834" s="177">
        <v>6.0513000000000003</v>
      </c>
      <c r="J1834" s="177">
        <v>5.8711000000000002</v>
      </c>
      <c r="K1834" s="177">
        <v>6.2929000000000004</v>
      </c>
      <c r="L1834" s="177">
        <v>5.8390000000000004</v>
      </c>
      <c r="M1834" s="177">
        <v>5.1140999999999996</v>
      </c>
      <c r="N1834" s="177">
        <v>4.8013000000000003</v>
      </c>
      <c r="O1834" s="177">
        <v>4.5223000000000004</v>
      </c>
      <c r="P1834" s="177">
        <v>5.4859999999999998</v>
      </c>
      <c r="Q1834" s="177">
        <v>7.1117999999999997</v>
      </c>
      <c r="R1834" s="177">
        <v>4.3433999999999999</v>
      </c>
      <c r="S1834" t="s">
        <v>1808</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1357</v>
      </c>
      <c r="B1835" s="173" t="s">
        <v>1377</v>
      </c>
      <c r="C1835" s="173">
        <v>118350</v>
      </c>
      <c r="D1835" s="176">
        <v>44958</v>
      </c>
      <c r="E1835" s="177">
        <v>2468.7352000000001</v>
      </c>
      <c r="F1835" s="177">
        <v>10.373100000000001</v>
      </c>
      <c r="G1835" s="177">
        <v>6.4927999999999999</v>
      </c>
      <c r="H1835" s="177">
        <v>6.484</v>
      </c>
      <c r="I1835" s="177">
        <v>6.2454000000000001</v>
      </c>
      <c r="J1835" s="177">
        <v>6.0658000000000003</v>
      </c>
      <c r="K1835" s="177">
        <v>6.4901</v>
      </c>
      <c r="L1835" s="177">
        <v>6.0313999999999997</v>
      </c>
      <c r="M1835" s="177">
        <v>5.3334999999999999</v>
      </c>
      <c r="N1835" s="177">
        <v>5.0499000000000001</v>
      </c>
      <c r="O1835" s="177">
        <v>4.851</v>
      </c>
      <c r="P1835" s="177">
        <v>5.9210000000000003</v>
      </c>
      <c r="Q1835" s="177">
        <v>7.1794000000000002</v>
      </c>
      <c r="R1835" s="177">
        <v>4.6345000000000001</v>
      </c>
      <c r="S1835" t="s">
        <v>1808</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1357</v>
      </c>
      <c r="B1836" s="173" t="s">
        <v>1378</v>
      </c>
      <c r="C1836" s="173">
        <v>144173</v>
      </c>
      <c r="D1836" s="176">
        <v>44958</v>
      </c>
      <c r="E1836" s="177">
        <v>12.924799999999999</v>
      </c>
      <c r="F1836" s="177">
        <v>11.016999999999999</v>
      </c>
      <c r="G1836" s="177">
        <v>7.1234999999999999</v>
      </c>
      <c r="H1836" s="177">
        <v>7.1505000000000001</v>
      </c>
      <c r="I1836" s="177">
        <v>6.8358999999999996</v>
      </c>
      <c r="J1836" s="177">
        <v>6.2739000000000003</v>
      </c>
      <c r="K1836" s="177">
        <v>6.7716000000000003</v>
      </c>
      <c r="L1836" s="177">
        <v>5.8185000000000002</v>
      </c>
      <c r="M1836" s="177">
        <v>5.0827</v>
      </c>
      <c r="N1836" s="177">
        <v>4.8895</v>
      </c>
      <c r="O1836" s="177">
        <v>4.6154999999999999</v>
      </c>
      <c r="P1836" s="177"/>
      <c r="Q1836" s="177">
        <v>5.8070000000000004</v>
      </c>
      <c r="R1836" s="177">
        <v>4.2209000000000003</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1357</v>
      </c>
      <c r="B1837" s="173" t="s">
        <v>1379</v>
      </c>
      <c r="C1837" s="173">
        <v>144171</v>
      </c>
      <c r="D1837" s="176">
        <v>44958</v>
      </c>
      <c r="E1837" s="177">
        <v>12.8263</v>
      </c>
      <c r="F1837" s="177">
        <v>11.101699999999999</v>
      </c>
      <c r="G1837" s="177">
        <v>6.9501999999999997</v>
      </c>
      <c r="H1837" s="177">
        <v>7.0016999999999996</v>
      </c>
      <c r="I1837" s="177">
        <v>6.6638000000000002</v>
      </c>
      <c r="J1837" s="177">
        <v>6.0956000000000001</v>
      </c>
      <c r="K1837" s="177">
        <v>6.5877999999999997</v>
      </c>
      <c r="L1837" s="177">
        <v>5.6336000000000004</v>
      </c>
      <c r="M1837" s="177">
        <v>4.8948999999999998</v>
      </c>
      <c r="N1837" s="177">
        <v>4.6967999999999996</v>
      </c>
      <c r="O1837" s="177">
        <v>4.4391999999999996</v>
      </c>
      <c r="P1837" s="177"/>
      <c r="Q1837" s="177">
        <v>5.6291000000000002</v>
      </c>
      <c r="R1837" s="177">
        <v>4.0373999999999999</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1357</v>
      </c>
      <c r="B1838" s="173" t="s">
        <v>1380</v>
      </c>
      <c r="C1838" s="173">
        <v>116424</v>
      </c>
      <c r="D1838" s="176"/>
      <c r="E1838" s="177"/>
      <c r="F1838" s="177"/>
      <c r="G1838" s="177"/>
      <c r="H1838" s="177"/>
      <c r="I1838" s="177"/>
      <c r="J1838" s="177"/>
      <c r="K1838" s="177"/>
      <c r="L1838" s="177"/>
      <c r="M1838" s="177"/>
      <c r="N1838" s="177"/>
      <c r="O1838" s="177"/>
      <c r="P1838" s="177"/>
      <c r="Q1838" s="177"/>
      <c r="R1838" s="177"/>
      <c r="S1838" t="s">
        <v>1808</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1357</v>
      </c>
      <c r="B1839" s="173" t="s">
        <v>1381</v>
      </c>
      <c r="C1839" s="173">
        <v>119143</v>
      </c>
      <c r="D1839" s="176"/>
      <c r="E1839" s="177"/>
      <c r="F1839" s="177"/>
      <c r="G1839" s="177"/>
      <c r="H1839" s="177"/>
      <c r="I1839" s="177"/>
      <c r="J1839" s="177"/>
      <c r="K1839" s="177"/>
      <c r="L1839" s="177"/>
      <c r="M1839" s="177"/>
      <c r="N1839" s="177"/>
      <c r="O1839" s="177"/>
      <c r="P1839" s="177"/>
      <c r="Q1839" s="177"/>
      <c r="R1839" s="177"/>
      <c r="S1839" t="s">
        <v>1808</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1357</v>
      </c>
      <c r="B1840" s="173" t="s">
        <v>1382</v>
      </c>
      <c r="C1840" s="173">
        <v>114359</v>
      </c>
      <c r="D1840" s="176">
        <v>44958</v>
      </c>
      <c r="E1840" s="177">
        <v>2279.8213999999998</v>
      </c>
      <c r="F1840" s="177">
        <v>9.9849999999999994</v>
      </c>
      <c r="G1840" s="177">
        <v>5.9894999999999996</v>
      </c>
      <c r="H1840" s="177">
        <v>6.3483999999999998</v>
      </c>
      <c r="I1840" s="177">
        <v>5.9618000000000002</v>
      </c>
      <c r="J1840" s="177">
        <v>5.7058999999999997</v>
      </c>
      <c r="K1840" s="177">
        <v>6.1990999999999996</v>
      </c>
      <c r="L1840" s="177">
        <v>5.2568999999999999</v>
      </c>
      <c r="M1840" s="177">
        <v>4.5613000000000001</v>
      </c>
      <c r="N1840" s="177">
        <v>4.3693999999999997</v>
      </c>
      <c r="O1840" s="177">
        <v>4.0795000000000003</v>
      </c>
      <c r="P1840" s="177">
        <v>5.4245999999999999</v>
      </c>
      <c r="Q1840" s="177">
        <v>7.0488</v>
      </c>
      <c r="R1840" s="177">
        <v>3.7545999999999999</v>
      </c>
      <c r="S1840" t="s">
        <v>1808</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1357</v>
      </c>
      <c r="B1841" s="173" t="s">
        <v>1383</v>
      </c>
      <c r="C1841" s="173">
        <v>120541</v>
      </c>
      <c r="D1841" s="176">
        <v>44958</v>
      </c>
      <c r="E1841" s="177">
        <v>2407.3825000000002</v>
      </c>
      <c r="F1841" s="177">
        <v>10.635999999999999</v>
      </c>
      <c r="G1841" s="177">
        <v>6.6402000000000001</v>
      </c>
      <c r="H1841" s="177">
        <v>6.9993999999999996</v>
      </c>
      <c r="I1841" s="177">
        <v>6.6134000000000004</v>
      </c>
      <c r="J1841" s="177">
        <v>6.3596000000000004</v>
      </c>
      <c r="K1841" s="177">
        <v>6.86</v>
      </c>
      <c r="L1841" s="177">
        <v>5.9255000000000004</v>
      </c>
      <c r="M1841" s="177">
        <v>5.2359</v>
      </c>
      <c r="N1841" s="177">
        <v>5.0498000000000003</v>
      </c>
      <c r="O1841" s="177">
        <v>4.7576000000000001</v>
      </c>
      <c r="P1841" s="177">
        <v>6.0477999999999996</v>
      </c>
      <c r="Q1841" s="177">
        <v>7.3304999999999998</v>
      </c>
      <c r="R1841" s="177">
        <v>4.4307999999999996</v>
      </c>
      <c r="S1841" t="s">
        <v>1808</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1357</v>
      </c>
      <c r="B1842" s="173" t="s">
        <v>1384</v>
      </c>
      <c r="C1842" s="173">
        <v>104271</v>
      </c>
      <c r="D1842" s="176"/>
      <c r="E1842" s="177"/>
      <c r="F1842" s="177"/>
      <c r="G1842" s="177"/>
      <c r="H1842" s="177"/>
      <c r="I1842" s="177"/>
      <c r="J1842" s="177"/>
      <c r="K1842" s="177"/>
      <c r="L1842" s="177"/>
      <c r="M1842" s="177"/>
      <c r="N1842" s="177"/>
      <c r="O1842" s="177"/>
      <c r="P1842" s="177"/>
      <c r="Q1842" s="177"/>
      <c r="R1842" s="177"/>
      <c r="S1842" t="s">
        <v>1808</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1357</v>
      </c>
      <c r="B1843" s="173" t="s">
        <v>1385</v>
      </c>
      <c r="C1843" s="173">
        <v>120458</v>
      </c>
      <c r="D1843" s="176"/>
      <c r="E1843" s="177"/>
      <c r="F1843" s="177"/>
      <c r="G1843" s="177"/>
      <c r="H1843" s="177"/>
      <c r="I1843" s="177"/>
      <c r="J1843" s="177"/>
      <c r="K1843" s="177"/>
      <c r="L1843" s="177"/>
      <c r="M1843" s="177"/>
      <c r="N1843" s="177"/>
      <c r="O1843" s="177"/>
      <c r="P1843" s="177"/>
      <c r="Q1843" s="177"/>
      <c r="R1843" s="177"/>
      <c r="S1843" t="s">
        <v>1808</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1357</v>
      </c>
      <c r="B1844" s="173" t="s">
        <v>1386</v>
      </c>
      <c r="C1844" s="173">
        <v>102591</v>
      </c>
      <c r="D1844" s="176">
        <v>44958</v>
      </c>
      <c r="E1844" s="177">
        <v>36.281599999999997</v>
      </c>
      <c r="F1844" s="177">
        <v>13.787699999999999</v>
      </c>
      <c r="G1844" s="177">
        <v>6.5046999999999997</v>
      </c>
      <c r="H1844" s="177">
        <v>6.6193999999999997</v>
      </c>
      <c r="I1844" s="177">
        <v>6.2884000000000002</v>
      </c>
      <c r="J1844" s="177">
        <v>5.7519</v>
      </c>
      <c r="K1844" s="177">
        <v>6.2748999999999997</v>
      </c>
      <c r="L1844" s="177">
        <v>5.4924999999999997</v>
      </c>
      <c r="M1844" s="177">
        <v>4.8418999999999999</v>
      </c>
      <c r="N1844" s="177">
        <v>4.6840000000000002</v>
      </c>
      <c r="O1844" s="177">
        <v>4.4897</v>
      </c>
      <c r="P1844" s="177">
        <v>5.7436999999999996</v>
      </c>
      <c r="Q1844" s="177">
        <v>7.2215999999999996</v>
      </c>
      <c r="R1844" s="177">
        <v>4.0263</v>
      </c>
      <c r="S1844" t="s">
        <v>1808</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1357</v>
      </c>
      <c r="B1845" s="173" t="s">
        <v>1387</v>
      </c>
      <c r="C1845" s="173">
        <v>119750</v>
      </c>
      <c r="D1845" s="176">
        <v>44958</v>
      </c>
      <c r="E1845" s="177">
        <v>37.603700000000003</v>
      </c>
      <c r="F1845" s="177">
        <v>14.177</v>
      </c>
      <c r="G1845" s="177">
        <v>6.9370000000000003</v>
      </c>
      <c r="H1845" s="177">
        <v>7.0537000000000001</v>
      </c>
      <c r="I1845" s="177">
        <v>6.7286999999999999</v>
      </c>
      <c r="J1845" s="177">
        <v>6.1936999999999998</v>
      </c>
      <c r="K1845" s="177">
        <v>6.7218999999999998</v>
      </c>
      <c r="L1845" s="177">
        <v>5.9458000000000002</v>
      </c>
      <c r="M1845" s="177">
        <v>5.2930000000000001</v>
      </c>
      <c r="N1845" s="177">
        <v>5.1340000000000003</v>
      </c>
      <c r="O1845" s="177">
        <v>4.9470000000000001</v>
      </c>
      <c r="P1845" s="177">
        <v>6.1824000000000003</v>
      </c>
      <c r="Q1845" s="177">
        <v>7.4077000000000002</v>
      </c>
      <c r="R1845" s="177">
        <v>4.4775</v>
      </c>
      <c r="S1845" t="s">
        <v>1808</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1357</v>
      </c>
      <c r="B1846" s="173" t="s">
        <v>1388</v>
      </c>
      <c r="C1846" s="173">
        <v>112423</v>
      </c>
      <c r="D1846" s="176"/>
      <c r="E1846" s="177"/>
      <c r="F1846" s="177"/>
      <c r="G1846" s="177"/>
      <c r="H1846" s="177"/>
      <c r="I1846" s="177"/>
      <c r="J1846" s="177"/>
      <c r="K1846" s="177"/>
      <c r="L1846" s="177"/>
      <c r="M1846" s="177"/>
      <c r="N1846" s="177"/>
      <c r="O1846" s="177"/>
      <c r="P1846" s="177"/>
      <c r="Q1846" s="177"/>
      <c r="R1846" s="177"/>
      <c r="S1846" t="s">
        <v>1808</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1357</v>
      </c>
      <c r="B1847" s="173" t="s">
        <v>1389</v>
      </c>
      <c r="C1847" s="173">
        <v>119849</v>
      </c>
      <c r="D1847" s="176"/>
      <c r="E1847" s="177"/>
      <c r="F1847" s="177"/>
      <c r="G1847" s="177"/>
      <c r="H1847" s="177"/>
      <c r="I1847" s="177"/>
      <c r="J1847" s="177"/>
      <c r="K1847" s="177"/>
      <c r="L1847" s="177"/>
      <c r="M1847" s="177"/>
      <c r="N1847" s="177"/>
      <c r="O1847" s="177"/>
      <c r="P1847" s="177"/>
      <c r="Q1847" s="177"/>
      <c r="R1847" s="177"/>
      <c r="S1847" t="s">
        <v>1808</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1357</v>
      </c>
      <c r="B1848" s="173" t="s">
        <v>1390</v>
      </c>
      <c r="C1848" s="173">
        <v>147772</v>
      </c>
      <c r="D1848" s="176">
        <v>44958</v>
      </c>
      <c r="E1848" s="177">
        <v>1141.0368000000001</v>
      </c>
      <c r="F1848" s="177">
        <v>6.2964000000000002</v>
      </c>
      <c r="G1848" s="177">
        <v>6.1790000000000003</v>
      </c>
      <c r="H1848" s="177">
        <v>6.2274000000000003</v>
      </c>
      <c r="I1848" s="177">
        <v>5.9184999999999999</v>
      </c>
      <c r="J1848" s="177">
        <v>6.0712999999999999</v>
      </c>
      <c r="K1848" s="177">
        <v>6.1393000000000004</v>
      </c>
      <c r="L1848" s="177">
        <v>5.5757000000000003</v>
      </c>
      <c r="M1848" s="177">
        <v>5.0180999999999996</v>
      </c>
      <c r="N1848" s="177">
        <v>4.7557</v>
      </c>
      <c r="O1848" s="177">
        <v>4.1245000000000003</v>
      </c>
      <c r="P1848" s="177"/>
      <c r="Q1848" s="177">
        <v>4.2313999999999998</v>
      </c>
      <c r="R1848" s="177">
        <v>4.0597000000000003</v>
      </c>
      <c r="S1848" t="s">
        <v>1808</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1357</v>
      </c>
      <c r="B1849" s="173" t="s">
        <v>1391</v>
      </c>
      <c r="C1849" s="173">
        <v>147770</v>
      </c>
      <c r="D1849" s="176">
        <v>44958</v>
      </c>
      <c r="E1849" s="177">
        <v>1133.1513</v>
      </c>
      <c r="F1849" s="177">
        <v>6.1276000000000002</v>
      </c>
      <c r="G1849" s="177">
        <v>5.9865000000000004</v>
      </c>
      <c r="H1849" s="177">
        <v>6.0340999999999996</v>
      </c>
      <c r="I1849" s="177">
        <v>5.7218999999999998</v>
      </c>
      <c r="J1849" s="177">
        <v>5.8731999999999998</v>
      </c>
      <c r="K1849" s="177">
        <v>5.9394</v>
      </c>
      <c r="L1849" s="177">
        <v>5.3727</v>
      </c>
      <c r="M1849" s="177">
        <v>4.8075000000000001</v>
      </c>
      <c r="N1849" s="177">
        <v>4.5439999999999996</v>
      </c>
      <c r="O1849" s="177">
        <v>3.9032</v>
      </c>
      <c r="P1849" s="177"/>
      <c r="Q1849" s="177">
        <v>4.0045999999999999</v>
      </c>
      <c r="R1849" s="177">
        <v>3.8538000000000001</v>
      </c>
      <c r="S1849" t="s">
        <v>1808</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1357</v>
      </c>
      <c r="B1850" s="173" t="s">
        <v>1392</v>
      </c>
      <c r="C1850" s="173">
        <v>147731</v>
      </c>
      <c r="D1850" s="176">
        <v>44958</v>
      </c>
      <c r="E1850" s="177">
        <v>1178.8332</v>
      </c>
      <c r="F1850" s="177">
        <v>11.128299999999999</v>
      </c>
      <c r="G1850" s="177">
        <v>6.8033000000000001</v>
      </c>
      <c r="H1850" s="177">
        <v>6.9298000000000002</v>
      </c>
      <c r="I1850" s="177">
        <v>6.5518000000000001</v>
      </c>
      <c r="J1850" s="177">
        <v>6.2759</v>
      </c>
      <c r="K1850" s="177">
        <v>6.7290000000000001</v>
      </c>
      <c r="L1850" s="177">
        <v>6.0650000000000004</v>
      </c>
      <c r="M1850" s="177">
        <v>5.3272000000000004</v>
      </c>
      <c r="N1850" s="177">
        <v>5.0730000000000004</v>
      </c>
      <c r="O1850" s="177">
        <v>4.9341999999999997</v>
      </c>
      <c r="P1850" s="177"/>
      <c r="Q1850" s="177">
        <v>5.1185</v>
      </c>
      <c r="R1850" s="177">
        <v>4.4554</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1357</v>
      </c>
      <c r="B1851" s="173" t="s">
        <v>1393</v>
      </c>
      <c r="C1851" s="173">
        <v>147734</v>
      </c>
      <c r="D1851" s="176">
        <v>44958</v>
      </c>
      <c r="E1851" s="177">
        <v>1162.6143</v>
      </c>
      <c r="F1851" s="177">
        <v>10.7056</v>
      </c>
      <c r="G1851" s="177">
        <v>6.3830999999999998</v>
      </c>
      <c r="H1851" s="177">
        <v>6.5095000000000001</v>
      </c>
      <c r="I1851" s="177">
        <v>6.1307999999999998</v>
      </c>
      <c r="J1851" s="177">
        <v>5.8536999999999999</v>
      </c>
      <c r="K1851" s="177">
        <v>6.3011999999999997</v>
      </c>
      <c r="L1851" s="177">
        <v>5.6317000000000004</v>
      </c>
      <c r="M1851" s="177">
        <v>4.8902000000000001</v>
      </c>
      <c r="N1851" s="177">
        <v>4.6322999999999999</v>
      </c>
      <c r="O1851" s="177">
        <v>4.4954000000000001</v>
      </c>
      <c r="P1851" s="177"/>
      <c r="Q1851" s="177">
        <v>4.6776</v>
      </c>
      <c r="R1851" s="177">
        <v>4.0183999999999997</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1357</v>
      </c>
      <c r="B1852" s="173" t="s">
        <v>1776</v>
      </c>
      <c r="C1852" s="173">
        <v>148529</v>
      </c>
      <c r="D1852" s="176">
        <v>44958</v>
      </c>
      <c r="E1852" s="177">
        <v>1103.529</v>
      </c>
      <c r="F1852" s="177">
        <v>9.4819999999999993</v>
      </c>
      <c r="G1852" s="177">
        <v>6.5502000000000002</v>
      </c>
      <c r="H1852" s="177">
        <v>6.8461999999999996</v>
      </c>
      <c r="I1852" s="177">
        <v>6.6092000000000004</v>
      </c>
      <c r="J1852" s="177">
        <v>6.2050999999999998</v>
      </c>
      <c r="K1852" s="177">
        <v>6.7220000000000004</v>
      </c>
      <c r="L1852" s="177">
        <v>5.9420999999999999</v>
      </c>
      <c r="M1852" s="177">
        <v>5.3341000000000003</v>
      </c>
      <c r="N1852" s="177">
        <v>5.1252000000000004</v>
      </c>
      <c r="O1852" s="177"/>
      <c r="P1852" s="177"/>
      <c r="Q1852" s="177">
        <v>4.3367000000000004</v>
      </c>
      <c r="R1852" s="177">
        <v>4.4618000000000002</v>
      </c>
      <c r="T1852" s="106"/>
      <c r="U1852" s="107"/>
      <c r="V1852" s="107"/>
      <c r="W1852" s="107"/>
      <c r="X1852" s="107"/>
      <c r="Y1852" s="107"/>
      <c r="Z1852" s="107"/>
      <c r="AA1852" s="107"/>
      <c r="AB1852" s="107"/>
      <c r="AC1852" s="107"/>
      <c r="AD1852" s="107"/>
      <c r="AE1852" s="107"/>
      <c r="AF1852" s="107"/>
      <c r="AG1852" s="107"/>
      <c r="AH1852" s="107"/>
    </row>
    <row r="1853" spans="1:34" x14ac:dyDescent="0.3">
      <c r="A1853" s="173" t="s">
        <v>1357</v>
      </c>
      <c r="B1853" s="173" t="s">
        <v>1777</v>
      </c>
      <c r="C1853" s="173">
        <v>148530</v>
      </c>
      <c r="D1853" s="176">
        <v>44958</v>
      </c>
      <c r="E1853" s="177">
        <v>1097.9683</v>
      </c>
      <c r="F1853" s="177">
        <v>9.2937999999999992</v>
      </c>
      <c r="G1853" s="177">
        <v>6.3616000000000001</v>
      </c>
      <c r="H1853" s="177">
        <v>6.6676000000000002</v>
      </c>
      <c r="I1853" s="177">
        <v>6.4210000000000003</v>
      </c>
      <c r="J1853" s="177">
        <v>5.9878999999999998</v>
      </c>
      <c r="K1853" s="177">
        <v>6.5198</v>
      </c>
      <c r="L1853" s="177">
        <v>5.7396000000000003</v>
      </c>
      <c r="M1853" s="177">
        <v>5.133</v>
      </c>
      <c r="N1853" s="177">
        <v>4.9253</v>
      </c>
      <c r="O1853" s="177"/>
      <c r="P1853" s="177"/>
      <c r="Q1853" s="177">
        <v>4.1097999999999999</v>
      </c>
      <c r="R1853" s="177">
        <v>4.2526999999999999</v>
      </c>
      <c r="T1853" s="106"/>
      <c r="U1853" s="107"/>
      <c r="V1853" s="107"/>
      <c r="W1853" s="107"/>
      <c r="X1853" s="107"/>
      <c r="Y1853" s="107"/>
      <c r="Z1853" s="107"/>
      <c r="AA1853" s="107"/>
      <c r="AB1853" s="107"/>
      <c r="AC1853" s="107"/>
      <c r="AD1853" s="107"/>
      <c r="AE1853" s="107"/>
      <c r="AF1853" s="107"/>
      <c r="AG1853" s="107"/>
      <c r="AH1853" s="107"/>
    </row>
    <row r="1854" spans="1:34" x14ac:dyDescent="0.3">
      <c r="A1854" s="173" t="s">
        <v>1357</v>
      </c>
      <c r="B1854" s="173" t="s">
        <v>1394</v>
      </c>
      <c r="C1854" s="173">
        <v>124234</v>
      </c>
      <c r="D1854" s="176">
        <v>44958</v>
      </c>
      <c r="E1854" s="177">
        <v>14.940300000000001</v>
      </c>
      <c r="F1854" s="177">
        <v>4.6424000000000003</v>
      </c>
      <c r="G1854" s="177">
        <v>4.6448</v>
      </c>
      <c r="H1854" s="177">
        <v>4.6459000000000001</v>
      </c>
      <c r="I1854" s="177">
        <v>4.7201000000000004</v>
      </c>
      <c r="J1854" s="177">
        <v>5.1767000000000003</v>
      </c>
      <c r="K1854" s="177">
        <v>5.6642000000000001</v>
      </c>
      <c r="L1854" s="177">
        <v>5.2624000000000004</v>
      </c>
      <c r="M1854" s="177">
        <v>4.5631000000000004</v>
      </c>
      <c r="N1854" s="177">
        <v>4.3463000000000003</v>
      </c>
      <c r="O1854" s="177">
        <v>3.8913000000000002</v>
      </c>
      <c r="P1854" s="177">
        <v>1.8849</v>
      </c>
      <c r="Q1854" s="177">
        <v>4.3583999999999996</v>
      </c>
      <c r="R1854" s="177">
        <v>3.7702</v>
      </c>
      <c r="S1854" t="s">
        <v>1808</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1357</v>
      </c>
      <c r="B1855" s="173" t="s">
        <v>1395</v>
      </c>
      <c r="C1855" s="173">
        <v>124233</v>
      </c>
      <c r="D1855" s="176">
        <v>44958</v>
      </c>
      <c r="E1855" s="177">
        <v>14.339399999999999</v>
      </c>
      <c r="F1855" s="177">
        <v>4.3277999999999999</v>
      </c>
      <c r="G1855" s="177">
        <v>4.1768999999999998</v>
      </c>
      <c r="H1855" s="177">
        <v>4.1486999999999998</v>
      </c>
      <c r="I1855" s="177">
        <v>4.2431999999999999</v>
      </c>
      <c r="J1855" s="177">
        <v>4.6863999999999999</v>
      </c>
      <c r="K1855" s="177">
        <v>5.1684000000000001</v>
      </c>
      <c r="L1855" s="177">
        <v>4.7611999999999997</v>
      </c>
      <c r="M1855" s="177">
        <v>4.0570000000000004</v>
      </c>
      <c r="N1855" s="177">
        <v>3.8327</v>
      </c>
      <c r="O1855" s="177">
        <v>3.4401000000000002</v>
      </c>
      <c r="P1855" s="177">
        <v>1.556</v>
      </c>
      <c r="Q1855" s="177">
        <v>3.9041000000000001</v>
      </c>
      <c r="R1855" s="177">
        <v>3.1337999999999999</v>
      </c>
      <c r="S1855" t="s">
        <v>1808</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1357</v>
      </c>
      <c r="B1856" s="173" t="s">
        <v>1825</v>
      </c>
      <c r="C1856" s="173">
        <v>119186</v>
      </c>
      <c r="D1856" s="176"/>
      <c r="E1856" s="177"/>
      <c r="F1856" s="177"/>
      <c r="G1856" s="177"/>
      <c r="H1856" s="177"/>
      <c r="I1856" s="177"/>
      <c r="J1856" s="177"/>
      <c r="K1856" s="177"/>
      <c r="L1856" s="177"/>
      <c r="M1856" s="177"/>
      <c r="N1856" s="177"/>
      <c r="O1856" s="177"/>
      <c r="P1856" s="177"/>
      <c r="Q1856" s="177"/>
      <c r="R1856" s="177"/>
      <c r="S1856" t="s">
        <v>1808</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1357</v>
      </c>
      <c r="B1857" s="173" t="s">
        <v>1826</v>
      </c>
      <c r="C1857" s="173">
        <v>112408</v>
      </c>
      <c r="D1857" s="176"/>
      <c r="E1857" s="177"/>
      <c r="F1857" s="177"/>
      <c r="G1857" s="177"/>
      <c r="H1857" s="177"/>
      <c r="I1857" s="177"/>
      <c r="J1857" s="177"/>
      <c r="K1857" s="177"/>
      <c r="L1857" s="177"/>
      <c r="M1857" s="177"/>
      <c r="N1857" s="177"/>
      <c r="O1857" s="177"/>
      <c r="P1857" s="177"/>
      <c r="Q1857" s="177"/>
      <c r="R1857" s="177"/>
      <c r="S1857" t="s">
        <v>1808</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1357</v>
      </c>
      <c r="B1858" s="173" t="s">
        <v>1396</v>
      </c>
      <c r="C1858" s="173">
        <v>143493</v>
      </c>
      <c r="D1858" s="176">
        <v>44958</v>
      </c>
      <c r="E1858" s="177">
        <v>3413.4122000000002</v>
      </c>
      <c r="F1858" s="177">
        <v>9.7364999999999995</v>
      </c>
      <c r="G1858" s="177">
        <v>5.8174000000000001</v>
      </c>
      <c r="H1858" s="177">
        <v>6.1996000000000002</v>
      </c>
      <c r="I1858" s="177">
        <v>6.0263999999999998</v>
      </c>
      <c r="J1858" s="177">
        <v>5.6745999999999999</v>
      </c>
      <c r="K1858" s="177">
        <v>6.2560000000000002</v>
      </c>
      <c r="L1858" s="177">
        <v>5.508</v>
      </c>
      <c r="M1858" s="177">
        <v>4.9242999999999997</v>
      </c>
      <c r="N1858" s="177">
        <v>4.7408999999999999</v>
      </c>
      <c r="O1858" s="177">
        <v>5.6669</v>
      </c>
      <c r="P1858" s="177">
        <v>5.0559000000000003</v>
      </c>
      <c r="Q1858" s="177">
        <v>5.9707999999999997</v>
      </c>
      <c r="R1858" s="177">
        <v>6.3285999999999998</v>
      </c>
      <c r="S1858" t="s">
        <v>1808</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1357</v>
      </c>
      <c r="B1859" s="173" t="s">
        <v>1397</v>
      </c>
      <c r="C1859" s="173">
        <v>143494</v>
      </c>
      <c r="D1859" s="176">
        <v>44958</v>
      </c>
      <c r="E1859" s="177">
        <v>3696.4452000000001</v>
      </c>
      <c r="F1859" s="177">
        <v>10.536</v>
      </c>
      <c r="G1859" s="177">
        <v>6.6182999999999996</v>
      </c>
      <c r="H1859" s="177">
        <v>7.0007000000000001</v>
      </c>
      <c r="I1859" s="177">
        <v>6.8285</v>
      </c>
      <c r="J1859" s="177">
        <v>6.4793000000000003</v>
      </c>
      <c r="K1859" s="177">
        <v>7.0693000000000001</v>
      </c>
      <c r="L1859" s="177">
        <v>6.3319999999999999</v>
      </c>
      <c r="M1859" s="177">
        <v>5.7571000000000003</v>
      </c>
      <c r="N1859" s="177">
        <v>5.5819999999999999</v>
      </c>
      <c r="O1859" s="177">
        <v>6.5171999999999999</v>
      </c>
      <c r="P1859" s="177">
        <v>5.9054000000000002</v>
      </c>
      <c r="Q1859" s="177">
        <v>7.0750999999999999</v>
      </c>
      <c r="R1859" s="177">
        <v>7.2005999999999997</v>
      </c>
      <c r="S1859" t="s">
        <v>1808</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1357</v>
      </c>
      <c r="B1860" s="173" t="s">
        <v>1398</v>
      </c>
      <c r="C1860" s="173">
        <v>147674</v>
      </c>
      <c r="D1860" s="176"/>
      <c r="E1860" s="177"/>
      <c r="F1860" s="177"/>
      <c r="G1860" s="177"/>
      <c r="H1860" s="177"/>
      <c r="I1860" s="177"/>
      <c r="J1860" s="177"/>
      <c r="K1860" s="177"/>
      <c r="L1860" s="177"/>
      <c r="M1860" s="177"/>
      <c r="N1860" s="177"/>
      <c r="O1860" s="177"/>
      <c r="P1860" s="177"/>
      <c r="Q1860" s="177"/>
      <c r="R1860" s="177"/>
      <c r="S1860" t="s">
        <v>1808</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1357</v>
      </c>
      <c r="B1861" s="173" t="s">
        <v>1399</v>
      </c>
      <c r="C1861" s="173">
        <v>147675</v>
      </c>
      <c r="D1861" s="176"/>
      <c r="E1861" s="177"/>
      <c r="F1861" s="177"/>
      <c r="G1861" s="177"/>
      <c r="H1861" s="177"/>
      <c r="I1861" s="177"/>
      <c r="J1861" s="177"/>
      <c r="K1861" s="177"/>
      <c r="L1861" s="177"/>
      <c r="M1861" s="177"/>
      <c r="N1861" s="177"/>
      <c r="O1861" s="177"/>
      <c r="P1861" s="177"/>
      <c r="Q1861" s="177"/>
      <c r="R1861" s="177"/>
      <c r="S1861" t="s">
        <v>1808</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1357</v>
      </c>
      <c r="B1862" s="173" t="s">
        <v>1893</v>
      </c>
      <c r="C1862" s="173">
        <v>138343</v>
      </c>
      <c r="D1862" s="176">
        <v>44958</v>
      </c>
      <c r="E1862" s="177">
        <v>29.061299999999999</v>
      </c>
      <c r="F1862" s="177">
        <v>11.3072</v>
      </c>
      <c r="G1862" s="177">
        <v>6.5369000000000002</v>
      </c>
      <c r="H1862" s="177">
        <v>6.4852999999999996</v>
      </c>
      <c r="I1862" s="177">
        <v>5.9794999999999998</v>
      </c>
      <c r="J1862" s="177">
        <v>5.7192999999999996</v>
      </c>
      <c r="K1862" s="177">
        <v>6.0696000000000003</v>
      </c>
      <c r="L1862" s="177">
        <v>5.4127000000000001</v>
      </c>
      <c r="M1862" s="177">
        <v>4.7346000000000004</v>
      </c>
      <c r="N1862" s="177">
        <v>4.5502000000000002</v>
      </c>
      <c r="O1862" s="177">
        <v>4.3937999999999997</v>
      </c>
      <c r="P1862" s="177">
        <v>6.9161999999999999</v>
      </c>
      <c r="Q1862" s="177">
        <v>7.5865</v>
      </c>
      <c r="R1862" s="177">
        <v>3.9504999999999999</v>
      </c>
      <c r="S1862" t="s">
        <v>1808</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1357</v>
      </c>
      <c r="B1863" s="173" t="s">
        <v>1894</v>
      </c>
      <c r="C1863" s="173">
        <v>138358</v>
      </c>
      <c r="D1863" s="176">
        <v>44958</v>
      </c>
      <c r="E1863" s="177">
        <v>29.916499999999999</v>
      </c>
      <c r="F1863" s="177">
        <v>11.9605</v>
      </c>
      <c r="G1863" s="177">
        <v>7.1566000000000001</v>
      </c>
      <c r="H1863" s="177">
        <v>7.1208999999999998</v>
      </c>
      <c r="I1863" s="177">
        <v>6.6050000000000004</v>
      </c>
      <c r="J1863" s="177">
        <v>6.3434999999999997</v>
      </c>
      <c r="K1863" s="177">
        <v>6.7009999999999996</v>
      </c>
      <c r="L1863" s="177">
        <v>6.0556000000000001</v>
      </c>
      <c r="M1863" s="177">
        <v>5.3727999999999998</v>
      </c>
      <c r="N1863" s="177">
        <v>5.1791</v>
      </c>
      <c r="O1863" s="177">
        <v>4.9330999999999996</v>
      </c>
      <c r="P1863" s="177">
        <v>7.2977999999999996</v>
      </c>
      <c r="Q1863" s="177">
        <v>8.1060999999999996</v>
      </c>
      <c r="R1863" s="177">
        <v>4.5095999999999998</v>
      </c>
      <c r="S1863" t="s">
        <v>1808</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1357</v>
      </c>
      <c r="B1864" s="173" t="s">
        <v>1400</v>
      </c>
      <c r="C1864" s="173">
        <v>119828</v>
      </c>
      <c r="D1864" s="176">
        <v>44958</v>
      </c>
      <c r="E1864" s="177">
        <v>5099.5380999999998</v>
      </c>
      <c r="F1864" s="177">
        <v>10.5747</v>
      </c>
      <c r="G1864" s="177">
        <v>6.6455000000000002</v>
      </c>
      <c r="H1864" s="177">
        <v>6.7199</v>
      </c>
      <c r="I1864" s="177">
        <v>6.5321999999999996</v>
      </c>
      <c r="J1864" s="177">
        <v>6.2868000000000004</v>
      </c>
      <c r="K1864" s="177">
        <v>6.8010999999999999</v>
      </c>
      <c r="L1864" s="177">
        <v>5.8940000000000001</v>
      </c>
      <c r="M1864" s="177">
        <v>5.093</v>
      </c>
      <c r="N1864" s="177">
        <v>4.8959999999999999</v>
      </c>
      <c r="O1864" s="177">
        <v>4.7481999999999998</v>
      </c>
      <c r="P1864" s="177">
        <v>6.0656999999999996</v>
      </c>
      <c r="Q1864" s="177">
        <v>7.1547000000000001</v>
      </c>
      <c r="R1864" s="177">
        <v>4.3030999999999997</v>
      </c>
      <c r="S1864" t="s">
        <v>1808</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1357</v>
      </c>
      <c r="B1865" s="173" t="s">
        <v>1401</v>
      </c>
      <c r="C1865" s="173">
        <v>100641</v>
      </c>
      <c r="D1865" s="176">
        <v>44958</v>
      </c>
      <c r="E1865" s="177">
        <v>5038.3180000000002</v>
      </c>
      <c r="F1865" s="177">
        <v>10.394399999999999</v>
      </c>
      <c r="G1865" s="177">
        <v>6.4654999999999996</v>
      </c>
      <c r="H1865" s="177">
        <v>6.5396999999999998</v>
      </c>
      <c r="I1865" s="177">
        <v>6.3518999999999997</v>
      </c>
      <c r="J1865" s="177">
        <v>6.1048</v>
      </c>
      <c r="K1865" s="177">
        <v>6.6170999999999998</v>
      </c>
      <c r="L1865" s="177">
        <v>5.7073999999999998</v>
      </c>
      <c r="M1865" s="177">
        <v>4.9051999999999998</v>
      </c>
      <c r="N1865" s="177">
        <v>4.7072000000000003</v>
      </c>
      <c r="O1865" s="177">
        <v>4.5632000000000001</v>
      </c>
      <c r="P1865" s="177">
        <v>5.8963000000000001</v>
      </c>
      <c r="Q1865" s="177">
        <v>7.0541</v>
      </c>
      <c r="R1865" s="177">
        <v>4.1153000000000004</v>
      </c>
      <c r="S1865" t="s">
        <v>1808</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1357</v>
      </c>
      <c r="B1866" s="173" t="s">
        <v>1874</v>
      </c>
      <c r="C1866" s="173">
        <v>149535</v>
      </c>
      <c r="D1866" s="176">
        <v>44958</v>
      </c>
      <c r="E1866" s="177">
        <v>2313.0765999999999</v>
      </c>
      <c r="F1866" s="177">
        <v>8.7599</v>
      </c>
      <c r="G1866" s="177">
        <v>5.633</v>
      </c>
      <c r="H1866" s="177">
        <v>5.7961</v>
      </c>
      <c r="I1866" s="177">
        <v>5.7167000000000003</v>
      </c>
      <c r="J1866" s="177">
        <v>5.3033000000000001</v>
      </c>
      <c r="K1866" s="177">
        <v>5.5705999999999998</v>
      </c>
      <c r="L1866" s="177">
        <v>4.8651999999999997</v>
      </c>
      <c r="M1866" s="177">
        <v>4.2321</v>
      </c>
      <c r="N1866" s="177">
        <v>3.9359000000000002</v>
      </c>
      <c r="O1866" s="177">
        <v>3.4691000000000001</v>
      </c>
      <c r="P1866" s="177">
        <v>3.5960999999999999</v>
      </c>
      <c r="Q1866" s="177">
        <v>5.7079000000000004</v>
      </c>
      <c r="R1866" s="177">
        <v>3.3506</v>
      </c>
      <c r="S1866" t="s">
        <v>1808</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1357</v>
      </c>
      <c r="B1867" s="173" t="s">
        <v>1875</v>
      </c>
      <c r="C1867" s="173">
        <v>149539</v>
      </c>
      <c r="D1867" s="176">
        <v>44958</v>
      </c>
      <c r="E1867" s="177">
        <v>2449.8062</v>
      </c>
      <c r="F1867" s="177">
        <v>10.020899999999999</v>
      </c>
      <c r="G1867" s="177">
        <v>6.8937999999999997</v>
      </c>
      <c r="H1867" s="177">
        <v>7.0568</v>
      </c>
      <c r="I1867" s="177">
        <v>6.9791999999999996</v>
      </c>
      <c r="J1867" s="177">
        <v>6.5696000000000003</v>
      </c>
      <c r="K1867" s="177">
        <v>6.8497000000000003</v>
      </c>
      <c r="L1867" s="177">
        <v>6.1596000000000002</v>
      </c>
      <c r="M1867" s="177">
        <v>5.5227000000000004</v>
      </c>
      <c r="N1867" s="177">
        <v>5.2422000000000004</v>
      </c>
      <c r="O1867" s="177">
        <v>4.4800000000000004</v>
      </c>
      <c r="P1867" s="177">
        <v>4.5518999999999998</v>
      </c>
      <c r="Q1867" s="177">
        <v>6.5953999999999997</v>
      </c>
      <c r="R1867" s="177">
        <v>4.4337999999999997</v>
      </c>
      <c r="S1867" t="s">
        <v>1808</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1357</v>
      </c>
      <c r="B1868" s="173" t="s">
        <v>1402</v>
      </c>
      <c r="C1868" s="173">
        <v>147440</v>
      </c>
      <c r="D1868" s="176"/>
      <c r="E1868" s="177"/>
      <c r="F1868" s="177"/>
      <c r="G1868" s="177"/>
      <c r="H1868" s="177"/>
      <c r="I1868" s="177"/>
      <c r="J1868" s="177"/>
      <c r="K1868" s="177"/>
      <c r="L1868" s="177"/>
      <c r="M1868" s="177"/>
      <c r="N1868" s="177"/>
      <c r="O1868" s="177"/>
      <c r="P1868" s="177"/>
      <c r="Q1868" s="177"/>
      <c r="R1868" s="177"/>
      <c r="S1868" t="s">
        <v>1808</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1357</v>
      </c>
      <c r="B1869" s="173" t="s">
        <v>1403</v>
      </c>
      <c r="C1869" s="173">
        <v>147425</v>
      </c>
      <c r="D1869" s="176"/>
      <c r="E1869" s="177"/>
      <c r="F1869" s="177"/>
      <c r="G1869" s="177"/>
      <c r="H1869" s="177"/>
      <c r="I1869" s="177"/>
      <c r="J1869" s="177"/>
      <c r="K1869" s="177"/>
      <c r="L1869" s="177"/>
      <c r="M1869" s="177"/>
      <c r="N1869" s="177"/>
      <c r="O1869" s="177"/>
      <c r="P1869" s="177"/>
      <c r="Q1869" s="177"/>
      <c r="R1869" s="177"/>
      <c r="S1869" t="s">
        <v>1808</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1357</v>
      </c>
      <c r="B1870" s="173" t="s">
        <v>1404</v>
      </c>
      <c r="C1870" s="173">
        <v>146075</v>
      </c>
      <c r="D1870" s="176">
        <v>44958</v>
      </c>
      <c r="E1870" s="177">
        <v>12.4297</v>
      </c>
      <c r="F1870" s="177">
        <v>11.456</v>
      </c>
      <c r="G1870" s="177">
        <v>6.7602000000000002</v>
      </c>
      <c r="H1870" s="177">
        <v>6.8888999999999996</v>
      </c>
      <c r="I1870" s="177">
        <v>6.7294</v>
      </c>
      <c r="J1870" s="177">
        <v>6.3632999999999997</v>
      </c>
      <c r="K1870" s="177">
        <v>6.7949999999999999</v>
      </c>
      <c r="L1870" s="177">
        <v>6.0692000000000004</v>
      </c>
      <c r="M1870" s="177">
        <v>5.3837000000000002</v>
      </c>
      <c r="N1870" s="177">
        <v>5.1573000000000002</v>
      </c>
      <c r="O1870" s="177">
        <v>4.8525999999999998</v>
      </c>
      <c r="P1870" s="177"/>
      <c r="Q1870" s="177">
        <v>5.5452000000000004</v>
      </c>
      <c r="R1870" s="177">
        <v>4.5994999999999999</v>
      </c>
      <c r="S1870" t="s">
        <v>1808</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1357</v>
      </c>
      <c r="B1871" s="173" t="s">
        <v>1405</v>
      </c>
      <c r="C1871" s="173">
        <v>146070</v>
      </c>
      <c r="D1871" s="176">
        <v>44958</v>
      </c>
      <c r="E1871" s="177">
        <v>12.069100000000001</v>
      </c>
      <c r="F1871" s="177">
        <v>10.587999999999999</v>
      </c>
      <c r="G1871" s="177">
        <v>5.8718000000000004</v>
      </c>
      <c r="H1871" s="177">
        <v>5.9688999999999997</v>
      </c>
      <c r="I1871" s="177">
        <v>5.8239000000000001</v>
      </c>
      <c r="J1871" s="177">
        <v>5.4890999999999996</v>
      </c>
      <c r="K1871" s="177">
        <v>5.9592000000000001</v>
      </c>
      <c r="L1871" s="177">
        <v>5.2347000000000001</v>
      </c>
      <c r="M1871" s="177">
        <v>4.5518000000000001</v>
      </c>
      <c r="N1871" s="177">
        <v>4.3273000000000001</v>
      </c>
      <c r="O1871" s="177">
        <v>4.0538999999999996</v>
      </c>
      <c r="P1871" s="177"/>
      <c r="Q1871" s="177">
        <v>4.7770000000000001</v>
      </c>
      <c r="R1871" s="177">
        <v>3.7843</v>
      </c>
      <c r="S1871" t="s">
        <v>1808</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3" t="s">
        <v>1357</v>
      </c>
      <c r="B1872" s="173" t="s">
        <v>1406</v>
      </c>
      <c r="C1872" s="173">
        <v>120746</v>
      </c>
      <c r="D1872" s="176">
        <v>44958</v>
      </c>
      <c r="E1872" s="177">
        <v>3802.8656000000001</v>
      </c>
      <c r="F1872" s="177">
        <v>10.699199999999999</v>
      </c>
      <c r="G1872" s="177">
        <v>6.4753999999999996</v>
      </c>
      <c r="H1872" s="177">
        <v>6.6458000000000004</v>
      </c>
      <c r="I1872" s="177">
        <v>6.5385</v>
      </c>
      <c r="J1872" s="177">
        <v>6.2632000000000003</v>
      </c>
      <c r="K1872" s="177">
        <v>6.7801999999999998</v>
      </c>
      <c r="L1872" s="177">
        <v>5.9374000000000002</v>
      </c>
      <c r="M1872" s="177">
        <v>5.2538</v>
      </c>
      <c r="N1872" s="177">
        <v>5.0544000000000002</v>
      </c>
      <c r="O1872" s="177">
        <v>5.7427999999999999</v>
      </c>
      <c r="P1872" s="177">
        <v>5.7530999999999999</v>
      </c>
      <c r="Q1872" s="177">
        <v>7.4160000000000004</v>
      </c>
      <c r="R1872" s="177">
        <v>5.8901000000000003</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3" t="s">
        <v>1357</v>
      </c>
      <c r="B1873" s="173" t="s">
        <v>1407</v>
      </c>
      <c r="C1873" s="173">
        <v>102532</v>
      </c>
      <c r="D1873" s="176">
        <v>44958</v>
      </c>
      <c r="E1873" s="177">
        <v>3593.2357000000002</v>
      </c>
      <c r="F1873" s="177">
        <v>10.1791</v>
      </c>
      <c r="G1873" s="177">
        <v>5.9550000000000001</v>
      </c>
      <c r="H1873" s="177">
        <v>6.1252000000000004</v>
      </c>
      <c r="I1873" s="177">
        <v>6.0171999999999999</v>
      </c>
      <c r="J1873" s="177">
        <v>5.7403000000000004</v>
      </c>
      <c r="K1873" s="177">
        <v>6.2516999999999996</v>
      </c>
      <c r="L1873" s="177">
        <v>5.4024999999999999</v>
      </c>
      <c r="M1873" s="177">
        <v>4.7032999999999996</v>
      </c>
      <c r="N1873" s="177">
        <v>4.4863</v>
      </c>
      <c r="O1873" s="177">
        <v>5.1702000000000004</v>
      </c>
      <c r="P1873" s="177">
        <v>5.1700999999999997</v>
      </c>
      <c r="Q1873" s="177">
        <v>6.8003999999999998</v>
      </c>
      <c r="R1873" s="177">
        <v>5.3095999999999997</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73" t="s">
        <v>1357</v>
      </c>
      <c r="B1874" s="173" t="s">
        <v>1885</v>
      </c>
      <c r="C1874" s="173">
        <v>147311</v>
      </c>
      <c r="D1874" s="176">
        <v>44958</v>
      </c>
      <c r="E1874" s="177">
        <v>1187.2506000000001</v>
      </c>
      <c r="F1874" s="177">
        <v>10.504899999999999</v>
      </c>
      <c r="G1874" s="177">
        <v>6.9089999999999998</v>
      </c>
      <c r="H1874" s="177">
        <v>6.9881000000000002</v>
      </c>
      <c r="I1874" s="177">
        <v>6.5735999999999999</v>
      </c>
      <c r="J1874" s="177">
        <v>6.3460000000000001</v>
      </c>
      <c r="K1874" s="177">
        <v>6.6684000000000001</v>
      </c>
      <c r="L1874" s="177">
        <v>5.8762999999999996</v>
      </c>
      <c r="M1874" s="177">
        <v>5.1322000000000001</v>
      </c>
      <c r="N1874" s="177">
        <v>4.8772000000000002</v>
      </c>
      <c r="O1874" s="177">
        <v>4.4386000000000001</v>
      </c>
      <c r="P1874" s="177"/>
      <c r="Q1874" s="177">
        <v>4.8010000000000002</v>
      </c>
      <c r="R1874" s="177">
        <v>4.7159000000000004</v>
      </c>
    </row>
    <row r="1875" spans="1:34" x14ac:dyDescent="0.3">
      <c r="A1875" s="173" t="s">
        <v>1357</v>
      </c>
      <c r="B1875" s="173" t="s">
        <v>1886</v>
      </c>
      <c r="C1875" s="173">
        <v>147307</v>
      </c>
      <c r="D1875" s="176">
        <v>44958</v>
      </c>
      <c r="E1875" s="177">
        <v>1162.8534</v>
      </c>
      <c r="F1875" s="177">
        <v>9.8460000000000001</v>
      </c>
      <c r="G1875" s="177">
        <v>6.2484999999999999</v>
      </c>
      <c r="H1875" s="177">
        <v>6.3274999999999997</v>
      </c>
      <c r="I1875" s="177">
        <v>5.9181999999999997</v>
      </c>
      <c r="J1875" s="177">
        <v>5.7198000000000002</v>
      </c>
      <c r="K1875" s="177">
        <v>6.0244</v>
      </c>
      <c r="L1875" s="177">
        <v>5.1909000000000001</v>
      </c>
      <c r="M1875" s="177">
        <v>4.4295</v>
      </c>
      <c r="N1875" s="177">
        <v>4.1638000000000002</v>
      </c>
      <c r="O1875" s="177">
        <v>3.8512</v>
      </c>
      <c r="P1875" s="177"/>
      <c r="Q1875" s="177">
        <v>4.2081</v>
      </c>
      <c r="R1875" s="177">
        <v>4.0930999999999997</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8" t="s">
        <v>27</v>
      </c>
      <c r="B1876" s="173"/>
      <c r="C1876" s="173"/>
      <c r="D1876" s="173"/>
      <c r="E1876" s="173"/>
      <c r="F1876" s="179">
        <v>10.571404081632657</v>
      </c>
      <c r="G1876" s="179">
        <v>6.4298632653061221</v>
      </c>
      <c r="H1876" s="179">
        <v>6.5587938775510191</v>
      </c>
      <c r="I1876" s="179">
        <v>6.299895918367346</v>
      </c>
      <c r="J1876" s="179">
        <v>6.026377551020409</v>
      </c>
      <c r="K1876" s="179">
        <v>6.4720224489795939</v>
      </c>
      <c r="L1876" s="179">
        <v>5.7210530612244916</v>
      </c>
      <c r="M1876" s="179">
        <v>5.0272816326530618</v>
      </c>
      <c r="N1876" s="179">
        <v>4.807267346938775</v>
      </c>
      <c r="O1876" s="179">
        <v>4.627642553191488</v>
      </c>
      <c r="P1876" s="179">
        <v>5.4644999999999992</v>
      </c>
      <c r="Q1876" s="179">
        <v>6.1716510204081629</v>
      </c>
      <c r="R1876" s="179">
        <v>4.3768612244897964</v>
      </c>
      <c r="T1876" s="106"/>
      <c r="U1876" s="107"/>
      <c r="V1876" s="107"/>
      <c r="W1876" s="107"/>
      <c r="X1876" s="107"/>
      <c r="Y1876" s="107"/>
      <c r="Z1876" s="107"/>
      <c r="AA1876" s="107"/>
      <c r="AB1876" s="107"/>
      <c r="AC1876" s="107"/>
      <c r="AD1876" s="107"/>
      <c r="AE1876" s="107"/>
      <c r="AF1876" s="107"/>
      <c r="AG1876" s="107"/>
      <c r="AH1876" s="107"/>
    </row>
    <row r="1877" spans="1:34" x14ac:dyDescent="0.3">
      <c r="A1877" s="178" t="s">
        <v>407</v>
      </c>
      <c r="B1877" s="173"/>
      <c r="C1877" s="173"/>
      <c r="D1877" s="173"/>
      <c r="E1877" s="173"/>
      <c r="F1877" s="179">
        <v>10.394399999999999</v>
      </c>
      <c r="G1877" s="179">
        <v>6.4927999999999999</v>
      </c>
      <c r="H1877" s="179">
        <v>6.6676000000000002</v>
      </c>
      <c r="I1877" s="179">
        <v>6.4210000000000003</v>
      </c>
      <c r="J1877" s="179">
        <v>6.0956000000000001</v>
      </c>
      <c r="K1877" s="179">
        <v>6.5609000000000002</v>
      </c>
      <c r="L1877" s="179">
        <v>5.8155000000000001</v>
      </c>
      <c r="M1877" s="179">
        <v>5.0922999999999998</v>
      </c>
      <c r="N1877" s="179">
        <v>4.8110999999999997</v>
      </c>
      <c r="O1877" s="179">
        <v>4.5744999999999996</v>
      </c>
      <c r="P1877" s="179">
        <v>5.7436999999999996</v>
      </c>
      <c r="Q1877" s="179">
        <v>6.5953999999999997</v>
      </c>
      <c r="R1877" s="179">
        <v>4.3433999999999999</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75" t="s">
        <v>387</v>
      </c>
      <c r="B1879" s="175"/>
      <c r="C1879" s="175"/>
      <c r="D1879" s="175"/>
      <c r="E1879" s="175"/>
      <c r="F1879" s="175"/>
      <c r="G1879" s="175"/>
      <c r="H1879" s="175"/>
      <c r="I1879" s="175"/>
      <c r="J1879" s="175"/>
      <c r="K1879" s="175"/>
      <c r="L1879" s="175"/>
      <c r="M1879" s="175"/>
      <c r="N1879" s="175"/>
      <c r="O1879" s="175"/>
      <c r="P1879" s="175"/>
      <c r="Q1879" s="175"/>
      <c r="R1879" s="175"/>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30</v>
      </c>
      <c r="C1880" s="173">
        <v>108167</v>
      </c>
      <c r="D1880" s="176">
        <v>44958</v>
      </c>
      <c r="E1880" s="177">
        <v>71.753</v>
      </c>
      <c r="F1880" s="177">
        <v>-1.4007000000000001</v>
      </c>
      <c r="G1880" s="177">
        <v>0.29310000000000003</v>
      </c>
      <c r="H1880" s="177">
        <v>-2.0922999999999998</v>
      </c>
      <c r="I1880" s="177">
        <v>-4.1062000000000003</v>
      </c>
      <c r="J1880" s="177">
        <v>-3.6646000000000001</v>
      </c>
      <c r="K1880" s="177">
        <v>-2.5566</v>
      </c>
      <c r="L1880" s="177">
        <v>1.8058000000000001</v>
      </c>
      <c r="M1880" s="177">
        <v>-0.59350000000000003</v>
      </c>
      <c r="N1880" s="177">
        <v>-2.8723000000000001</v>
      </c>
      <c r="O1880" s="177">
        <v>15.095599999999999</v>
      </c>
      <c r="P1880" s="177">
        <v>1.5866</v>
      </c>
      <c r="Q1880" s="177">
        <v>14.1806</v>
      </c>
      <c r="R1880" s="177">
        <v>14.4033</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11</v>
      </c>
      <c r="C1881" s="173">
        <v>119659</v>
      </c>
      <c r="D1881" s="176">
        <v>44958</v>
      </c>
      <c r="E1881" s="177">
        <v>79.097399999999993</v>
      </c>
      <c r="F1881" s="177">
        <v>-1.3982000000000001</v>
      </c>
      <c r="G1881" s="177">
        <v>0.30570000000000003</v>
      </c>
      <c r="H1881" s="177">
        <v>-2.0752000000000002</v>
      </c>
      <c r="I1881" s="177">
        <v>-4.0728999999999997</v>
      </c>
      <c r="J1881" s="177">
        <v>-3.5849000000000002</v>
      </c>
      <c r="K1881" s="177">
        <v>-2.3336000000000001</v>
      </c>
      <c r="L1881" s="177">
        <v>2.2766999999999999</v>
      </c>
      <c r="M1881" s="177">
        <v>0.1069</v>
      </c>
      <c r="N1881" s="177">
        <v>-1.9718</v>
      </c>
      <c r="O1881" s="177">
        <v>16.2041</v>
      </c>
      <c r="P1881" s="177">
        <v>2.6604000000000001</v>
      </c>
      <c r="Q1881" s="177">
        <v>15.525700000000001</v>
      </c>
      <c r="R1881" s="177">
        <v>15.454700000000001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1778</v>
      </c>
      <c r="C1882" s="173">
        <v>148595</v>
      </c>
      <c r="D1882" s="176">
        <v>44958</v>
      </c>
      <c r="E1882" s="177">
        <v>13.452999999999999</v>
      </c>
      <c r="F1882" s="177">
        <v>-0.21510000000000001</v>
      </c>
      <c r="G1882" s="177">
        <v>0.52310000000000001</v>
      </c>
      <c r="H1882" s="177">
        <v>7.4399999999999994E-2</v>
      </c>
      <c r="I1882" s="177">
        <v>-0.87680000000000002</v>
      </c>
      <c r="J1882" s="177">
        <v>0.63580000000000003</v>
      </c>
      <c r="K1882" s="177">
        <v>0.58320000000000005</v>
      </c>
      <c r="L1882" s="177">
        <v>3.7719999999999998</v>
      </c>
      <c r="M1882" s="177">
        <v>5.1509</v>
      </c>
      <c r="N1882" s="177">
        <v>1.9320999999999999</v>
      </c>
      <c r="O1882" s="177"/>
      <c r="P1882" s="177"/>
      <c r="Q1882" s="177">
        <v>14.8285</v>
      </c>
      <c r="R1882" s="177">
        <v>12.8805</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1779</v>
      </c>
      <c r="C1883" s="173">
        <v>148594</v>
      </c>
      <c r="D1883" s="176">
        <v>44958</v>
      </c>
      <c r="E1883" s="177">
        <v>13.236000000000001</v>
      </c>
      <c r="F1883" s="177">
        <v>-0.21110000000000001</v>
      </c>
      <c r="G1883" s="177">
        <v>0.51639999999999997</v>
      </c>
      <c r="H1883" s="177">
        <v>6.0499999999999998E-2</v>
      </c>
      <c r="I1883" s="177">
        <v>-0.89849999999999997</v>
      </c>
      <c r="J1883" s="177">
        <v>0.56989999999999996</v>
      </c>
      <c r="K1883" s="177">
        <v>0.39439999999999997</v>
      </c>
      <c r="L1883" s="177">
        <v>3.3738999999999999</v>
      </c>
      <c r="M1883" s="177">
        <v>4.5498000000000003</v>
      </c>
      <c r="N1883" s="177">
        <v>1.1695</v>
      </c>
      <c r="O1883" s="177"/>
      <c r="P1883" s="177"/>
      <c r="Q1883" s="177">
        <v>13.961399999999999</v>
      </c>
      <c r="R1883" s="177">
        <v>12.035399999999999</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31</v>
      </c>
      <c r="C1884" s="173">
        <v>101764</v>
      </c>
      <c r="D1884" s="176">
        <v>44958</v>
      </c>
      <c r="E1884" s="177">
        <v>441.15</v>
      </c>
      <c r="F1884" s="177">
        <v>-0.62890000000000001</v>
      </c>
      <c r="G1884" s="177">
        <v>-6.7299999999999999E-2</v>
      </c>
      <c r="H1884" s="177">
        <v>-1.6034999999999999</v>
      </c>
      <c r="I1884" s="177">
        <v>-3.1427</v>
      </c>
      <c r="J1884" s="177">
        <v>-2.8252999999999999</v>
      </c>
      <c r="K1884" s="177">
        <v>-3.4908999999999999</v>
      </c>
      <c r="L1884" s="177">
        <v>3.8982999999999999</v>
      </c>
      <c r="M1884" s="177">
        <v>4.3685</v>
      </c>
      <c r="N1884" s="177">
        <v>-0.62909999999999999</v>
      </c>
      <c r="O1884" s="177">
        <v>15.737299999999999</v>
      </c>
      <c r="P1884" s="177">
        <v>7.4703999999999997</v>
      </c>
      <c r="Q1884" s="177">
        <v>13.939</v>
      </c>
      <c r="R1884" s="177">
        <v>14.557600000000001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12</v>
      </c>
      <c r="C1885" s="173">
        <v>118935</v>
      </c>
      <c r="D1885" s="176">
        <v>44958</v>
      </c>
      <c r="E1885" s="177">
        <v>482.577</v>
      </c>
      <c r="F1885" s="177">
        <v>-0.626</v>
      </c>
      <c r="G1885" s="177">
        <v>-5.3199999999999997E-2</v>
      </c>
      <c r="H1885" s="177">
        <v>-1.5838000000000001</v>
      </c>
      <c r="I1885" s="177">
        <v>-3.1044</v>
      </c>
      <c r="J1885" s="177">
        <v>-2.7412999999999998</v>
      </c>
      <c r="K1885" s="177">
        <v>-3.2690999999999999</v>
      </c>
      <c r="L1885" s="177">
        <v>4.3848000000000003</v>
      </c>
      <c r="M1885" s="177">
        <v>5.1228999999999996</v>
      </c>
      <c r="N1885" s="177">
        <v>0.30120000000000002</v>
      </c>
      <c r="O1885" s="177">
        <v>16.816700000000001</v>
      </c>
      <c r="P1885" s="177">
        <v>8.5710999999999995</v>
      </c>
      <c r="Q1885" s="177">
        <v>15.0936</v>
      </c>
      <c r="R1885" s="177">
        <v>15.6364</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2056</v>
      </c>
      <c r="C1886" s="173">
        <v>151113</v>
      </c>
      <c r="D1886" s="176">
        <v>44958</v>
      </c>
      <c r="E1886" s="177">
        <v>65.8185</v>
      </c>
      <c r="F1886" s="177">
        <v>-0.41520000000000001</v>
      </c>
      <c r="G1886" s="177">
        <v>1.5107999999999999</v>
      </c>
      <c r="H1886" s="177">
        <v>-6.1499999999999999E-2</v>
      </c>
      <c r="I1886" s="177">
        <v>-1.204</v>
      </c>
      <c r="J1886" s="177">
        <v>-1.2915000000000001</v>
      </c>
      <c r="K1886" s="177">
        <v>0.2109</v>
      </c>
      <c r="L1886" s="177">
        <v>7.3169000000000004</v>
      </c>
      <c r="M1886" s="177">
        <v>7.2994000000000003</v>
      </c>
      <c r="N1886" s="177">
        <v>2.5960999999999999</v>
      </c>
      <c r="O1886" s="177">
        <v>19.069600000000001</v>
      </c>
      <c r="P1886" s="177">
        <v>9.9985999999999997</v>
      </c>
      <c r="Q1886" s="177">
        <v>18.104099999999999</v>
      </c>
      <c r="R1886" s="177">
        <v>19.669599999999999</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2057</v>
      </c>
      <c r="C1887" s="173">
        <v>151110</v>
      </c>
      <c r="D1887" s="176">
        <v>44958</v>
      </c>
      <c r="E1887" s="177">
        <v>60.370399999999997</v>
      </c>
      <c r="F1887" s="177">
        <v>-0.41799999999999998</v>
      </c>
      <c r="G1887" s="177">
        <v>1.4967999999999999</v>
      </c>
      <c r="H1887" s="177">
        <v>-8.09E-2</v>
      </c>
      <c r="I1887" s="177">
        <v>-1.2421</v>
      </c>
      <c r="J1887" s="177">
        <v>-1.3805000000000001</v>
      </c>
      <c r="K1887" s="177">
        <v>-3.5799999999999998E-2</v>
      </c>
      <c r="L1887" s="177">
        <v>6.7954999999999997</v>
      </c>
      <c r="M1887" s="177">
        <v>6.5128000000000004</v>
      </c>
      <c r="N1887" s="177">
        <v>1.6113999999999999</v>
      </c>
      <c r="O1887" s="177">
        <v>17.924099999999999</v>
      </c>
      <c r="P1887" s="177">
        <v>8.9547000000000008</v>
      </c>
      <c r="Q1887" s="177">
        <v>14.7423</v>
      </c>
      <c r="R1887" s="177">
        <v>18.523399999999999</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32</v>
      </c>
      <c r="C1888" s="173">
        <v>102594</v>
      </c>
      <c r="D1888" s="176">
        <v>44958</v>
      </c>
      <c r="E1888" s="177">
        <v>276.72000000000003</v>
      </c>
      <c r="F1888" s="177">
        <v>-0.61060000000000003</v>
      </c>
      <c r="G1888" s="177">
        <v>-7.1999999999999998E-3</v>
      </c>
      <c r="H1888" s="177">
        <v>-0.97340000000000004</v>
      </c>
      <c r="I1888" s="177">
        <v>-1.6771</v>
      </c>
      <c r="J1888" s="177">
        <v>-0.46039999999999998</v>
      </c>
      <c r="K1888" s="177">
        <v>0.87119999999999997</v>
      </c>
      <c r="L1888" s="177">
        <v>7.3765000000000001</v>
      </c>
      <c r="M1888" s="177">
        <v>8.8120999999999992</v>
      </c>
      <c r="N1888" s="177">
        <v>8.0641999999999996</v>
      </c>
      <c r="O1888" s="177">
        <v>24.590499999999999</v>
      </c>
      <c r="P1888" s="177">
        <v>13.1165</v>
      </c>
      <c r="Q1888" s="177">
        <v>19.690000000000001</v>
      </c>
      <c r="R1888" s="177">
        <v>23.411300000000001</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13</v>
      </c>
      <c r="C1889" s="173">
        <v>120323</v>
      </c>
      <c r="D1889" s="176">
        <v>44958</v>
      </c>
      <c r="E1889" s="177">
        <v>300.13</v>
      </c>
      <c r="F1889" s="177">
        <v>-0.60929999999999995</v>
      </c>
      <c r="G1889" s="177">
        <v>0</v>
      </c>
      <c r="H1889" s="177">
        <v>-0.96350000000000002</v>
      </c>
      <c r="I1889" s="177">
        <v>-1.6579999999999999</v>
      </c>
      <c r="J1889" s="177">
        <v>-0.41149999999999998</v>
      </c>
      <c r="K1889" s="177">
        <v>1.0063</v>
      </c>
      <c r="L1889" s="177">
        <v>7.6584000000000003</v>
      </c>
      <c r="M1889" s="177">
        <v>9.2454000000000001</v>
      </c>
      <c r="N1889" s="177">
        <v>8.6561000000000003</v>
      </c>
      <c r="O1889" s="177">
        <v>25.2746</v>
      </c>
      <c r="P1889" s="177">
        <v>13.8271</v>
      </c>
      <c r="Q1889" s="177">
        <v>17.6844</v>
      </c>
      <c r="R1889" s="177">
        <v>24.090199999999999</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14</v>
      </c>
      <c r="C1890" s="173">
        <v>144455</v>
      </c>
      <c r="D1890" s="176">
        <v>44958</v>
      </c>
      <c r="E1890" s="177">
        <v>16.7</v>
      </c>
      <c r="F1890" s="177">
        <v>-0.77239999999999998</v>
      </c>
      <c r="G1890" s="177">
        <v>0</v>
      </c>
      <c r="H1890" s="177">
        <v>-1.7646999999999999</v>
      </c>
      <c r="I1890" s="177">
        <v>-3.0196999999999998</v>
      </c>
      <c r="J1890" s="177">
        <v>-3.524</v>
      </c>
      <c r="K1890" s="177">
        <v>-2.6238999999999999</v>
      </c>
      <c r="L1890" s="177">
        <v>1.7052</v>
      </c>
      <c r="M1890" s="177">
        <v>2.706</v>
      </c>
      <c r="N1890" s="177">
        <v>-0.71340000000000003</v>
      </c>
      <c r="O1890" s="177">
        <v>15.007400000000001</v>
      </c>
      <c r="P1890" s="177"/>
      <c r="Q1890" s="177">
        <v>12.2005</v>
      </c>
      <c r="R1890" s="177">
        <v>15.5855</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33</v>
      </c>
      <c r="C1891" s="173">
        <v>144453</v>
      </c>
      <c r="D1891" s="176">
        <v>44958</v>
      </c>
      <c r="E1891" s="177">
        <v>15.91</v>
      </c>
      <c r="F1891" s="177">
        <v>-0.8105</v>
      </c>
      <c r="G1891" s="177">
        <v>0</v>
      </c>
      <c r="H1891" s="177">
        <v>-1.7901</v>
      </c>
      <c r="I1891" s="177">
        <v>-3.0468999999999999</v>
      </c>
      <c r="J1891" s="177">
        <v>-3.6341999999999999</v>
      </c>
      <c r="K1891" s="177">
        <v>-2.8694000000000002</v>
      </c>
      <c r="L1891" s="177">
        <v>1.2087000000000001</v>
      </c>
      <c r="M1891" s="177">
        <v>2.0526</v>
      </c>
      <c r="N1891" s="177">
        <v>-1.5469999999999999</v>
      </c>
      <c r="O1891" s="177">
        <v>14.1456</v>
      </c>
      <c r="P1891" s="177"/>
      <c r="Q1891" s="177">
        <v>10.986599999999999</v>
      </c>
      <c r="R1891" s="177">
        <v>14.620699999999999</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15</v>
      </c>
      <c r="C1892" s="173">
        <v>118481</v>
      </c>
      <c r="D1892" s="176">
        <v>44958</v>
      </c>
      <c r="E1892" s="177">
        <v>101.404</v>
      </c>
      <c r="F1892" s="177">
        <v>-7.0000000000000007E-2</v>
      </c>
      <c r="G1892" s="177">
        <v>1.1895</v>
      </c>
      <c r="H1892" s="177">
        <v>-0.30869999999999997</v>
      </c>
      <c r="I1892" s="177">
        <v>-1.9322999999999999</v>
      </c>
      <c r="J1892" s="177">
        <v>-1.1975</v>
      </c>
      <c r="K1892" s="177">
        <v>-1.5495000000000001</v>
      </c>
      <c r="L1892" s="177">
        <v>4.3036000000000003</v>
      </c>
      <c r="M1892" s="177">
        <v>3.2101999999999999</v>
      </c>
      <c r="N1892" s="177">
        <v>1.3634999999999999</v>
      </c>
      <c r="O1892" s="177">
        <v>24.4084</v>
      </c>
      <c r="P1892" s="177">
        <v>10.856400000000001</v>
      </c>
      <c r="Q1892" s="177">
        <v>16.407800000000002</v>
      </c>
      <c r="R1892" s="177">
        <v>28.043500000000002</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34</v>
      </c>
      <c r="C1893" s="173">
        <v>108909</v>
      </c>
      <c r="D1893" s="176">
        <v>44958</v>
      </c>
      <c r="E1893" s="177">
        <v>91.807000000000002</v>
      </c>
      <c r="F1893" s="177">
        <v>-7.2900000000000006E-2</v>
      </c>
      <c r="G1893" s="177">
        <v>1.1758999999999999</v>
      </c>
      <c r="H1893" s="177">
        <v>-0.32900000000000001</v>
      </c>
      <c r="I1893" s="177">
        <v>-1.9732000000000001</v>
      </c>
      <c r="J1893" s="177">
        <v>-1.2966</v>
      </c>
      <c r="K1893" s="177">
        <v>-1.8253999999999999</v>
      </c>
      <c r="L1893" s="177">
        <v>3.7132999999999998</v>
      </c>
      <c r="M1893" s="177">
        <v>2.3374999999999999</v>
      </c>
      <c r="N1893" s="177">
        <v>0.24790000000000001</v>
      </c>
      <c r="O1893" s="177">
        <v>23.049600000000002</v>
      </c>
      <c r="P1893" s="177">
        <v>9.6342999999999996</v>
      </c>
      <c r="Q1893" s="177">
        <v>16.026499999999999</v>
      </c>
      <c r="R1893" s="177">
        <v>26.645</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16</v>
      </c>
      <c r="C1894" s="173">
        <v>135341</v>
      </c>
      <c r="D1894" s="176">
        <v>44958</v>
      </c>
      <c r="E1894" s="177">
        <v>19.443100000000001</v>
      </c>
      <c r="F1894" s="177">
        <v>-0.15659999999999999</v>
      </c>
      <c r="G1894" s="177">
        <v>0.1241</v>
      </c>
      <c r="H1894" s="177">
        <v>-1.0271999999999999</v>
      </c>
      <c r="I1894" s="177">
        <v>-2.4948999999999999</v>
      </c>
      <c r="J1894" s="177">
        <v>-3.1897000000000002</v>
      </c>
      <c r="K1894" s="177">
        <v>-3.5264000000000002</v>
      </c>
      <c r="L1894" s="177">
        <v>0.96750000000000003</v>
      </c>
      <c r="M1894" s="177">
        <v>3.1459000000000001</v>
      </c>
      <c r="N1894" s="177">
        <v>-1.8407</v>
      </c>
      <c r="O1894" s="177">
        <v>14.3569</v>
      </c>
      <c r="P1894" s="177">
        <v>5.2187000000000001</v>
      </c>
      <c r="Q1894" s="177">
        <v>9.3903999999999996</v>
      </c>
      <c r="R1894" s="177">
        <v>13.2812</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35</v>
      </c>
      <c r="C1895" s="173">
        <v>135343</v>
      </c>
      <c r="D1895" s="176">
        <v>44958</v>
      </c>
      <c r="E1895" s="177">
        <v>16.8736</v>
      </c>
      <c r="F1895" s="177">
        <v>-0.16089999999999999</v>
      </c>
      <c r="G1895" s="177">
        <v>9.9699999999999997E-2</v>
      </c>
      <c r="H1895" s="177">
        <v>-1.0607</v>
      </c>
      <c r="I1895" s="177">
        <v>-2.5621999999999998</v>
      </c>
      <c r="J1895" s="177">
        <v>-3.3475000000000001</v>
      </c>
      <c r="K1895" s="177">
        <v>-3.9554</v>
      </c>
      <c r="L1895" s="177">
        <v>7.2400000000000006E-2</v>
      </c>
      <c r="M1895" s="177">
        <v>1.7579</v>
      </c>
      <c r="N1895" s="177">
        <v>-3.5733999999999999</v>
      </c>
      <c r="O1895" s="177">
        <v>12.1187</v>
      </c>
      <c r="P1895" s="177">
        <v>3.4157000000000002</v>
      </c>
      <c r="Q1895" s="177">
        <v>7.3173000000000004</v>
      </c>
      <c r="R1895" s="177">
        <v>11.2186</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36</v>
      </c>
      <c r="C1896" s="173">
        <v>100254</v>
      </c>
      <c r="D1896" s="176">
        <v>44958</v>
      </c>
      <c r="E1896" s="177">
        <v>433.514825095981</v>
      </c>
      <c r="F1896" s="177">
        <v>-0.748</v>
      </c>
      <c r="G1896" s="177">
        <v>0.96209999999999996</v>
      </c>
      <c r="H1896" s="177">
        <v>-0.72009999999999996</v>
      </c>
      <c r="I1896" s="177">
        <v>-2.476</v>
      </c>
      <c r="J1896" s="177">
        <v>-1.5093000000000001</v>
      </c>
      <c r="K1896" s="177">
        <v>1.7690999999999999</v>
      </c>
      <c r="L1896" s="177">
        <v>8.2853999999999992</v>
      </c>
      <c r="M1896" s="177">
        <v>9.3899000000000008</v>
      </c>
      <c r="N1896" s="177">
        <v>2.3618000000000001</v>
      </c>
      <c r="O1896" s="177">
        <v>16.163</v>
      </c>
      <c r="P1896" s="177">
        <v>9.5945999999999998</v>
      </c>
      <c r="Q1896" s="177">
        <v>15.806800000000001</v>
      </c>
      <c r="R1896" s="177">
        <v>16.246300000000002</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17</v>
      </c>
      <c r="C1897" s="173">
        <v>120486</v>
      </c>
      <c r="D1897" s="176">
        <v>44958</v>
      </c>
      <c r="E1897" s="177">
        <v>58.777500000000003</v>
      </c>
      <c r="F1897" s="177">
        <v>-0.74639999999999995</v>
      </c>
      <c r="G1897" s="177">
        <v>0.97109999999999996</v>
      </c>
      <c r="H1897" s="177">
        <v>-0.70760000000000001</v>
      </c>
      <c r="I1897" s="177">
        <v>-2.4516</v>
      </c>
      <c r="J1897" s="177">
        <v>-1.4511000000000001</v>
      </c>
      <c r="K1897" s="177">
        <v>1.9337</v>
      </c>
      <c r="L1897" s="177">
        <v>8.6586999999999996</v>
      </c>
      <c r="M1897" s="177">
        <v>9.9564000000000004</v>
      </c>
      <c r="N1897" s="177">
        <v>3.0297000000000001</v>
      </c>
      <c r="O1897" s="177">
        <v>16.9285</v>
      </c>
      <c r="P1897" s="177">
        <v>10.313499999999999</v>
      </c>
      <c r="Q1897" s="177">
        <v>14.8904</v>
      </c>
      <c r="R1897" s="177">
        <v>17.0166</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38</v>
      </c>
      <c r="C1898" s="173">
        <v>103085</v>
      </c>
      <c r="D1898" s="176">
        <v>44958</v>
      </c>
      <c r="E1898" s="177">
        <v>123.66379999999999</v>
      </c>
      <c r="F1898" s="177">
        <v>-0.83579999999999999</v>
      </c>
      <c r="G1898" s="177">
        <v>-7.2999999999999995E-2</v>
      </c>
      <c r="H1898" s="177">
        <v>-1.9352</v>
      </c>
      <c r="I1898" s="177">
        <v>-3.4104000000000001</v>
      </c>
      <c r="J1898" s="177">
        <v>-3.1879</v>
      </c>
      <c r="K1898" s="177">
        <v>-4.3945999999999996</v>
      </c>
      <c r="L1898" s="177">
        <v>1.6791</v>
      </c>
      <c r="M1898" s="177">
        <v>1.4710000000000001</v>
      </c>
      <c r="N1898" s="177">
        <v>-1.0116000000000001</v>
      </c>
      <c r="O1898" s="177">
        <v>17.9864</v>
      </c>
      <c r="P1898" s="177">
        <v>9.8393999999999995</v>
      </c>
      <c r="Q1898" s="177">
        <v>15.302300000000001</v>
      </c>
      <c r="R1898" s="177">
        <v>16.953099999999999</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19</v>
      </c>
      <c r="C1899" s="173">
        <v>118784</v>
      </c>
      <c r="D1899" s="176">
        <v>44958</v>
      </c>
      <c r="E1899" s="177">
        <v>133.03389999999999</v>
      </c>
      <c r="F1899" s="177">
        <v>-0.83379999999999999</v>
      </c>
      <c r="G1899" s="177">
        <v>-6.4699999999999994E-2</v>
      </c>
      <c r="H1899" s="177">
        <v>-1.9229000000000001</v>
      </c>
      <c r="I1899" s="177">
        <v>-3.3837999999999999</v>
      </c>
      <c r="J1899" s="177">
        <v>-3.1215000000000002</v>
      </c>
      <c r="K1899" s="177">
        <v>-4.2115</v>
      </c>
      <c r="L1899" s="177">
        <v>2.0474000000000001</v>
      </c>
      <c r="M1899" s="177">
        <v>2.0303</v>
      </c>
      <c r="N1899" s="177">
        <v>-0.29930000000000001</v>
      </c>
      <c r="O1899" s="177">
        <v>18.7895</v>
      </c>
      <c r="P1899" s="177">
        <v>10.5802</v>
      </c>
      <c r="Q1899" s="177">
        <v>14.3681</v>
      </c>
      <c r="R1899" s="177">
        <v>17.7544</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20</v>
      </c>
      <c r="C1900" s="173">
        <v>103490</v>
      </c>
      <c r="D1900" s="176">
        <v>44958</v>
      </c>
      <c r="E1900" s="177">
        <v>81.12</v>
      </c>
      <c r="F1900" s="177">
        <v>4.9299999999999997E-2</v>
      </c>
      <c r="G1900" s="177">
        <v>0.30909999999999999</v>
      </c>
      <c r="H1900" s="177">
        <v>-0.91610000000000003</v>
      </c>
      <c r="I1900" s="177">
        <v>-1.6131</v>
      </c>
      <c r="J1900" s="177">
        <v>-0.79490000000000005</v>
      </c>
      <c r="K1900" s="177">
        <v>-0.20910000000000001</v>
      </c>
      <c r="L1900" s="177">
        <v>4.1067999999999998</v>
      </c>
      <c r="M1900" s="177">
        <v>7.2447999999999997</v>
      </c>
      <c r="N1900" s="177">
        <v>3.96</v>
      </c>
      <c r="O1900" s="177">
        <v>15.2719</v>
      </c>
      <c r="P1900" s="177">
        <v>8.0458999999999996</v>
      </c>
      <c r="Q1900" s="177">
        <v>13.1853</v>
      </c>
      <c r="R1900" s="177">
        <v>12.583299999999999</v>
      </c>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39</v>
      </c>
      <c r="C1901" s="173">
        <v>141068</v>
      </c>
      <c r="D1901" s="176">
        <v>44958</v>
      </c>
      <c r="E1901" s="177">
        <v>79.28</v>
      </c>
      <c r="F1901" s="177">
        <v>3.7900000000000003E-2</v>
      </c>
      <c r="G1901" s="177">
        <v>0.29099999999999998</v>
      </c>
      <c r="H1901" s="177">
        <v>-0.93710000000000004</v>
      </c>
      <c r="I1901" s="177">
        <v>-1.6376999999999999</v>
      </c>
      <c r="J1901" s="177">
        <v>-0.85040000000000004</v>
      </c>
      <c r="K1901" s="177">
        <v>-0.35189999999999999</v>
      </c>
      <c r="L1901" s="177">
        <v>3.8376000000000001</v>
      </c>
      <c r="M1901" s="177">
        <v>6.8319999999999999</v>
      </c>
      <c r="N1901" s="177">
        <v>3.4312</v>
      </c>
      <c r="O1901" s="177">
        <v>14.691700000000001</v>
      </c>
      <c r="P1901" s="177">
        <v>7.5789</v>
      </c>
      <c r="Q1901" s="177">
        <v>12.847300000000001</v>
      </c>
      <c r="R1901" s="177">
        <v>12.0191</v>
      </c>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40</v>
      </c>
      <c r="C1902" s="173">
        <v>101672</v>
      </c>
      <c r="D1902" s="176">
        <v>44958</v>
      </c>
      <c r="E1902" s="177">
        <v>203.9195</v>
      </c>
      <c r="F1902" s="177">
        <v>-1.0859000000000001</v>
      </c>
      <c r="G1902" s="177">
        <v>0.1827</v>
      </c>
      <c r="H1902" s="177">
        <v>-1.679</v>
      </c>
      <c r="I1902" s="177">
        <v>-2.9664999999999999</v>
      </c>
      <c r="J1902" s="177">
        <v>-3.1150000000000002</v>
      </c>
      <c r="K1902" s="177">
        <v>-3.0798999999999999</v>
      </c>
      <c r="L1902" s="177">
        <v>3.6821000000000002</v>
      </c>
      <c r="M1902" s="177">
        <v>5.1657999999999999</v>
      </c>
      <c r="N1902" s="177">
        <v>2.5695000000000001</v>
      </c>
      <c r="O1902" s="177">
        <v>13.871</v>
      </c>
      <c r="P1902" s="177">
        <v>7.3201000000000001</v>
      </c>
      <c r="Q1902" s="177">
        <v>17.592700000000001</v>
      </c>
      <c r="R1902" s="177">
        <v>13.293799999999999</v>
      </c>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21</v>
      </c>
      <c r="C1903" s="173">
        <v>119231</v>
      </c>
      <c r="D1903" s="176">
        <v>44958</v>
      </c>
      <c r="E1903" s="177">
        <v>224.18450000000001</v>
      </c>
      <c r="F1903" s="177">
        <v>-1.083</v>
      </c>
      <c r="G1903" s="177">
        <v>0.19650000000000001</v>
      </c>
      <c r="H1903" s="177">
        <v>-1.6597999999999999</v>
      </c>
      <c r="I1903" s="177">
        <v>-2.9281000000000001</v>
      </c>
      <c r="J1903" s="177">
        <v>-3.0247999999999999</v>
      </c>
      <c r="K1903" s="177">
        <v>-2.8275000000000001</v>
      </c>
      <c r="L1903" s="177">
        <v>4.2244000000000002</v>
      </c>
      <c r="M1903" s="177">
        <v>6.0015000000000001</v>
      </c>
      <c r="N1903" s="177">
        <v>3.6353</v>
      </c>
      <c r="O1903" s="177">
        <v>15.1721</v>
      </c>
      <c r="P1903" s="177">
        <v>8.6388999999999996</v>
      </c>
      <c r="Q1903" s="177">
        <v>15.8658</v>
      </c>
      <c r="R1903" s="177">
        <v>14.4908</v>
      </c>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22</v>
      </c>
      <c r="C1904" s="173">
        <v>143835</v>
      </c>
      <c r="D1904" s="176"/>
      <c r="E1904" s="177"/>
      <c r="F1904" s="177"/>
      <c r="G1904" s="177"/>
      <c r="H1904" s="177"/>
      <c r="I1904" s="177"/>
      <c r="J1904" s="177"/>
      <c r="K1904" s="177"/>
      <c r="L1904" s="177"/>
      <c r="M1904" s="177"/>
      <c r="N1904" s="177"/>
      <c r="O1904" s="177"/>
      <c r="P1904" s="177"/>
      <c r="Q1904" s="177"/>
      <c r="R1904" s="177"/>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41</v>
      </c>
      <c r="C1905" s="173">
        <v>143837</v>
      </c>
      <c r="D1905" s="176"/>
      <c r="E1905" s="177"/>
      <c r="F1905" s="177"/>
      <c r="G1905" s="177"/>
      <c r="H1905" s="177"/>
      <c r="I1905" s="177"/>
      <c r="J1905" s="177"/>
      <c r="K1905" s="177"/>
      <c r="L1905" s="177"/>
      <c r="M1905" s="177"/>
      <c r="N1905" s="177"/>
      <c r="O1905" s="177"/>
      <c r="P1905" s="177"/>
      <c r="Q1905" s="177"/>
      <c r="R1905" s="177"/>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23</v>
      </c>
      <c r="C1906" s="173">
        <v>144213</v>
      </c>
      <c r="D1906" s="176"/>
      <c r="E1906" s="177"/>
      <c r="F1906" s="177"/>
      <c r="G1906" s="177"/>
      <c r="H1906" s="177"/>
      <c r="I1906" s="177"/>
      <c r="J1906" s="177"/>
      <c r="K1906" s="177"/>
      <c r="L1906" s="177"/>
      <c r="M1906" s="177"/>
      <c r="N1906" s="177"/>
      <c r="O1906" s="177"/>
      <c r="P1906" s="177"/>
      <c r="Q1906" s="177"/>
      <c r="R1906" s="177"/>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42</v>
      </c>
      <c r="C1907" s="173">
        <v>144212</v>
      </c>
      <c r="D1907" s="176"/>
      <c r="E1907" s="177"/>
      <c r="F1907" s="177"/>
      <c r="G1907" s="177"/>
      <c r="H1907" s="177"/>
      <c r="I1907" s="177"/>
      <c r="J1907" s="177"/>
      <c r="K1907" s="177"/>
      <c r="L1907" s="177"/>
      <c r="M1907" s="177"/>
      <c r="N1907" s="177"/>
      <c r="O1907" s="177"/>
      <c r="P1907" s="177"/>
      <c r="Q1907" s="177"/>
      <c r="R1907" s="177"/>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43</v>
      </c>
      <c r="C1908" s="173">
        <v>100496</v>
      </c>
      <c r="D1908" s="176">
        <v>44958</v>
      </c>
      <c r="E1908" s="177">
        <v>439.19549999999998</v>
      </c>
      <c r="F1908" s="177">
        <v>-0.79039999999999999</v>
      </c>
      <c r="G1908" s="177">
        <v>-1.9699999999999999E-2</v>
      </c>
      <c r="H1908" s="177">
        <v>-1.76</v>
      </c>
      <c r="I1908" s="177">
        <v>-3.3203</v>
      </c>
      <c r="J1908" s="177">
        <v>-2.6846000000000001</v>
      </c>
      <c r="K1908" s="177">
        <v>-2.6103000000000001</v>
      </c>
      <c r="L1908" s="177">
        <v>5.9276999999999997</v>
      </c>
      <c r="M1908" s="177">
        <v>8.7668999999999997</v>
      </c>
      <c r="N1908" s="177">
        <v>6.5065</v>
      </c>
      <c r="O1908" s="177">
        <v>21.792100000000001</v>
      </c>
      <c r="P1908" s="177">
        <v>9.4390999999999998</v>
      </c>
      <c r="Q1908" s="177">
        <v>17.065200000000001</v>
      </c>
      <c r="R1908" s="177">
        <v>21.890799999999999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24</v>
      </c>
      <c r="C1909" s="173">
        <v>118494</v>
      </c>
      <c r="D1909" s="176">
        <v>44958</v>
      </c>
      <c r="E1909" s="177">
        <v>475.4074</v>
      </c>
      <c r="F1909" s="177">
        <v>-0.78720000000000001</v>
      </c>
      <c r="G1909" s="177">
        <v>-4.7999999999999996E-3</v>
      </c>
      <c r="H1909" s="177">
        <v>-1.7397</v>
      </c>
      <c r="I1909" s="177">
        <v>-3.2812999999999999</v>
      </c>
      <c r="J1909" s="177">
        <v>-2.59</v>
      </c>
      <c r="K1909" s="177">
        <v>-2.3420000000000001</v>
      </c>
      <c r="L1909" s="177">
        <v>6.4920999999999998</v>
      </c>
      <c r="M1909" s="177">
        <v>9.6347000000000005</v>
      </c>
      <c r="N1909" s="177">
        <v>7.5993000000000004</v>
      </c>
      <c r="O1909" s="177">
        <v>22.960799999999999</v>
      </c>
      <c r="P1909" s="177">
        <v>10.424200000000001</v>
      </c>
      <c r="Q1909" s="177">
        <v>14.0717</v>
      </c>
      <c r="R1909" s="177">
        <v>23.0426</v>
      </c>
      <c r="T1909" s="106"/>
      <c r="U1909" s="107"/>
      <c r="V1909" s="107"/>
      <c r="W1909" s="107"/>
      <c r="X1909" s="107"/>
      <c r="Y1909" s="107"/>
      <c r="Z1909" s="107"/>
      <c r="AA1909" s="107"/>
      <c r="AB1909" s="107"/>
      <c r="AC1909" s="107"/>
      <c r="AD1909" s="107"/>
      <c r="AE1909" s="107"/>
      <c r="AF1909" s="107"/>
      <c r="AG1909" s="107"/>
      <c r="AH1909" s="107"/>
    </row>
    <row r="1910" spans="1:34" x14ac:dyDescent="0.3">
      <c r="A1910" s="173" t="s">
        <v>380</v>
      </c>
      <c r="B1910" s="173" t="s">
        <v>25</v>
      </c>
      <c r="C1910" s="173">
        <v>145473</v>
      </c>
      <c r="D1910" s="176">
        <v>44958</v>
      </c>
      <c r="E1910" s="177">
        <v>17.829999999999998</v>
      </c>
      <c r="F1910" s="177">
        <v>-0.88939999999999997</v>
      </c>
      <c r="G1910" s="177">
        <v>0</v>
      </c>
      <c r="H1910" s="177">
        <v>-1.3282</v>
      </c>
      <c r="I1910" s="177">
        <v>-2.7277999999999998</v>
      </c>
      <c r="J1910" s="177">
        <v>-1.7089000000000001</v>
      </c>
      <c r="K1910" s="177">
        <v>-2.3014000000000001</v>
      </c>
      <c r="L1910" s="177">
        <v>2.9445999999999999</v>
      </c>
      <c r="M1910" s="177">
        <v>5.5030000000000001</v>
      </c>
      <c r="N1910" s="177">
        <v>2.2949000000000002</v>
      </c>
      <c r="O1910" s="177">
        <v>18.007400000000001</v>
      </c>
      <c r="P1910" s="177"/>
      <c r="Q1910" s="177">
        <v>14.9077</v>
      </c>
      <c r="R1910" s="177">
        <v>15.9152</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3" t="s">
        <v>380</v>
      </c>
      <c r="B1911" s="173" t="s">
        <v>44</v>
      </c>
      <c r="C1911" s="173">
        <v>145471</v>
      </c>
      <c r="D1911" s="176">
        <v>44958</v>
      </c>
      <c r="E1911" s="177">
        <v>17.25</v>
      </c>
      <c r="F1911" s="177">
        <v>-0.86209999999999998</v>
      </c>
      <c r="G1911" s="177">
        <v>0</v>
      </c>
      <c r="H1911" s="177">
        <v>-1.3722000000000001</v>
      </c>
      <c r="I1911" s="177">
        <v>-2.7621000000000002</v>
      </c>
      <c r="J1911" s="177">
        <v>-1.7654000000000001</v>
      </c>
      <c r="K1911" s="177">
        <v>-2.4872999999999998</v>
      </c>
      <c r="L1911" s="177">
        <v>2.4954999999999998</v>
      </c>
      <c r="M1911" s="177">
        <v>4.7995000000000001</v>
      </c>
      <c r="N1911" s="177">
        <v>1.4109</v>
      </c>
      <c r="O1911" s="177">
        <v>17.185600000000001</v>
      </c>
      <c r="P1911" s="177"/>
      <c r="Q1911" s="177">
        <v>13.998200000000001</v>
      </c>
      <c r="R1911" s="177">
        <v>14.971299999999999</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73" t="s">
        <v>380</v>
      </c>
      <c r="B1912" s="173" t="s">
        <v>26</v>
      </c>
      <c r="C1912" s="173">
        <v>120751</v>
      </c>
      <c r="D1912" s="176">
        <v>44958</v>
      </c>
      <c r="E1912" s="177">
        <v>109.8781</v>
      </c>
      <c r="F1912" s="177">
        <v>-0.25259999999999999</v>
      </c>
      <c r="G1912" s="177">
        <v>0.26519999999999999</v>
      </c>
      <c r="H1912" s="177">
        <v>-0.90780000000000005</v>
      </c>
      <c r="I1912" s="177">
        <v>-1.9488000000000001</v>
      </c>
      <c r="J1912" s="177">
        <v>-2.0733999999999999</v>
      </c>
      <c r="K1912" s="177">
        <v>-2.5133000000000001</v>
      </c>
      <c r="L1912" s="177">
        <v>3.2345999999999999</v>
      </c>
      <c r="M1912" s="177">
        <v>6.4394</v>
      </c>
      <c r="N1912" s="177">
        <v>0.82479999999999998</v>
      </c>
      <c r="O1912" s="177">
        <v>16.577000000000002</v>
      </c>
      <c r="P1912" s="177">
        <v>11.579599999999999</v>
      </c>
      <c r="Q1912" s="177">
        <v>12.8828</v>
      </c>
      <c r="R1912" s="177">
        <v>13.875</v>
      </c>
    </row>
    <row r="1913" spans="1:34" x14ac:dyDescent="0.3">
      <c r="A1913" s="173" t="s">
        <v>380</v>
      </c>
      <c r="B1913" s="173" t="s">
        <v>45</v>
      </c>
      <c r="C1913" s="173">
        <v>103098</v>
      </c>
      <c r="D1913" s="176">
        <v>44958</v>
      </c>
      <c r="E1913" s="177">
        <v>102.1309</v>
      </c>
      <c r="F1913" s="177">
        <v>-0.25490000000000002</v>
      </c>
      <c r="G1913" s="177">
        <v>0.254</v>
      </c>
      <c r="H1913" s="177">
        <v>-0.92279999999999995</v>
      </c>
      <c r="I1913" s="177">
        <v>-1.9785999999999999</v>
      </c>
      <c r="J1913" s="177">
        <v>-2.1423000000000001</v>
      </c>
      <c r="K1913" s="177">
        <v>-2.7004000000000001</v>
      </c>
      <c r="L1913" s="177">
        <v>2.8481000000000001</v>
      </c>
      <c r="M1913" s="177">
        <v>5.8372000000000002</v>
      </c>
      <c r="N1913" s="177">
        <v>7.8100000000000003E-2</v>
      </c>
      <c r="O1913" s="177">
        <v>15.7585</v>
      </c>
      <c r="P1913" s="177">
        <v>10.7981</v>
      </c>
      <c r="Q1913" s="177">
        <v>14.1586</v>
      </c>
      <c r="R1913" s="177">
        <v>13.047599999999999</v>
      </c>
    </row>
    <row r="1914" spans="1:34" x14ac:dyDescent="0.3">
      <c r="A1914" s="178" t="s">
        <v>27</v>
      </c>
      <c r="B1914" s="173"/>
      <c r="C1914" s="173"/>
      <c r="D1914" s="173"/>
      <c r="E1914" s="173"/>
      <c r="F1914" s="179">
        <v>-0.58862333333333339</v>
      </c>
      <c r="G1914" s="179">
        <v>0.34589666666666669</v>
      </c>
      <c r="H1914" s="179">
        <v>-1.1362700000000001</v>
      </c>
      <c r="I1914" s="179">
        <v>-2.4632666666666676</v>
      </c>
      <c r="J1914" s="179">
        <v>-2.0454433333333331</v>
      </c>
      <c r="K1914" s="179">
        <v>-1.7098799999999998</v>
      </c>
      <c r="L1914" s="179">
        <v>4.0364533333333332</v>
      </c>
      <c r="M1914" s="179">
        <v>5.1619233333333341</v>
      </c>
      <c r="N1914" s="179">
        <v>1.6395133333333334</v>
      </c>
      <c r="O1914" s="179">
        <v>17.676950000000001</v>
      </c>
      <c r="P1914" s="179">
        <v>8.7276249999999997</v>
      </c>
      <c r="Q1914" s="179">
        <v>14.567386666666666</v>
      </c>
      <c r="R1914" s="179">
        <v>16.771893333333331</v>
      </c>
    </row>
    <row r="1915" spans="1:34" x14ac:dyDescent="0.3">
      <c r="A1915" s="178" t="s">
        <v>407</v>
      </c>
      <c r="B1915" s="173"/>
      <c r="C1915" s="173"/>
      <c r="D1915" s="173"/>
      <c r="E1915" s="173"/>
      <c r="F1915" s="179">
        <v>-0.62745000000000006</v>
      </c>
      <c r="G1915" s="179">
        <v>0.18959999999999999</v>
      </c>
      <c r="H1915" s="179">
        <v>-1.0439499999999999</v>
      </c>
      <c r="I1915" s="179">
        <v>-2.5285500000000001</v>
      </c>
      <c r="J1915" s="179">
        <v>-2.10785</v>
      </c>
      <c r="K1915" s="179">
        <v>-2.41465</v>
      </c>
      <c r="L1915" s="179">
        <v>3.7426499999999998</v>
      </c>
      <c r="M1915" s="179">
        <v>5.1583500000000004</v>
      </c>
      <c r="N1915" s="179">
        <v>1.3872</v>
      </c>
      <c r="O1915" s="179">
        <v>16.696850000000001</v>
      </c>
      <c r="P1915" s="179">
        <v>9.5168499999999998</v>
      </c>
      <c r="Q1915" s="179">
        <v>14.785399999999999</v>
      </c>
      <c r="R1915" s="179">
        <v>15.520099999999999</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1138</v>
      </c>
      <c r="B8" s="59">
        <f>VLOOKUP($A8,'Return Data'!$B$7:$R$2292,3,0)</f>
        <v>44958</v>
      </c>
      <c r="C8" s="60">
        <f>VLOOKUP($A8,'Return Data'!$B$7:$R$2292,4,0)</f>
        <v>28.645800000000001</v>
      </c>
      <c r="D8" s="60">
        <f>VLOOKUP($A8,'Return Data'!$B$7:$R$2292,10,0)</f>
        <v>-3.504</v>
      </c>
      <c r="E8" s="61">
        <f t="shared" ref="E8:E15" si="0">RANK(D8,D$8:D$15,0)</f>
        <v>8</v>
      </c>
      <c r="F8" s="60">
        <f>VLOOKUP($A8,'Return Data'!$B$7:$R$2292,11,0)</f>
        <v>-2.3473999999999999</v>
      </c>
      <c r="G8" s="61">
        <f t="shared" ref="G8:G15" si="1">RANK(F8,F$8:F$15,0)</f>
        <v>8</v>
      </c>
      <c r="H8" s="60">
        <f>VLOOKUP($A8,'Return Data'!$B$7:$R$2292,12,0)</f>
        <v>-2.4525000000000001</v>
      </c>
      <c r="I8" s="61">
        <f t="shared" ref="I8:I15" si="2">RANK(H8,H$8:H$15,0)</f>
        <v>8</v>
      </c>
      <c r="J8" s="60">
        <f>VLOOKUP($A8,'Return Data'!$B$7:$R$2292,13,0)</f>
        <v>-6.6699000000000002</v>
      </c>
      <c r="K8" s="61">
        <f t="shared" ref="K8:K15" si="3">RANK(J8,J$8:J$15,0)</f>
        <v>8</v>
      </c>
      <c r="L8" s="60">
        <f>VLOOKUP($A8,'Return Data'!$B$7:$R$2292,17,0)</f>
        <v>6.5850999999999997</v>
      </c>
      <c r="M8" s="61">
        <f t="shared" ref="M8:M15" si="4">RANK(L8,L$8:L$15,0)</f>
        <v>8</v>
      </c>
      <c r="N8" s="60">
        <f>VLOOKUP($A8,'Return Data'!$B$7:$R$2292,14,0)</f>
        <v>9.6742000000000008</v>
      </c>
      <c r="O8" s="61">
        <f t="shared" ref="O8:O13" si="5">RANK(N8,N$8:N$15,0)</f>
        <v>5</v>
      </c>
      <c r="P8" s="60">
        <f>VLOOKUP($A8,'Return Data'!$B$7:$R$2292,15,0)</f>
        <v>9.0236000000000001</v>
      </c>
      <c r="Q8" s="61">
        <f t="shared" ref="Q8:Q13" si="6">RANK(P8,P$8:P$15,0)</f>
        <v>4</v>
      </c>
      <c r="R8" s="60">
        <f>VLOOKUP($A8,'Return Data'!$B$7:$R$2292,16,0)</f>
        <v>8.8192000000000004</v>
      </c>
      <c r="S8" s="62">
        <f t="shared" ref="S8:S15" si="7">RANK(R8,R$8:R$15,0)</f>
        <v>7</v>
      </c>
    </row>
    <row r="9" spans="1:20" x14ac:dyDescent="0.3">
      <c r="A9" s="58" t="s">
        <v>1139</v>
      </c>
      <c r="B9" s="59">
        <f>VLOOKUP($A9,'Return Data'!$B$7:$R$2292,3,0)</f>
        <v>44958</v>
      </c>
      <c r="C9" s="60">
        <f>VLOOKUP($A9,'Return Data'!$B$7:$R$2292,4,0)</f>
        <v>49.741</v>
      </c>
      <c r="D9" s="60">
        <f>VLOOKUP($A9,'Return Data'!$B$7:$R$2292,10,0)</f>
        <v>0.68820000000000003</v>
      </c>
      <c r="E9" s="61">
        <f t="shared" si="0"/>
        <v>3</v>
      </c>
      <c r="F9" s="60">
        <f>VLOOKUP($A9,'Return Data'!$B$7:$R$2292,11,0)</f>
        <v>3.4998999999999998</v>
      </c>
      <c r="G9" s="61">
        <f t="shared" si="1"/>
        <v>5</v>
      </c>
      <c r="H9" s="60">
        <f>VLOOKUP($A9,'Return Data'!$B$7:$R$2292,12,0)</f>
        <v>5.5579000000000001</v>
      </c>
      <c r="I9" s="61">
        <f t="shared" si="2"/>
        <v>3</v>
      </c>
      <c r="J9" s="60">
        <f>VLOOKUP($A9,'Return Data'!$B$7:$R$2292,13,0)</f>
        <v>4.3532000000000002</v>
      </c>
      <c r="K9" s="61">
        <f t="shared" si="3"/>
        <v>4</v>
      </c>
      <c r="L9" s="60">
        <f>VLOOKUP($A9,'Return Data'!$B$7:$R$2292,17,0)</f>
        <v>10.865399999999999</v>
      </c>
      <c r="M9" s="61">
        <f t="shared" si="4"/>
        <v>4</v>
      </c>
      <c r="N9" s="60">
        <f>VLOOKUP($A9,'Return Data'!$B$7:$R$2292,14,0)</f>
        <v>13.3536</v>
      </c>
      <c r="O9" s="61">
        <f t="shared" si="5"/>
        <v>3</v>
      </c>
      <c r="P9" s="60">
        <f>VLOOKUP($A9,'Return Data'!$B$7:$R$2292,15,0)</f>
        <v>9.6929999999999996</v>
      </c>
      <c r="Q9" s="61">
        <f t="shared" si="6"/>
        <v>3</v>
      </c>
      <c r="R9" s="60">
        <f>VLOOKUP($A9,'Return Data'!$B$7:$R$2292,16,0)</f>
        <v>9.6170000000000009</v>
      </c>
      <c r="S9" s="62">
        <f t="shared" si="7"/>
        <v>5</v>
      </c>
    </row>
    <row r="10" spans="1:20" x14ac:dyDescent="0.3">
      <c r="A10" s="58" t="s">
        <v>1141</v>
      </c>
      <c r="B10" s="59">
        <f>VLOOKUP($A10,'Return Data'!$B$7:$R$2292,3,0)</f>
        <v>44958</v>
      </c>
      <c r="C10" s="60">
        <f>VLOOKUP($A10,'Return Data'!$B$7:$R$2292,4,0)</f>
        <v>478.49560000000002</v>
      </c>
      <c r="D10" s="60">
        <f>VLOOKUP($A10,'Return Data'!$B$7:$R$2292,10,0)</f>
        <v>1.8566</v>
      </c>
      <c r="E10" s="61">
        <f t="shared" si="0"/>
        <v>2</v>
      </c>
      <c r="F10" s="60">
        <f>VLOOKUP($A10,'Return Data'!$B$7:$R$2292,11,0)</f>
        <v>7.8128000000000002</v>
      </c>
      <c r="G10" s="61">
        <f t="shared" si="1"/>
        <v>2</v>
      </c>
      <c r="H10" s="60">
        <f>VLOOKUP($A10,'Return Data'!$B$7:$R$2292,12,0)</f>
        <v>9.0091000000000001</v>
      </c>
      <c r="I10" s="61">
        <f t="shared" si="2"/>
        <v>1</v>
      </c>
      <c r="J10" s="60">
        <f>VLOOKUP($A10,'Return Data'!$B$7:$R$2292,13,0)</f>
        <v>10.899900000000001</v>
      </c>
      <c r="K10" s="61">
        <f t="shared" si="3"/>
        <v>1</v>
      </c>
      <c r="L10" s="60">
        <f>VLOOKUP($A10,'Return Data'!$B$7:$R$2292,17,0)</f>
        <v>23.691800000000001</v>
      </c>
      <c r="M10" s="61">
        <f t="shared" si="4"/>
        <v>2</v>
      </c>
      <c r="N10" s="60">
        <f>VLOOKUP($A10,'Return Data'!$B$7:$R$2292,14,0)</f>
        <v>20.426100000000002</v>
      </c>
      <c r="O10" s="61">
        <f t="shared" si="5"/>
        <v>2</v>
      </c>
      <c r="P10" s="60">
        <f>VLOOKUP($A10,'Return Data'!$B$7:$R$2292,15,0)</f>
        <v>12.4678</v>
      </c>
      <c r="Q10" s="61">
        <f t="shared" si="6"/>
        <v>2</v>
      </c>
      <c r="R10" s="60">
        <f>VLOOKUP($A10,'Return Data'!$B$7:$R$2292,16,0)</f>
        <v>21.026700000000002</v>
      </c>
      <c r="S10" s="62">
        <f t="shared" si="7"/>
        <v>1</v>
      </c>
    </row>
    <row r="11" spans="1:20" x14ac:dyDescent="0.3">
      <c r="A11" s="58" t="s">
        <v>1143</v>
      </c>
      <c r="B11" s="59">
        <f>VLOOKUP($A11,'Return Data'!$B$7:$R$2292,3,0)</f>
        <v>44958</v>
      </c>
      <c r="C11" s="60">
        <f>VLOOKUP($A11,'Return Data'!$B$7:$R$2292,4,0)</f>
        <v>85.977000000000004</v>
      </c>
      <c r="D11" s="60">
        <f>VLOOKUP($A11,'Return Data'!$B$7:$R$2292,10,0)</f>
        <v>-0.57320000000000004</v>
      </c>
      <c r="E11" s="61">
        <f t="shared" si="0"/>
        <v>6</v>
      </c>
      <c r="F11" s="60">
        <f>VLOOKUP($A11,'Return Data'!$B$7:$R$2292,11,0)</f>
        <v>7.2573999999999996</v>
      </c>
      <c r="G11" s="61">
        <f t="shared" si="1"/>
        <v>3</v>
      </c>
      <c r="H11" s="60">
        <f>VLOOKUP($A11,'Return Data'!$B$7:$R$2292,12,0)</f>
        <v>3.2578</v>
      </c>
      <c r="I11" s="61">
        <f t="shared" si="2"/>
        <v>6</v>
      </c>
      <c r="J11" s="60">
        <f>VLOOKUP($A11,'Return Data'!$B$7:$R$2292,13,0)</f>
        <v>6.4702999999999999</v>
      </c>
      <c r="K11" s="61">
        <f t="shared" si="3"/>
        <v>2</v>
      </c>
      <c r="L11" s="60">
        <f>VLOOKUP($A11,'Return Data'!$B$7:$R$2292,17,0)</f>
        <v>31.078499999999998</v>
      </c>
      <c r="M11" s="61">
        <f t="shared" si="4"/>
        <v>1</v>
      </c>
      <c r="N11" s="60">
        <f>VLOOKUP($A11,'Return Data'!$B$7:$R$2292,14,0)</f>
        <v>28.5915</v>
      </c>
      <c r="O11" s="61">
        <f t="shared" si="5"/>
        <v>1</v>
      </c>
      <c r="P11" s="60">
        <f>VLOOKUP($A11,'Return Data'!$B$7:$R$2292,15,0)</f>
        <v>20.159600000000001</v>
      </c>
      <c r="Q11" s="61">
        <f t="shared" si="6"/>
        <v>1</v>
      </c>
      <c r="R11" s="60">
        <f>VLOOKUP($A11,'Return Data'!$B$7:$R$2292,16,0)</f>
        <v>10.330399999999999</v>
      </c>
      <c r="S11" s="62">
        <f t="shared" si="7"/>
        <v>4</v>
      </c>
    </row>
    <row r="12" spans="1:20" x14ac:dyDescent="0.3">
      <c r="A12" s="58" t="s">
        <v>1458</v>
      </c>
      <c r="B12" s="59">
        <f>VLOOKUP($A12,'Return Data'!$B$7:$R$2292,3,0)</f>
        <v>44958</v>
      </c>
      <c r="C12" s="60">
        <f>VLOOKUP($A12,'Return Data'!$B$7:$R$2292,4,0)</f>
        <v>24.895</v>
      </c>
      <c r="D12" s="60">
        <f>VLOOKUP($A12,'Return Data'!$B$7:$R$2292,10,0)</f>
        <v>7.5366</v>
      </c>
      <c r="E12" s="61">
        <f t="shared" si="0"/>
        <v>1</v>
      </c>
      <c r="F12" s="60">
        <f>VLOOKUP($A12,'Return Data'!$B$7:$R$2292,11,0)</f>
        <v>7.8349000000000002</v>
      </c>
      <c r="G12" s="61">
        <f t="shared" si="1"/>
        <v>1</v>
      </c>
      <c r="H12" s="60">
        <f>VLOOKUP($A12,'Return Data'!$B$7:$R$2292,12,0)</f>
        <v>6.9240000000000004</v>
      </c>
      <c r="I12" s="61">
        <f t="shared" si="2"/>
        <v>2</v>
      </c>
      <c r="J12" s="60">
        <f>VLOOKUP($A12,'Return Data'!$B$7:$R$2292,13,0)</f>
        <v>6.22</v>
      </c>
      <c r="K12" s="61">
        <f t="shared" si="3"/>
        <v>3</v>
      </c>
      <c r="L12" s="60">
        <f>VLOOKUP($A12,'Return Data'!$B$7:$R$2292,17,0)</f>
        <v>6.7469000000000001</v>
      </c>
      <c r="M12" s="61">
        <f t="shared" si="4"/>
        <v>7</v>
      </c>
      <c r="N12" s="60">
        <f>VLOOKUP($A12,'Return Data'!$B$7:$R$2292,14,0)</f>
        <v>8.8609000000000009</v>
      </c>
      <c r="O12" s="61">
        <f t="shared" si="5"/>
        <v>6</v>
      </c>
      <c r="P12" s="60">
        <f>VLOOKUP($A12,'Return Data'!$B$7:$R$2292,15,0)</f>
        <v>7.5392999999999999</v>
      </c>
      <c r="Q12" s="61">
        <f t="shared" si="6"/>
        <v>6</v>
      </c>
      <c r="R12" s="60">
        <f>VLOOKUP($A12,'Return Data'!$B$7:$R$2292,16,0)</f>
        <v>8.9661000000000008</v>
      </c>
      <c r="S12" s="62">
        <f t="shared" si="7"/>
        <v>6</v>
      </c>
    </row>
    <row r="13" spans="1:20" x14ac:dyDescent="0.3">
      <c r="A13" s="58" t="s">
        <v>1146</v>
      </c>
      <c r="B13" s="59">
        <f>VLOOKUP($A13,'Return Data'!$B$7:$R$2292,3,0)</f>
        <v>44958</v>
      </c>
      <c r="C13" s="60">
        <f>VLOOKUP($A13,'Return Data'!$B$7:$R$2292,4,0)</f>
        <v>38.764499999999998</v>
      </c>
      <c r="D13" s="60">
        <f>VLOOKUP($A13,'Return Data'!$B$7:$R$2292,10,0)</f>
        <v>-6.7000000000000004E-2</v>
      </c>
      <c r="E13" s="61">
        <f t="shared" si="0"/>
        <v>4</v>
      </c>
      <c r="F13" s="60">
        <f>VLOOKUP($A13,'Return Data'!$B$7:$R$2292,11,0)</f>
        <v>2.5794999999999999</v>
      </c>
      <c r="G13" s="61">
        <f t="shared" si="1"/>
        <v>7</v>
      </c>
      <c r="H13" s="60">
        <f>VLOOKUP($A13,'Return Data'!$B$7:$R$2292,12,0)</f>
        <v>2.7094999999999998</v>
      </c>
      <c r="I13" s="61">
        <f t="shared" si="2"/>
        <v>7</v>
      </c>
      <c r="J13" s="60">
        <f>VLOOKUP($A13,'Return Data'!$B$7:$R$2292,13,0)</f>
        <v>4.1966999999999999</v>
      </c>
      <c r="K13" s="61">
        <f t="shared" si="3"/>
        <v>5</v>
      </c>
      <c r="L13" s="60">
        <f>VLOOKUP($A13,'Return Data'!$B$7:$R$2292,17,0)</f>
        <v>8.8858999999999995</v>
      </c>
      <c r="M13" s="61">
        <f t="shared" si="4"/>
        <v>5</v>
      </c>
      <c r="N13" s="60">
        <f>VLOOKUP($A13,'Return Data'!$B$7:$R$2292,14,0)</f>
        <v>10.113899999999999</v>
      </c>
      <c r="O13" s="61">
        <f t="shared" si="5"/>
        <v>4</v>
      </c>
      <c r="P13" s="60">
        <f>VLOOKUP($A13,'Return Data'!$B$7:$R$2292,15,0)</f>
        <v>8.4297000000000004</v>
      </c>
      <c r="Q13" s="61">
        <f t="shared" si="6"/>
        <v>5</v>
      </c>
      <c r="R13" s="60">
        <f>VLOOKUP($A13,'Return Data'!$B$7:$R$2292,16,0)</f>
        <v>8.2042000000000002</v>
      </c>
      <c r="S13" s="62">
        <f t="shared" si="7"/>
        <v>8</v>
      </c>
    </row>
    <row r="14" spans="1:20" x14ac:dyDescent="0.3">
      <c r="A14" s="58" t="s">
        <v>1148</v>
      </c>
      <c r="B14" s="59">
        <f>VLOOKUP($A14,'Return Data'!$B$7:$R$2292,3,0)</f>
        <v>44958</v>
      </c>
      <c r="C14" s="60">
        <f>VLOOKUP($A14,'Return Data'!$B$7:$R$2292,4,0)</f>
        <v>16.109000000000002</v>
      </c>
      <c r="D14" s="60">
        <f>VLOOKUP($A14,'Return Data'!$B$7:$R$2292,10,0)</f>
        <v>-1.1536</v>
      </c>
      <c r="E14" s="61">
        <f t="shared" si="0"/>
        <v>7</v>
      </c>
      <c r="F14" s="60">
        <f>VLOOKUP($A14,'Return Data'!$B$7:$R$2292,11,0)</f>
        <v>3.6848999999999998</v>
      </c>
      <c r="G14" s="61">
        <f t="shared" si="1"/>
        <v>4</v>
      </c>
      <c r="H14" s="60">
        <f>VLOOKUP($A14,'Return Data'!$B$7:$R$2292,12,0)</f>
        <v>4.6079999999999997</v>
      </c>
      <c r="I14" s="61">
        <f t="shared" si="2"/>
        <v>5</v>
      </c>
      <c r="J14" s="60">
        <f>VLOOKUP($A14,'Return Data'!$B$7:$R$2292,13,0)</f>
        <v>3.3980000000000001</v>
      </c>
      <c r="K14" s="61">
        <f t="shared" si="3"/>
        <v>6</v>
      </c>
      <c r="L14" s="60">
        <f>VLOOKUP($A14,'Return Data'!$B$7:$R$2292,17,0)</f>
        <v>12.4514</v>
      </c>
      <c r="M14" s="61">
        <f t="shared" si="4"/>
        <v>3</v>
      </c>
      <c r="N14" s="60"/>
      <c r="O14" s="61"/>
      <c r="P14" s="60"/>
      <c r="Q14" s="61"/>
      <c r="R14" s="60">
        <f>VLOOKUP($A14,'Return Data'!$B$7:$R$2292,16,0)</f>
        <v>17.7698</v>
      </c>
      <c r="S14" s="62">
        <f t="shared" si="7"/>
        <v>2</v>
      </c>
    </row>
    <row r="15" spans="1:20" x14ac:dyDescent="0.3">
      <c r="A15" s="58" t="s">
        <v>1150</v>
      </c>
      <c r="B15" s="59">
        <f>VLOOKUP($A15,'Return Data'!$B$7:$R$2292,3,0)</f>
        <v>44958</v>
      </c>
      <c r="C15" s="60">
        <f>VLOOKUP($A15,'Return Data'!$B$7:$R$2292,4,0)</f>
        <v>45.194899999999997</v>
      </c>
      <c r="D15" s="60">
        <f>VLOOKUP($A15,'Return Data'!$B$7:$R$2292,10,0)</f>
        <v>-0.36459999999999998</v>
      </c>
      <c r="E15" s="61">
        <f t="shared" si="0"/>
        <v>5</v>
      </c>
      <c r="F15" s="60">
        <f>VLOOKUP($A15,'Return Data'!$B$7:$R$2292,11,0)</f>
        <v>3.2063999999999999</v>
      </c>
      <c r="G15" s="61">
        <f t="shared" si="1"/>
        <v>6</v>
      </c>
      <c r="H15" s="60">
        <f>VLOOKUP($A15,'Return Data'!$B$7:$R$2292,12,0)</f>
        <v>4.6280000000000001</v>
      </c>
      <c r="I15" s="61">
        <f t="shared" si="2"/>
        <v>4</v>
      </c>
      <c r="J15" s="60">
        <f>VLOOKUP($A15,'Return Data'!$B$7:$R$2292,13,0)</f>
        <v>2.2852000000000001</v>
      </c>
      <c r="K15" s="61">
        <f t="shared" si="3"/>
        <v>7</v>
      </c>
      <c r="L15" s="60">
        <f>VLOOKUP($A15,'Return Data'!$B$7:$R$2292,17,0)</f>
        <v>6.9653</v>
      </c>
      <c r="M15" s="61">
        <f t="shared" si="4"/>
        <v>6</v>
      </c>
      <c r="N15" s="60">
        <f>VLOOKUP($A15,'Return Data'!$B$7:$R$2292,14,0)</f>
        <v>8.7139000000000006</v>
      </c>
      <c r="O15" s="61">
        <f>RANK(N15,N$8:N$15,0)</f>
        <v>7</v>
      </c>
      <c r="P15" s="60">
        <f>VLOOKUP($A15,'Return Data'!$B$7:$R$2292,15,0)</f>
        <v>5.8296999999999999</v>
      </c>
      <c r="Q15" s="61">
        <f>RANK(P15,P$8:P$15,0)</f>
        <v>7</v>
      </c>
      <c r="R15" s="60">
        <f>VLOOKUP($A15,'Return Data'!$B$7:$R$2292,16,0)</f>
        <v>11.2622</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0.55237499999999995</v>
      </c>
      <c r="E17" s="69"/>
      <c r="F17" s="70">
        <f>AVERAGE(F8:F15)</f>
        <v>4.1910499999999997</v>
      </c>
      <c r="G17" s="69"/>
      <c r="H17" s="70">
        <f>AVERAGE(H8:H15)</f>
        <v>4.2802249999999997</v>
      </c>
      <c r="I17" s="69"/>
      <c r="J17" s="70">
        <f>AVERAGE(J8:J15)</f>
        <v>3.8941750000000002</v>
      </c>
      <c r="K17" s="69"/>
      <c r="L17" s="70">
        <f>AVERAGE(L8:L15)</f>
        <v>13.408787500000001</v>
      </c>
      <c r="M17" s="69"/>
      <c r="N17" s="70">
        <f>AVERAGE(N8:N15)</f>
        <v>14.247728571428571</v>
      </c>
      <c r="O17" s="69"/>
      <c r="P17" s="70">
        <f>AVERAGE(P8:P15)</f>
        <v>10.448957142857143</v>
      </c>
      <c r="Q17" s="69"/>
      <c r="R17" s="70">
        <f>AVERAGE(R8:R15)</f>
        <v>11.99945</v>
      </c>
      <c r="S17" s="71"/>
    </row>
    <row r="18" spans="1:19" x14ac:dyDescent="0.3">
      <c r="A18" s="68" t="s">
        <v>28</v>
      </c>
      <c r="B18" s="69"/>
      <c r="C18" s="69"/>
      <c r="D18" s="70">
        <f>MIN(D8:D15)</f>
        <v>-3.504</v>
      </c>
      <c r="E18" s="69"/>
      <c r="F18" s="70">
        <f>MIN(F8:F15)</f>
        <v>-2.3473999999999999</v>
      </c>
      <c r="G18" s="69"/>
      <c r="H18" s="70">
        <f>MIN(H8:H15)</f>
        <v>-2.4525000000000001</v>
      </c>
      <c r="I18" s="69"/>
      <c r="J18" s="70">
        <f>MIN(J8:J15)</f>
        <v>-6.6699000000000002</v>
      </c>
      <c r="K18" s="69"/>
      <c r="L18" s="70">
        <f>MIN(L8:L15)</f>
        <v>6.5850999999999997</v>
      </c>
      <c r="M18" s="69"/>
      <c r="N18" s="70">
        <f>MIN(N8:N15)</f>
        <v>8.7139000000000006</v>
      </c>
      <c r="O18" s="69"/>
      <c r="P18" s="70">
        <f>MIN(P8:P15)</f>
        <v>5.8296999999999999</v>
      </c>
      <c r="Q18" s="69"/>
      <c r="R18" s="70">
        <f>MIN(R8:R15)</f>
        <v>8.2042000000000002</v>
      </c>
      <c r="S18" s="71"/>
    </row>
    <row r="19" spans="1:19" ht="15" thickBot="1" x14ac:dyDescent="0.35">
      <c r="A19" s="72" t="s">
        <v>29</v>
      </c>
      <c r="B19" s="73"/>
      <c r="C19" s="73"/>
      <c r="D19" s="74">
        <f>MAX(D8:D15)</f>
        <v>7.5366</v>
      </c>
      <c r="E19" s="73"/>
      <c r="F19" s="74">
        <f>MAX(F8:F15)</f>
        <v>7.8349000000000002</v>
      </c>
      <c r="G19" s="73"/>
      <c r="H19" s="74">
        <f>MAX(H8:H15)</f>
        <v>9.0091000000000001</v>
      </c>
      <c r="I19" s="73"/>
      <c r="J19" s="74">
        <f>MAX(J8:J15)</f>
        <v>10.899900000000001</v>
      </c>
      <c r="K19" s="73"/>
      <c r="L19" s="74">
        <f>MAX(L8:L15)</f>
        <v>31.078499999999998</v>
      </c>
      <c r="M19" s="73"/>
      <c r="N19" s="74">
        <f>MAX(N8:N15)</f>
        <v>28.5915</v>
      </c>
      <c r="O19" s="73"/>
      <c r="P19" s="74">
        <f>MAX(P8:P15)</f>
        <v>20.159600000000001</v>
      </c>
      <c r="Q19" s="73"/>
      <c r="R19" s="74">
        <f>MAX(R8:R15)</f>
        <v>21.026700000000002</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44958</v>
      </c>
      <c r="C8" s="60">
        <f>VLOOKUP($A8,'Return Data'!$B$7:$R$2292,4,0)</f>
        <v>82.63</v>
      </c>
      <c r="D8" s="60">
        <f>VLOOKUP($A8,'Return Data'!$B$7:$R$2292,10,0)</f>
        <v>-0.74470000000000003</v>
      </c>
      <c r="E8" s="61">
        <f t="shared" ref="E8:E16" si="0">RANK(D8,D$8:D$16,0)</f>
        <v>8</v>
      </c>
      <c r="F8" s="60">
        <f>VLOOKUP($A8,'Return Data'!$B$7:$R$2292,11,0)</f>
        <v>2.9914000000000001</v>
      </c>
      <c r="G8" s="61">
        <f t="shared" ref="G8:G16" si="1">RANK(F8,F$8:F$16,0)</f>
        <v>5</v>
      </c>
      <c r="H8" s="60">
        <f>VLOOKUP($A8,'Return Data'!$B$7:$R$2292,12,0)</f>
        <v>5.1406000000000001</v>
      </c>
      <c r="I8" s="61">
        <f t="shared" ref="I8:I16" si="2">RANK(H8,H$8:H$16,0)</f>
        <v>6</v>
      </c>
      <c r="J8" s="60">
        <f>VLOOKUP($A8,'Return Data'!$B$7:$R$2292,13,0)</f>
        <v>3.8195999999999999</v>
      </c>
      <c r="K8" s="61">
        <f t="shared" ref="K8:K16" si="3">RANK(J8,J$8:J$16,0)</f>
        <v>6</v>
      </c>
      <c r="L8" s="60">
        <f>VLOOKUP($A8,'Return Data'!$B$7:$R$2292,17,0)</f>
        <v>9.2422000000000004</v>
      </c>
      <c r="M8" s="61">
        <f t="shared" ref="M8:M16" si="4">RANK(L8,L$8:L$16,0)</f>
        <v>7</v>
      </c>
      <c r="N8" s="60">
        <f>VLOOKUP($A8,'Return Data'!$B$7:$R$2292,14,0)</f>
        <v>11.5397</v>
      </c>
      <c r="O8" s="61">
        <f>RANK(N8,N$8:N$16,0)</f>
        <v>5</v>
      </c>
      <c r="P8" s="60">
        <f>VLOOKUP($A8,'Return Data'!$B$7:$R$2292,15,0)</f>
        <v>9.2744</v>
      </c>
      <c r="Q8" s="61">
        <f>RANK(P8,P$8:P$16,0)</f>
        <v>3</v>
      </c>
      <c r="R8" s="60">
        <f>VLOOKUP($A8,'Return Data'!$B$7:$R$2292,16,0)</f>
        <v>11.5723</v>
      </c>
      <c r="S8" s="62">
        <f t="shared" ref="S8:S16" si="5">RANK(R8,R$8:R$16,0)</f>
        <v>5</v>
      </c>
    </row>
    <row r="9" spans="1:20" x14ac:dyDescent="0.3">
      <c r="A9" s="58" t="s">
        <v>536</v>
      </c>
      <c r="B9" s="59">
        <f>VLOOKUP($A9,'Return Data'!$B$7:$R$2292,3,0)</f>
        <v>44958</v>
      </c>
      <c r="C9" s="60">
        <f>VLOOKUP($A9,'Return Data'!$B$7:$R$2292,4,0)</f>
        <v>342.25599999999997</v>
      </c>
      <c r="D9" s="60">
        <f>VLOOKUP($A9,'Return Data'!$B$7:$R$2292,10,0)</f>
        <v>0.73370000000000002</v>
      </c>
      <c r="E9" s="61">
        <f t="shared" si="0"/>
        <v>2</v>
      </c>
      <c r="F9" s="60">
        <f>VLOOKUP($A9,'Return Data'!$B$7:$R$2292,11,0)</f>
        <v>7.3014000000000001</v>
      </c>
      <c r="G9" s="61">
        <f t="shared" si="1"/>
        <v>1</v>
      </c>
      <c r="H9" s="60">
        <f>VLOOKUP($A9,'Return Data'!$B$7:$R$2292,12,0)</f>
        <v>11.3256</v>
      </c>
      <c r="I9" s="61">
        <f t="shared" si="2"/>
        <v>1</v>
      </c>
      <c r="J9" s="60">
        <f>VLOOKUP($A9,'Return Data'!$B$7:$R$2292,13,0)</f>
        <v>12.7363</v>
      </c>
      <c r="K9" s="61">
        <f t="shared" si="3"/>
        <v>1</v>
      </c>
      <c r="L9" s="60">
        <f>VLOOKUP($A9,'Return Data'!$B$7:$R$2292,17,0)</f>
        <v>20.3475</v>
      </c>
      <c r="M9" s="61">
        <f t="shared" si="4"/>
        <v>1</v>
      </c>
      <c r="N9" s="60">
        <f>VLOOKUP($A9,'Return Data'!$B$7:$R$2292,14,0)</f>
        <v>17.9741</v>
      </c>
      <c r="O9" s="61">
        <f>RANK(N9,N$8:N$16,0)</f>
        <v>1</v>
      </c>
      <c r="P9" s="60">
        <f>VLOOKUP($A9,'Return Data'!$B$7:$R$2292,15,0)</f>
        <v>11.118399999999999</v>
      </c>
      <c r="Q9" s="61">
        <f>RANK(P9,P$8:P$16,0)</f>
        <v>1</v>
      </c>
      <c r="R9" s="60">
        <f>VLOOKUP($A9,'Return Data'!$B$7:$R$2292,16,0)</f>
        <v>14.2697</v>
      </c>
      <c r="S9" s="62">
        <f t="shared" si="5"/>
        <v>1</v>
      </c>
    </row>
    <row r="10" spans="1:20" x14ac:dyDescent="0.3">
      <c r="A10" s="102" t="s">
        <v>2013</v>
      </c>
      <c r="B10" s="59">
        <f>VLOOKUP($A10,'Return Data'!$B$7:$R$2292,3,0)</f>
        <v>44958</v>
      </c>
      <c r="C10" s="60">
        <f>VLOOKUP($A10,'Return Data'!$B$7:$R$2292,4,0)</f>
        <v>35.227899999999998</v>
      </c>
      <c r="D10" s="60">
        <f>VLOOKUP($A10,'Return Data'!$B$7:$R$2292,10,0)</f>
        <v>0.253</v>
      </c>
      <c r="E10" s="61">
        <f t="shared" si="0"/>
        <v>3</v>
      </c>
      <c r="F10" s="60">
        <f>VLOOKUP($A10,'Return Data'!$B$7:$R$2292,11,0)</f>
        <v>2.5110000000000001</v>
      </c>
      <c r="G10" s="61">
        <f t="shared" si="1"/>
        <v>7</v>
      </c>
      <c r="H10" s="60">
        <f>VLOOKUP($A10,'Return Data'!$B$7:$R$2292,12,0)</f>
        <v>3.4047000000000001</v>
      </c>
      <c r="I10" s="61">
        <f t="shared" si="2"/>
        <v>9</v>
      </c>
      <c r="J10" s="60">
        <f>VLOOKUP($A10,'Return Data'!$B$7:$R$2292,13,0)</f>
        <v>3.238</v>
      </c>
      <c r="K10" s="61">
        <f t="shared" si="3"/>
        <v>8</v>
      </c>
      <c r="L10" s="60">
        <f>VLOOKUP($A10,'Return Data'!$B$7:$R$2292,17,0)</f>
        <v>6.452</v>
      </c>
      <c r="M10" s="61">
        <f t="shared" si="4"/>
        <v>9</v>
      </c>
      <c r="N10" s="60">
        <f>VLOOKUP($A10,'Return Data'!$B$7:$R$2292,14,0)</f>
        <v>8.6534999999999993</v>
      </c>
      <c r="O10" s="61">
        <f>RANK(N10,N$8:N$16,0)</f>
        <v>8</v>
      </c>
      <c r="P10" s="60">
        <f>VLOOKUP($A10,'Return Data'!$B$7:$R$2292,15,0)</f>
        <v>7.7428999999999997</v>
      </c>
      <c r="Q10" s="61">
        <f>RANK(P10,P$8:P$16,0)</f>
        <v>5</v>
      </c>
      <c r="R10" s="60">
        <f>VLOOKUP($A10,'Return Data'!$B$7:$R$2292,16,0)</f>
        <v>11.237500000000001</v>
      </c>
      <c r="S10" s="62">
        <f t="shared" si="5"/>
        <v>6</v>
      </c>
    </row>
    <row r="11" spans="1:20" x14ac:dyDescent="0.3">
      <c r="A11" s="58" t="s">
        <v>538</v>
      </c>
      <c r="B11" s="59">
        <f>VLOOKUP($A11,'Return Data'!$B$7:$R$2292,3,0)</f>
        <v>44958</v>
      </c>
      <c r="C11" s="60">
        <f>VLOOKUP($A11,'Return Data'!$B$7:$R$2292,4,0)</f>
        <v>57.65</v>
      </c>
      <c r="D11" s="60">
        <f>VLOOKUP($A11,'Return Data'!$B$7:$R$2292,10,0)</f>
        <v>-0.17319999999999999</v>
      </c>
      <c r="E11" s="61">
        <f t="shared" si="0"/>
        <v>6</v>
      </c>
      <c r="F11" s="60">
        <f>VLOOKUP($A11,'Return Data'!$B$7:$R$2292,11,0)</f>
        <v>3.2968999999999999</v>
      </c>
      <c r="G11" s="61">
        <f t="shared" si="1"/>
        <v>3</v>
      </c>
      <c r="H11" s="60">
        <f>VLOOKUP($A11,'Return Data'!$B$7:$R$2292,12,0)</f>
        <v>6.2869000000000002</v>
      </c>
      <c r="I11" s="61">
        <f t="shared" si="2"/>
        <v>2</v>
      </c>
      <c r="J11" s="60">
        <f>VLOOKUP($A11,'Return Data'!$B$7:$R$2292,13,0)</f>
        <v>6.4046000000000003</v>
      </c>
      <c r="K11" s="61">
        <f t="shared" si="3"/>
        <v>2</v>
      </c>
      <c r="L11" s="60">
        <f>VLOOKUP($A11,'Return Data'!$B$7:$R$2292,17,0)</f>
        <v>10.940799999999999</v>
      </c>
      <c r="M11" s="61">
        <f t="shared" si="4"/>
        <v>3</v>
      </c>
      <c r="N11" s="60">
        <f>VLOOKUP($A11,'Return Data'!$B$7:$R$2292,14,0)</f>
        <v>11.8628</v>
      </c>
      <c r="O11" s="61">
        <f>RANK(N11,N$8:N$16,0)</f>
        <v>4</v>
      </c>
      <c r="P11" s="60">
        <f>VLOOKUP($A11,'Return Data'!$B$7:$R$2292,15,0)</f>
        <v>10.189500000000001</v>
      </c>
      <c r="Q11" s="61">
        <f>RANK(P11,P$8:P$16,0)</f>
        <v>2</v>
      </c>
      <c r="R11" s="60">
        <f>VLOOKUP($A11,'Return Data'!$B$7:$R$2292,16,0)</f>
        <v>12.6761</v>
      </c>
      <c r="S11" s="62">
        <f t="shared" si="5"/>
        <v>3</v>
      </c>
    </row>
    <row r="12" spans="1:20" x14ac:dyDescent="0.3">
      <c r="A12" s="58" t="s">
        <v>539</v>
      </c>
      <c r="B12" s="59">
        <f>VLOOKUP($A12,'Return Data'!$B$7:$R$2292,3,0)</f>
        <v>44958</v>
      </c>
      <c r="C12" s="60">
        <f>VLOOKUP($A12,'Return Data'!$B$7:$R$2292,4,0)</f>
        <v>11.279400000000001</v>
      </c>
      <c r="D12" s="60">
        <f>VLOOKUP($A12,'Return Data'!$B$7:$R$2292,10,0)</f>
        <v>-2.3E-2</v>
      </c>
      <c r="E12" s="61">
        <f t="shared" si="0"/>
        <v>5</v>
      </c>
      <c r="F12" s="60">
        <f>VLOOKUP($A12,'Return Data'!$B$7:$R$2292,11,0)</f>
        <v>2.6949999999999998</v>
      </c>
      <c r="G12" s="61">
        <f t="shared" si="1"/>
        <v>6</v>
      </c>
      <c r="H12" s="60">
        <f>VLOOKUP($A12,'Return Data'!$B$7:$R$2292,12,0)</f>
        <v>3.5007000000000001</v>
      </c>
      <c r="I12" s="61">
        <f t="shared" si="2"/>
        <v>8</v>
      </c>
      <c r="J12" s="60">
        <f>VLOOKUP($A12,'Return Data'!$B$7:$R$2292,13,0)</f>
        <v>-2.3090000000000002</v>
      </c>
      <c r="K12" s="61">
        <f t="shared" si="3"/>
        <v>9</v>
      </c>
      <c r="L12" s="60">
        <f>VLOOKUP($A12,'Return Data'!$B$7:$R$2292,17,0)</f>
        <v>9.4286999999999992</v>
      </c>
      <c r="M12" s="61">
        <f t="shared" si="4"/>
        <v>5</v>
      </c>
      <c r="N12" s="60"/>
      <c r="O12" s="61"/>
      <c r="P12" s="60"/>
      <c r="Q12" s="61"/>
      <c r="R12" s="60">
        <f>VLOOKUP($A12,'Return Data'!$B$7:$R$2292,16,0)</f>
        <v>3.9725999999999999</v>
      </c>
      <c r="S12" s="62">
        <f t="shared" si="5"/>
        <v>9</v>
      </c>
    </row>
    <row r="13" spans="1:20" x14ac:dyDescent="0.3">
      <c r="A13" s="108" t="s">
        <v>541</v>
      </c>
      <c r="B13" s="59">
        <f>VLOOKUP($A13,'Return Data'!$B$7:$R$2292,3,0)</f>
        <v>44958</v>
      </c>
      <c r="C13" s="60">
        <f>VLOOKUP($A13,'Return Data'!$B$7:$R$2292,4,0)</f>
        <v>15.813000000000001</v>
      </c>
      <c r="D13" s="60">
        <f>VLOOKUP($A13,'Return Data'!$B$7:$R$2292,10,0)</f>
        <v>0.75180000000000002</v>
      </c>
      <c r="E13" s="61">
        <f t="shared" si="0"/>
        <v>1</v>
      </c>
      <c r="F13" s="60">
        <f>VLOOKUP($A13,'Return Data'!$B$7:$R$2292,11,0)</f>
        <v>3.7734999999999999</v>
      </c>
      <c r="G13" s="61">
        <f t="shared" si="1"/>
        <v>2</v>
      </c>
      <c r="H13" s="60">
        <f>VLOOKUP($A13,'Return Data'!$B$7:$R$2292,12,0)</f>
        <v>6.0137</v>
      </c>
      <c r="I13" s="61">
        <f t="shared" si="2"/>
        <v>3</v>
      </c>
      <c r="J13" s="60">
        <f>VLOOKUP($A13,'Return Data'!$B$7:$R$2292,13,0)</f>
        <v>5.0837000000000003</v>
      </c>
      <c r="K13" s="61">
        <f t="shared" si="3"/>
        <v>4</v>
      </c>
      <c r="L13" s="60">
        <f>VLOOKUP($A13,'Return Data'!$B$7:$R$2292,17,0)</f>
        <v>9.2814999999999994</v>
      </c>
      <c r="M13" s="61">
        <f t="shared" si="4"/>
        <v>6</v>
      </c>
      <c r="N13" s="60">
        <f>VLOOKUP($A13,'Return Data'!$B$7:$R$2292,14,0)</f>
        <v>11.226900000000001</v>
      </c>
      <c r="O13" s="61">
        <f>RANK(N13,N$8:N$16,0)</f>
        <v>7</v>
      </c>
      <c r="P13" s="60"/>
      <c r="Q13" s="61"/>
      <c r="R13" s="60">
        <f>VLOOKUP($A13,'Return Data'!$B$7:$R$2292,16,0)</f>
        <v>10.7164</v>
      </c>
      <c r="S13" s="62">
        <f t="shared" si="5"/>
        <v>7</v>
      </c>
    </row>
    <row r="14" spans="1:20" x14ac:dyDescent="0.3">
      <c r="A14" s="58" t="s">
        <v>544</v>
      </c>
      <c r="B14" s="59">
        <f>VLOOKUP($A14,'Return Data'!$B$7:$R$2292,3,0)</f>
        <v>44958</v>
      </c>
      <c r="C14" s="60">
        <f>VLOOKUP($A14,'Return Data'!$B$7:$R$2292,4,0)</f>
        <v>138.3526</v>
      </c>
      <c r="D14" s="60">
        <f>VLOOKUP($A14,'Return Data'!$B$7:$R$2292,10,0)</f>
        <v>-1.0702</v>
      </c>
      <c r="E14" s="61">
        <f t="shared" si="0"/>
        <v>9</v>
      </c>
      <c r="F14" s="60">
        <f>VLOOKUP($A14,'Return Data'!$B$7:$R$2292,11,0)</f>
        <v>2.4037999999999999</v>
      </c>
      <c r="G14" s="61">
        <f t="shared" si="1"/>
        <v>8</v>
      </c>
      <c r="H14" s="60">
        <f>VLOOKUP($A14,'Return Data'!$B$7:$R$2292,12,0)</f>
        <v>5.7313000000000001</v>
      </c>
      <c r="I14" s="61">
        <f t="shared" si="2"/>
        <v>4</v>
      </c>
      <c r="J14" s="60">
        <f>VLOOKUP($A14,'Return Data'!$B$7:$R$2292,13,0)</f>
        <v>4.7664</v>
      </c>
      <c r="K14" s="61">
        <f t="shared" si="3"/>
        <v>5</v>
      </c>
      <c r="L14" s="60">
        <f>VLOOKUP($A14,'Return Data'!$B$7:$R$2292,17,0)</f>
        <v>10.6416</v>
      </c>
      <c r="M14" s="61">
        <f t="shared" si="4"/>
        <v>4</v>
      </c>
      <c r="N14" s="60">
        <f>VLOOKUP($A14,'Return Data'!$B$7:$R$2292,14,0)</f>
        <v>11.313000000000001</v>
      </c>
      <c r="O14" s="61">
        <f>RANK(N14,N$8:N$16,0)</f>
        <v>6</v>
      </c>
      <c r="P14" s="60">
        <f>VLOOKUP($A14,'Return Data'!$B$7:$R$2292,15,0)</f>
        <v>8.3333999999999993</v>
      </c>
      <c r="Q14" s="61">
        <f>RANK(P14,P$8:P$16,0)</f>
        <v>4</v>
      </c>
      <c r="R14" s="60">
        <f>VLOOKUP($A14,'Return Data'!$B$7:$R$2292,16,0)</f>
        <v>11.7729</v>
      </c>
      <c r="S14" s="62">
        <f t="shared" si="5"/>
        <v>4</v>
      </c>
    </row>
    <row r="15" spans="1:20" x14ac:dyDescent="0.3">
      <c r="A15" s="58" t="s">
        <v>545</v>
      </c>
      <c r="B15" s="59">
        <f>VLOOKUP($A15,'Return Data'!$B$7:$R$2292,3,0)</f>
        <v>44958</v>
      </c>
      <c r="C15" s="60">
        <f>VLOOKUP($A15,'Return Data'!$B$7:$R$2292,4,0)</f>
        <v>16.263300000000001</v>
      </c>
      <c r="D15" s="60">
        <f>VLOOKUP($A15,'Return Data'!$B$7:$R$2292,10,0)</f>
        <v>-0.68089999999999995</v>
      </c>
      <c r="E15" s="61">
        <f t="shared" si="0"/>
        <v>7</v>
      </c>
      <c r="F15" s="60">
        <f>VLOOKUP($A15,'Return Data'!$B$7:$R$2292,11,0)</f>
        <v>3.1509999999999998</v>
      </c>
      <c r="G15" s="61">
        <f t="shared" si="1"/>
        <v>4</v>
      </c>
      <c r="H15" s="60">
        <f>VLOOKUP($A15,'Return Data'!$B$7:$R$2292,12,0)</f>
        <v>5.2183999999999999</v>
      </c>
      <c r="I15" s="61">
        <f t="shared" si="2"/>
        <v>5</v>
      </c>
      <c r="J15" s="60">
        <f>VLOOKUP($A15,'Return Data'!$B$7:$R$2292,13,0)</f>
        <v>5.3103999999999996</v>
      </c>
      <c r="K15" s="61">
        <f t="shared" si="3"/>
        <v>3</v>
      </c>
      <c r="L15" s="60">
        <f>VLOOKUP($A15,'Return Data'!$B$7:$R$2292,17,0)</f>
        <v>11.16</v>
      </c>
      <c r="M15" s="61">
        <f t="shared" si="4"/>
        <v>2</v>
      </c>
      <c r="N15" s="60">
        <f>VLOOKUP($A15,'Return Data'!$B$7:$R$2292,14,0)</f>
        <v>13.647</v>
      </c>
      <c r="O15" s="61">
        <f>RANK(N15,N$8:N$16,0)</f>
        <v>2</v>
      </c>
      <c r="P15" s="60"/>
      <c r="Q15" s="61"/>
      <c r="R15" s="60">
        <f>VLOOKUP($A15,'Return Data'!$B$7:$R$2292,16,0)</f>
        <v>12.8813</v>
      </c>
      <c r="S15" s="62">
        <f t="shared" si="5"/>
        <v>2</v>
      </c>
    </row>
    <row r="16" spans="1:20" x14ac:dyDescent="0.3">
      <c r="A16" s="58" t="s">
        <v>547</v>
      </c>
      <c r="B16" s="59">
        <f>VLOOKUP($A16,'Return Data'!$B$7:$R$2292,3,0)</f>
        <v>44958</v>
      </c>
      <c r="C16" s="60">
        <f>VLOOKUP($A16,'Return Data'!$B$7:$R$2292,4,0)</f>
        <v>16.03</v>
      </c>
      <c r="D16" s="60">
        <f>VLOOKUP($A16,'Return Data'!$B$7:$R$2292,10,0)</f>
        <v>0</v>
      </c>
      <c r="E16" s="61">
        <f t="shared" si="0"/>
        <v>4</v>
      </c>
      <c r="F16" s="60">
        <f>VLOOKUP($A16,'Return Data'!$B$7:$R$2292,11,0)</f>
        <v>2.2974000000000001</v>
      </c>
      <c r="G16" s="61">
        <f t="shared" si="1"/>
        <v>9</v>
      </c>
      <c r="H16" s="60">
        <f>VLOOKUP($A16,'Return Data'!$B$7:$R$2292,12,0)</f>
        <v>4.5662000000000003</v>
      </c>
      <c r="I16" s="61">
        <f t="shared" si="2"/>
        <v>7</v>
      </c>
      <c r="J16" s="60">
        <f>VLOOKUP($A16,'Return Data'!$B$7:$R$2292,13,0)</f>
        <v>3.754</v>
      </c>
      <c r="K16" s="61">
        <f t="shared" si="3"/>
        <v>7</v>
      </c>
      <c r="L16" s="60">
        <f>VLOOKUP($A16,'Return Data'!$B$7:$R$2292,17,0)</f>
        <v>6.6245000000000003</v>
      </c>
      <c r="M16" s="61">
        <f t="shared" si="4"/>
        <v>8</v>
      </c>
      <c r="N16" s="60">
        <f>VLOOKUP($A16,'Return Data'!$B$7:$R$2292,14,0)</f>
        <v>12.271800000000001</v>
      </c>
      <c r="O16" s="61">
        <f>RANK(N16,N$8:N$16,0)</f>
        <v>3</v>
      </c>
      <c r="P16" s="60"/>
      <c r="Q16" s="61"/>
      <c r="R16" s="60">
        <f>VLOOKUP($A16,'Return Data'!$B$7:$R$2292,16,0)</f>
        <v>9.7021999999999995</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-0.10594444444444445</v>
      </c>
      <c r="E18" s="69"/>
      <c r="F18" s="70">
        <f>AVERAGE(F8:F16)</f>
        <v>3.3801555555555556</v>
      </c>
      <c r="G18" s="69"/>
      <c r="H18" s="70">
        <f>AVERAGE(H8:H16)</f>
        <v>5.6875666666666662</v>
      </c>
      <c r="I18" s="69"/>
      <c r="J18" s="70">
        <f>AVERAGE(J8:J16)</f>
        <v>4.7560000000000002</v>
      </c>
      <c r="K18" s="69"/>
      <c r="L18" s="70">
        <f>AVERAGE(L8:L16)</f>
        <v>10.457644444444444</v>
      </c>
      <c r="M18" s="69"/>
      <c r="N18" s="70">
        <f>AVERAGE(N8:N16)</f>
        <v>12.3111</v>
      </c>
      <c r="O18" s="69"/>
      <c r="P18" s="70">
        <f>AVERAGE(P8:P16)</f>
        <v>9.3317200000000007</v>
      </c>
      <c r="Q18" s="69"/>
      <c r="R18" s="70">
        <f>AVERAGE(R8:R16)</f>
        <v>10.97788888888889</v>
      </c>
      <c r="S18" s="71"/>
    </row>
    <row r="19" spans="1:19" x14ac:dyDescent="0.3">
      <c r="A19" s="68" t="s">
        <v>28</v>
      </c>
      <c r="B19" s="69"/>
      <c r="C19" s="69"/>
      <c r="D19" s="70">
        <f>MIN(D8:D16)</f>
        <v>-1.0702</v>
      </c>
      <c r="E19" s="69"/>
      <c r="F19" s="70">
        <f>MIN(F8:F16)</f>
        <v>2.2974000000000001</v>
      </c>
      <c r="G19" s="69"/>
      <c r="H19" s="70">
        <f>MIN(H8:H16)</f>
        <v>3.4047000000000001</v>
      </c>
      <c r="I19" s="69"/>
      <c r="J19" s="70">
        <f>MIN(J8:J16)</f>
        <v>-2.3090000000000002</v>
      </c>
      <c r="K19" s="69"/>
      <c r="L19" s="70">
        <f>MIN(L8:L16)</f>
        <v>6.452</v>
      </c>
      <c r="M19" s="69"/>
      <c r="N19" s="70">
        <f>MIN(N8:N16)</f>
        <v>8.6534999999999993</v>
      </c>
      <c r="O19" s="69"/>
      <c r="P19" s="70">
        <f>MIN(P8:P16)</f>
        <v>7.7428999999999997</v>
      </c>
      <c r="Q19" s="69"/>
      <c r="R19" s="70">
        <f>MIN(R8:R16)</f>
        <v>3.9725999999999999</v>
      </c>
      <c r="S19" s="71"/>
    </row>
    <row r="20" spans="1:19" ht="15" thickBot="1" x14ac:dyDescent="0.35">
      <c r="A20" s="72" t="s">
        <v>29</v>
      </c>
      <c r="B20" s="73"/>
      <c r="C20" s="73"/>
      <c r="D20" s="74">
        <f>MAX(D8:D16)</f>
        <v>0.75180000000000002</v>
      </c>
      <c r="E20" s="73"/>
      <c r="F20" s="74">
        <f>MAX(F8:F16)</f>
        <v>7.3014000000000001</v>
      </c>
      <c r="G20" s="73"/>
      <c r="H20" s="74">
        <f>MAX(H8:H16)</f>
        <v>11.3256</v>
      </c>
      <c r="I20" s="73"/>
      <c r="J20" s="74">
        <f>MAX(J8:J16)</f>
        <v>12.7363</v>
      </c>
      <c r="K20" s="73"/>
      <c r="L20" s="74">
        <f>MAX(L8:L16)</f>
        <v>20.3475</v>
      </c>
      <c r="M20" s="73"/>
      <c r="N20" s="74">
        <f>MAX(N8:N16)</f>
        <v>17.9741</v>
      </c>
      <c r="O20" s="73"/>
      <c r="P20" s="74">
        <f>MAX(P8:P16)</f>
        <v>11.118399999999999</v>
      </c>
      <c r="Q20" s="73"/>
      <c r="R20" s="74">
        <f>MAX(R8:R16)</f>
        <v>14.2697</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44958</v>
      </c>
      <c r="C8" s="60">
        <f>VLOOKUP($A8,'Return Data'!$B$7:$R$2292,4,0)</f>
        <v>74.86</v>
      </c>
      <c r="D8" s="60">
        <f>VLOOKUP($A8,'Return Data'!$B$7:$R$2292,10,0)</f>
        <v>-1.0443</v>
      </c>
      <c r="E8" s="61">
        <f t="shared" ref="E8:E16" si="0">RANK(D8,D$8:D$16,0)</f>
        <v>7</v>
      </c>
      <c r="F8" s="60">
        <f>VLOOKUP($A8,'Return Data'!$B$7:$R$2292,11,0)</f>
        <v>2.3656999999999999</v>
      </c>
      <c r="G8" s="61">
        <f t="shared" ref="G8:G16" si="1">RANK(F8,F$8:F$16,0)</f>
        <v>4</v>
      </c>
      <c r="H8" s="60">
        <f>VLOOKUP($A8,'Return Data'!$B$7:$R$2292,12,0)</f>
        <v>4.1603000000000003</v>
      </c>
      <c r="I8" s="61">
        <f t="shared" ref="I8:I16" si="2">RANK(H8,H$8:H$16,0)</f>
        <v>5</v>
      </c>
      <c r="J8" s="60">
        <f>VLOOKUP($A8,'Return Data'!$B$7:$R$2292,13,0)</f>
        <v>2.5198999999999998</v>
      </c>
      <c r="K8" s="61">
        <f t="shared" ref="K8:K16" si="3">RANK(J8,J$8:J$16,0)</f>
        <v>6</v>
      </c>
      <c r="L8" s="60">
        <f>VLOOKUP($A8,'Return Data'!$B$7:$R$2292,17,0)</f>
        <v>7.8826999999999998</v>
      </c>
      <c r="M8" s="61">
        <f t="shared" ref="M8:M16" si="4">RANK(L8,L$8:L$16,0)</f>
        <v>6</v>
      </c>
      <c r="N8" s="60">
        <f>VLOOKUP($A8,'Return Data'!$B$7:$R$2292,14,0)</f>
        <v>10.2052</v>
      </c>
      <c r="O8" s="61">
        <f>RANK(N8,N$8:N$16,0)</f>
        <v>5</v>
      </c>
      <c r="P8" s="60">
        <f>VLOOKUP($A8,'Return Data'!$B$7:$R$2292,15,0)</f>
        <v>8.016</v>
      </c>
      <c r="Q8" s="61">
        <f>RANK(P8,P$8:P$16,0)</f>
        <v>3</v>
      </c>
      <c r="R8" s="60">
        <f>VLOOKUP($A8,'Return Data'!$B$7:$R$2292,16,0)</f>
        <v>9.2363999999999997</v>
      </c>
      <c r="S8" s="62">
        <f t="shared" ref="S8:S16" si="5">RANK(R8,R$8:R$16,0)</f>
        <v>7</v>
      </c>
    </row>
    <row r="9" spans="1:20" x14ac:dyDescent="0.3">
      <c r="A9" s="58" t="s">
        <v>535</v>
      </c>
      <c r="B9" s="59">
        <f>VLOOKUP($A9,'Return Data'!$B$7:$R$2292,3,0)</f>
        <v>44958</v>
      </c>
      <c r="C9" s="60">
        <f>VLOOKUP($A9,'Return Data'!$B$7:$R$2292,4,0)</f>
        <v>321.488</v>
      </c>
      <c r="D9" s="60">
        <f>VLOOKUP($A9,'Return Data'!$B$7:$R$2292,10,0)</f>
        <v>0.56530000000000002</v>
      </c>
      <c r="E9" s="61">
        <f t="shared" si="0"/>
        <v>1</v>
      </c>
      <c r="F9" s="60">
        <f>VLOOKUP($A9,'Return Data'!$B$7:$R$2292,11,0)</f>
        <v>6.9394999999999998</v>
      </c>
      <c r="G9" s="61">
        <f t="shared" si="1"/>
        <v>1</v>
      </c>
      <c r="H9" s="60">
        <f>VLOOKUP($A9,'Return Data'!$B$7:$R$2292,12,0)</f>
        <v>10.7476</v>
      </c>
      <c r="I9" s="61">
        <f t="shared" si="2"/>
        <v>1</v>
      </c>
      <c r="J9" s="60">
        <f>VLOOKUP($A9,'Return Data'!$B$7:$R$2292,13,0)</f>
        <v>11.981999999999999</v>
      </c>
      <c r="K9" s="61">
        <f t="shared" si="3"/>
        <v>1</v>
      </c>
      <c r="L9" s="60">
        <f>VLOOKUP($A9,'Return Data'!$B$7:$R$2292,17,0)</f>
        <v>19.587299999999999</v>
      </c>
      <c r="M9" s="61">
        <f t="shared" si="4"/>
        <v>1</v>
      </c>
      <c r="N9" s="60">
        <f>VLOOKUP($A9,'Return Data'!$B$7:$R$2292,14,0)</f>
        <v>17.2515</v>
      </c>
      <c r="O9" s="61">
        <f>RANK(N9,N$8:N$16,0)</f>
        <v>1</v>
      </c>
      <c r="P9" s="60">
        <f>VLOOKUP($A9,'Return Data'!$B$7:$R$2292,15,0)</f>
        <v>10.5113</v>
      </c>
      <c r="Q9" s="61">
        <f>RANK(P9,P$8:P$16,0)</f>
        <v>1</v>
      </c>
      <c r="R9" s="60">
        <f>VLOOKUP($A9,'Return Data'!$B$7:$R$2292,16,0)</f>
        <v>16.7529</v>
      </c>
      <c r="S9" s="62">
        <f t="shared" si="5"/>
        <v>1</v>
      </c>
    </row>
    <row r="10" spans="1:20" x14ac:dyDescent="0.3">
      <c r="A10" s="102" t="s">
        <v>2014</v>
      </c>
      <c r="B10" s="59">
        <f>VLOOKUP($A10,'Return Data'!$B$7:$R$2292,3,0)</f>
        <v>44958</v>
      </c>
      <c r="C10" s="60">
        <f>VLOOKUP($A10,'Return Data'!$B$7:$R$2292,4,0)</f>
        <v>31.419499999999999</v>
      </c>
      <c r="D10" s="60">
        <f>VLOOKUP($A10,'Return Data'!$B$7:$R$2292,10,0)</f>
        <v>-8.7400000000000005E-2</v>
      </c>
      <c r="E10" s="61">
        <f t="shared" si="0"/>
        <v>3</v>
      </c>
      <c r="F10" s="60">
        <f>VLOOKUP($A10,'Return Data'!$B$7:$R$2292,11,0)</f>
        <v>1.8163</v>
      </c>
      <c r="G10" s="61">
        <f t="shared" si="1"/>
        <v>6</v>
      </c>
      <c r="H10" s="60">
        <f>VLOOKUP($A10,'Return Data'!$B$7:$R$2292,12,0)</f>
        <v>2.347</v>
      </c>
      <c r="I10" s="61">
        <f t="shared" si="2"/>
        <v>8</v>
      </c>
      <c r="J10" s="60">
        <f>VLOOKUP($A10,'Return Data'!$B$7:$R$2292,13,0)</f>
        <v>1.8492999999999999</v>
      </c>
      <c r="K10" s="61">
        <f t="shared" si="3"/>
        <v>8</v>
      </c>
      <c r="L10" s="60">
        <f>VLOOKUP($A10,'Return Data'!$B$7:$R$2292,17,0)</f>
        <v>5.0118</v>
      </c>
      <c r="M10" s="61">
        <f t="shared" si="4"/>
        <v>9</v>
      </c>
      <c r="N10" s="60">
        <f>VLOOKUP($A10,'Return Data'!$B$7:$R$2292,14,0)</f>
        <v>7.2050999999999998</v>
      </c>
      <c r="O10" s="61">
        <f>RANK(N10,N$8:N$16,0)</f>
        <v>8</v>
      </c>
      <c r="P10" s="60">
        <f>VLOOKUP($A10,'Return Data'!$B$7:$R$2292,15,0)</f>
        <v>6.3949999999999996</v>
      </c>
      <c r="Q10" s="61">
        <f>RANK(P10,P$8:P$16,0)</f>
        <v>5</v>
      </c>
      <c r="R10" s="60">
        <f>VLOOKUP($A10,'Return Data'!$B$7:$R$2292,16,0)</f>
        <v>10.0175</v>
      </c>
      <c r="S10" s="62">
        <f t="shared" si="5"/>
        <v>5</v>
      </c>
    </row>
    <row r="11" spans="1:20" x14ac:dyDescent="0.3">
      <c r="A11" s="58" t="s">
        <v>537</v>
      </c>
      <c r="B11" s="59">
        <f>VLOOKUP($A11,'Return Data'!$B$7:$R$2292,3,0)</f>
        <v>44958</v>
      </c>
      <c r="C11" s="60">
        <f>VLOOKUP($A11,'Return Data'!$B$7:$R$2292,4,0)</f>
        <v>52.45</v>
      </c>
      <c r="D11" s="60">
        <f>VLOOKUP($A11,'Return Data'!$B$7:$R$2292,10,0)</f>
        <v>-0.34200000000000003</v>
      </c>
      <c r="E11" s="61">
        <f t="shared" si="0"/>
        <v>5</v>
      </c>
      <c r="F11" s="60">
        <f>VLOOKUP($A11,'Return Data'!$B$7:$R$2292,11,0)</f>
        <v>2.9643000000000002</v>
      </c>
      <c r="G11" s="61">
        <f t="shared" si="1"/>
        <v>3</v>
      </c>
      <c r="H11" s="60">
        <f>VLOOKUP($A11,'Return Data'!$B$7:$R$2292,12,0)</f>
        <v>5.7460000000000004</v>
      </c>
      <c r="I11" s="61">
        <f t="shared" si="2"/>
        <v>2</v>
      </c>
      <c r="J11" s="60">
        <f>VLOOKUP($A11,'Return Data'!$B$7:$R$2292,13,0)</f>
        <v>5.7032999999999996</v>
      </c>
      <c r="K11" s="61">
        <f t="shared" si="3"/>
        <v>2</v>
      </c>
      <c r="L11" s="60">
        <f>VLOOKUP($A11,'Return Data'!$B$7:$R$2292,17,0)</f>
        <v>10.2254</v>
      </c>
      <c r="M11" s="61">
        <f t="shared" si="4"/>
        <v>2</v>
      </c>
      <c r="N11" s="60">
        <f>VLOOKUP($A11,'Return Data'!$B$7:$R$2292,14,0)</f>
        <v>11.163399999999999</v>
      </c>
      <c r="O11" s="61">
        <f>RANK(N11,N$8:N$16,0)</f>
        <v>3</v>
      </c>
      <c r="P11" s="60">
        <f>VLOOKUP($A11,'Return Data'!$B$7:$R$2292,15,0)</f>
        <v>9.4013000000000009</v>
      </c>
      <c r="Q11" s="61">
        <f>RANK(P11,P$8:P$16,0)</f>
        <v>2</v>
      </c>
      <c r="R11" s="60">
        <f>VLOOKUP($A11,'Return Data'!$B$7:$R$2292,16,0)</f>
        <v>10.841100000000001</v>
      </c>
      <c r="S11" s="62">
        <f t="shared" si="5"/>
        <v>4</v>
      </c>
    </row>
    <row r="12" spans="1:20" x14ac:dyDescent="0.3">
      <c r="A12" s="58" t="s">
        <v>540</v>
      </c>
      <c r="B12" s="59">
        <f>VLOOKUP($A12,'Return Data'!$B$7:$R$2292,3,0)</f>
        <v>44958</v>
      </c>
      <c r="C12" s="60">
        <f>VLOOKUP($A12,'Return Data'!$B$7:$R$2292,4,0)</f>
        <v>10.5708</v>
      </c>
      <c r="D12" s="60">
        <f>VLOOKUP($A12,'Return Data'!$B$7:$R$2292,10,0)</f>
        <v>-0.44169999999999998</v>
      </c>
      <c r="E12" s="61">
        <f t="shared" si="0"/>
        <v>6</v>
      </c>
      <c r="F12" s="60">
        <f>VLOOKUP($A12,'Return Data'!$B$7:$R$2292,11,0)</f>
        <v>1.748</v>
      </c>
      <c r="G12" s="61">
        <f t="shared" si="1"/>
        <v>7</v>
      </c>
      <c r="H12" s="60">
        <f>VLOOKUP($A12,'Return Data'!$B$7:$R$2292,12,0)</f>
        <v>2.0131000000000001</v>
      </c>
      <c r="I12" s="61">
        <f t="shared" si="2"/>
        <v>9</v>
      </c>
      <c r="J12" s="60">
        <f>VLOOKUP($A12,'Return Data'!$B$7:$R$2292,13,0)</f>
        <v>-4.1962000000000002</v>
      </c>
      <c r="K12" s="61">
        <f t="shared" si="3"/>
        <v>9</v>
      </c>
      <c r="L12" s="60">
        <f>VLOOKUP($A12,'Return Data'!$B$7:$R$2292,17,0)</f>
        <v>7.1430999999999996</v>
      </c>
      <c r="M12" s="61">
        <f t="shared" si="4"/>
        <v>7</v>
      </c>
      <c r="N12" s="60"/>
      <c r="O12" s="61"/>
      <c r="P12" s="60"/>
      <c r="Q12" s="61"/>
      <c r="R12" s="60">
        <f>VLOOKUP($A12,'Return Data'!$B$7:$R$2292,16,0)</f>
        <v>1.8124</v>
      </c>
      <c r="S12" s="62">
        <f t="shared" si="5"/>
        <v>9</v>
      </c>
    </row>
    <row r="13" spans="1:20" x14ac:dyDescent="0.3">
      <c r="A13" s="108" t="s">
        <v>542</v>
      </c>
      <c r="B13" s="59">
        <f>VLOOKUP($A13,'Return Data'!$B$7:$R$2292,3,0)</f>
        <v>44958</v>
      </c>
      <c r="C13" s="60">
        <f>VLOOKUP($A13,'Return Data'!$B$7:$R$2292,4,0)</f>
        <v>14.991</v>
      </c>
      <c r="D13" s="60">
        <f>VLOOKUP($A13,'Return Data'!$B$7:$R$2292,10,0)</f>
        <v>0.44890000000000002</v>
      </c>
      <c r="E13" s="61">
        <f t="shared" si="0"/>
        <v>2</v>
      </c>
      <c r="F13" s="60">
        <f>VLOOKUP($A13,'Return Data'!$B$7:$R$2292,11,0)</f>
        <v>3.1444000000000001</v>
      </c>
      <c r="G13" s="61">
        <f t="shared" si="1"/>
        <v>2</v>
      </c>
      <c r="H13" s="60">
        <f>VLOOKUP($A13,'Return Data'!$B$7:$R$2292,12,0)</f>
        <v>5.0305</v>
      </c>
      <c r="I13" s="61">
        <f t="shared" si="2"/>
        <v>3</v>
      </c>
      <c r="J13" s="60">
        <f>VLOOKUP($A13,'Return Data'!$B$7:$R$2292,13,0)</f>
        <v>3.7869999999999999</v>
      </c>
      <c r="K13" s="61">
        <f t="shared" si="3"/>
        <v>3</v>
      </c>
      <c r="L13" s="60">
        <f>VLOOKUP($A13,'Return Data'!$B$7:$R$2292,17,0)</f>
        <v>7.9008000000000003</v>
      </c>
      <c r="M13" s="61">
        <f t="shared" si="4"/>
        <v>5</v>
      </c>
      <c r="N13" s="60">
        <f>VLOOKUP($A13,'Return Data'!$B$7:$R$2292,14,0)</f>
        <v>9.8414000000000001</v>
      </c>
      <c r="O13" s="61">
        <f>RANK(N13,N$8:N$16,0)</f>
        <v>6</v>
      </c>
      <c r="P13" s="60"/>
      <c r="Q13" s="61"/>
      <c r="R13" s="60">
        <f>VLOOKUP($A13,'Return Data'!$B$7:$R$2292,16,0)</f>
        <v>9.4110999999999994</v>
      </c>
      <c r="S13" s="62">
        <f t="shared" si="5"/>
        <v>6</v>
      </c>
    </row>
    <row r="14" spans="1:20" x14ac:dyDescent="0.3">
      <c r="A14" s="58" t="s">
        <v>543</v>
      </c>
      <c r="B14" s="59">
        <f>VLOOKUP($A14,'Return Data'!$B$7:$R$2292,3,0)</f>
        <v>44958</v>
      </c>
      <c r="C14" s="60">
        <f>VLOOKUP($A14,'Return Data'!$B$7:$R$2292,4,0)</f>
        <v>125.7948</v>
      </c>
      <c r="D14" s="60">
        <f>VLOOKUP($A14,'Return Data'!$B$7:$R$2292,10,0)</f>
        <v>-1.3935</v>
      </c>
      <c r="E14" s="61">
        <f t="shared" si="0"/>
        <v>9</v>
      </c>
      <c r="F14" s="60">
        <f>VLOOKUP($A14,'Return Data'!$B$7:$R$2292,11,0)</f>
        <v>1.7038</v>
      </c>
      <c r="G14" s="61">
        <f t="shared" si="1"/>
        <v>8</v>
      </c>
      <c r="H14" s="60">
        <f>VLOOKUP($A14,'Return Data'!$B$7:$R$2292,12,0)</f>
        <v>4.6872999999999996</v>
      </c>
      <c r="I14" s="61">
        <f t="shared" si="2"/>
        <v>4</v>
      </c>
      <c r="J14" s="60">
        <f>VLOOKUP($A14,'Return Data'!$B$7:$R$2292,13,0)</f>
        <v>3.3368000000000002</v>
      </c>
      <c r="K14" s="61">
        <f t="shared" si="3"/>
        <v>5</v>
      </c>
      <c r="L14" s="60">
        <f>VLOOKUP($A14,'Return Data'!$B$7:$R$2292,17,0)</f>
        <v>9.0913000000000004</v>
      </c>
      <c r="M14" s="61">
        <f t="shared" si="4"/>
        <v>4</v>
      </c>
      <c r="N14" s="60">
        <f>VLOOKUP($A14,'Return Data'!$B$7:$R$2292,14,0)</f>
        <v>9.7639999999999993</v>
      </c>
      <c r="O14" s="61">
        <f>RANK(N14,N$8:N$16,0)</f>
        <v>7</v>
      </c>
      <c r="P14" s="60">
        <f>VLOOKUP($A14,'Return Data'!$B$7:$R$2292,15,0)</f>
        <v>6.9192999999999998</v>
      </c>
      <c r="Q14" s="61">
        <f>RANK(P14,P$8:P$16,0)</f>
        <v>4</v>
      </c>
      <c r="R14" s="60">
        <f>VLOOKUP($A14,'Return Data'!$B$7:$R$2292,16,0)</f>
        <v>14.905099999999999</v>
      </c>
      <c r="S14" s="62">
        <f t="shared" si="5"/>
        <v>2</v>
      </c>
    </row>
    <row r="15" spans="1:20" x14ac:dyDescent="0.3">
      <c r="A15" s="58" t="s">
        <v>546</v>
      </c>
      <c r="B15" s="59">
        <f>VLOOKUP($A15,'Return Data'!$B$7:$R$2292,3,0)</f>
        <v>44958</v>
      </c>
      <c r="C15" s="60">
        <f>VLOOKUP($A15,'Return Data'!$B$7:$R$2292,4,0)</f>
        <v>15.183999999999999</v>
      </c>
      <c r="D15" s="60">
        <f>VLOOKUP($A15,'Return Data'!$B$7:$R$2292,10,0)</f>
        <v>-1.0652999999999999</v>
      </c>
      <c r="E15" s="61">
        <f t="shared" si="0"/>
        <v>8</v>
      </c>
      <c r="F15" s="60">
        <f>VLOOKUP($A15,'Return Data'!$B$7:$R$2292,11,0)</f>
        <v>2.3601000000000001</v>
      </c>
      <c r="G15" s="61">
        <f t="shared" si="1"/>
        <v>5</v>
      </c>
      <c r="H15" s="60">
        <f>VLOOKUP($A15,'Return Data'!$B$7:$R$2292,12,0)</f>
        <v>4</v>
      </c>
      <c r="I15" s="61">
        <f t="shared" si="2"/>
        <v>6</v>
      </c>
      <c r="J15" s="60">
        <f>VLOOKUP($A15,'Return Data'!$B$7:$R$2292,13,0)</f>
        <v>3.6833</v>
      </c>
      <c r="K15" s="61">
        <f t="shared" si="3"/>
        <v>4</v>
      </c>
      <c r="L15" s="60">
        <f>VLOOKUP($A15,'Return Data'!$B$7:$R$2292,17,0)</f>
        <v>9.3754000000000008</v>
      </c>
      <c r="M15" s="61">
        <f t="shared" si="4"/>
        <v>3</v>
      </c>
      <c r="N15" s="60">
        <f>VLOOKUP($A15,'Return Data'!$B$7:$R$2292,14,0)</f>
        <v>11.7813</v>
      </c>
      <c r="O15" s="61">
        <f>RANK(N15,N$8:N$16,0)</f>
        <v>2</v>
      </c>
      <c r="P15" s="60"/>
      <c r="Q15" s="61"/>
      <c r="R15" s="60">
        <f>VLOOKUP($A15,'Return Data'!$B$7:$R$2292,16,0)</f>
        <v>10.9665</v>
      </c>
      <c r="S15" s="62">
        <f t="shared" si="5"/>
        <v>3</v>
      </c>
    </row>
    <row r="16" spans="1:20" x14ac:dyDescent="0.3">
      <c r="A16" s="58" t="s">
        <v>548</v>
      </c>
      <c r="B16" s="59">
        <f>VLOOKUP($A16,'Return Data'!$B$7:$R$2292,3,0)</f>
        <v>44958</v>
      </c>
      <c r="C16" s="60">
        <f>VLOOKUP($A16,'Return Data'!$B$7:$R$2292,4,0)</f>
        <v>15.3</v>
      </c>
      <c r="D16" s="60">
        <f>VLOOKUP($A16,'Return Data'!$B$7:$R$2292,10,0)</f>
        <v>-0.32569999999999999</v>
      </c>
      <c r="E16" s="61">
        <f t="shared" si="0"/>
        <v>4</v>
      </c>
      <c r="F16" s="60">
        <f>VLOOKUP($A16,'Return Data'!$B$7:$R$2292,11,0)</f>
        <v>1.6611</v>
      </c>
      <c r="G16" s="61">
        <f t="shared" si="1"/>
        <v>9</v>
      </c>
      <c r="H16" s="60">
        <f>VLOOKUP($A16,'Return Data'!$B$7:$R$2292,12,0)</f>
        <v>3.5183</v>
      </c>
      <c r="I16" s="61">
        <f t="shared" si="2"/>
        <v>7</v>
      </c>
      <c r="J16" s="60">
        <f>VLOOKUP($A16,'Return Data'!$B$7:$R$2292,13,0)</f>
        <v>2.4096000000000002</v>
      </c>
      <c r="K16" s="61">
        <f t="shared" si="3"/>
        <v>7</v>
      </c>
      <c r="L16" s="60">
        <f>VLOOKUP($A16,'Return Data'!$B$7:$R$2292,17,0)</f>
        <v>5.2565</v>
      </c>
      <c r="M16" s="61">
        <f t="shared" si="4"/>
        <v>8</v>
      </c>
      <c r="N16" s="60">
        <f>VLOOKUP($A16,'Return Data'!$B$7:$R$2292,14,0)</f>
        <v>11.068899999999999</v>
      </c>
      <c r="O16" s="61">
        <f>RANK(N16,N$8:N$16,0)</f>
        <v>4</v>
      </c>
      <c r="P16" s="60"/>
      <c r="Q16" s="61"/>
      <c r="R16" s="60">
        <f>VLOOKUP($A16,'Return Data'!$B$7:$R$2292,16,0)</f>
        <v>8.7034000000000002</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-0.40952222222222212</v>
      </c>
      <c r="E18" s="69"/>
      <c r="F18" s="70">
        <f>AVERAGE(F8:F16)</f>
        <v>2.7447999999999997</v>
      </c>
      <c r="G18" s="69"/>
      <c r="H18" s="70">
        <f>AVERAGE(H8:H16)</f>
        <v>4.6944555555555558</v>
      </c>
      <c r="I18" s="69"/>
      <c r="J18" s="70">
        <f>AVERAGE(J8:J16)</f>
        <v>3.4527777777777775</v>
      </c>
      <c r="K18" s="69"/>
      <c r="L18" s="70">
        <f>AVERAGE(L8:L16)</f>
        <v>9.0526999999999997</v>
      </c>
      <c r="M18" s="69"/>
      <c r="N18" s="70">
        <f>AVERAGE(N8:N16)</f>
        <v>11.0351</v>
      </c>
      <c r="O18" s="69"/>
      <c r="P18" s="70">
        <f>AVERAGE(P8:P16)</f>
        <v>8.2485800000000005</v>
      </c>
      <c r="Q18" s="69"/>
      <c r="R18" s="70">
        <f>AVERAGE(R8:R16)</f>
        <v>10.294044444444443</v>
      </c>
      <c r="S18" s="71"/>
    </row>
    <row r="19" spans="1:19" x14ac:dyDescent="0.3">
      <c r="A19" s="68" t="s">
        <v>28</v>
      </c>
      <c r="B19" s="69"/>
      <c r="C19" s="69"/>
      <c r="D19" s="70">
        <f>MIN(D8:D16)</f>
        <v>-1.3935</v>
      </c>
      <c r="E19" s="69"/>
      <c r="F19" s="70">
        <f>MIN(F8:F16)</f>
        <v>1.6611</v>
      </c>
      <c r="G19" s="69"/>
      <c r="H19" s="70">
        <f>MIN(H8:H16)</f>
        <v>2.0131000000000001</v>
      </c>
      <c r="I19" s="69"/>
      <c r="J19" s="70">
        <f>MIN(J8:J16)</f>
        <v>-4.1962000000000002</v>
      </c>
      <c r="K19" s="69"/>
      <c r="L19" s="70">
        <f>MIN(L8:L16)</f>
        <v>5.0118</v>
      </c>
      <c r="M19" s="69"/>
      <c r="N19" s="70">
        <f>MIN(N8:N16)</f>
        <v>7.2050999999999998</v>
      </c>
      <c r="O19" s="69"/>
      <c r="P19" s="70">
        <f>MIN(P8:P16)</f>
        <v>6.3949999999999996</v>
      </c>
      <c r="Q19" s="69"/>
      <c r="R19" s="70">
        <f>MIN(R8:R16)</f>
        <v>1.8124</v>
      </c>
      <c r="S19" s="71"/>
    </row>
    <row r="20" spans="1:19" ht="15" thickBot="1" x14ac:dyDescent="0.35">
      <c r="A20" s="72" t="s">
        <v>29</v>
      </c>
      <c r="B20" s="73"/>
      <c r="C20" s="73"/>
      <c r="D20" s="74">
        <f>MAX(D8:D16)</f>
        <v>0.56530000000000002</v>
      </c>
      <c r="E20" s="73"/>
      <c r="F20" s="74">
        <f>MAX(F8:F16)</f>
        <v>6.9394999999999998</v>
      </c>
      <c r="G20" s="73"/>
      <c r="H20" s="74">
        <f>MAX(H8:H16)</f>
        <v>10.7476</v>
      </c>
      <c r="I20" s="73"/>
      <c r="J20" s="74">
        <f>MAX(J8:J16)</f>
        <v>11.981999999999999</v>
      </c>
      <c r="K20" s="73"/>
      <c r="L20" s="74">
        <f>MAX(L8:L16)</f>
        <v>19.587299999999999</v>
      </c>
      <c r="M20" s="73"/>
      <c r="N20" s="74">
        <f>MAX(N8:N16)</f>
        <v>17.2515</v>
      </c>
      <c r="O20" s="73"/>
      <c r="P20" s="74">
        <f>MAX(P8:P16)</f>
        <v>10.5113</v>
      </c>
      <c r="Q20" s="73"/>
      <c r="R20" s="74">
        <f>MAX(R8:R16)</f>
        <v>16.7529</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2023-02-02T06:06:18Z</dcterms:modified>
</cp:coreProperties>
</file>